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0"/>
  <workbookPr/>
  <mc:AlternateContent xmlns:mc="http://schemas.openxmlformats.org/markup-compatibility/2006">
    <mc:Choice Requires="x15">
      <x15ac:absPath xmlns:x15ac="http://schemas.microsoft.com/office/spreadsheetml/2010/11/ac" url="https://secturgovdo.sharepoint.com/sites/DireccionEjecutivaCEIZTUR/Documentos compartidos/Compartido CEIZTUR/Finanzas CEIZTUR/DIRECTORIO COMÚN/Financiero_CEIZTUR/Documentos Billy/Departamento Financiero 2024/Portal Transparencia/Informes Financieros 2021-2024/Ingresos y egresos año 2024/"/>
    </mc:Choice>
  </mc:AlternateContent>
  <xr:revisionPtr revIDLastSave="0" documentId="8_{37236807-5D3E-4C0A-B242-3D568F9E2BCE}" xr6:coauthVersionLast="47" xr6:coauthVersionMax="47" xr10:uidLastSave="{00000000-0000-0000-0000-000000000000}"/>
  <bookViews>
    <workbookView xWindow="-120" yWindow="-120" windowWidth="29040" windowHeight="15720" xr2:uid="{6132F7A7-8C8A-4BA6-9FE7-8B75E96999B6}"/>
  </bookViews>
  <sheets>
    <sheet name="Julio 2024" sheetId="1" r:id="rId1"/>
  </sheets>
  <externalReferences>
    <externalReference r:id="rId2"/>
  </externalReferences>
  <definedNames>
    <definedName name="_xlnm._FilterDatabase" localSheetId="0" hidden="1">'Julio 2024'!$A$96:$N$96</definedName>
    <definedName name="_xlnm.Print_Area" localSheetId="0">'Julio 2024'!$A$1:$L$181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4" i="1" l="1"/>
  <c r="J174" i="1"/>
  <c r="L97" i="1"/>
  <c r="L98" i="1" s="1"/>
  <c r="L99" i="1" s="1"/>
  <c r="L100" i="1" s="1"/>
  <c r="L101" i="1" s="1"/>
  <c r="L102" i="1" s="1"/>
  <c r="L103" i="1" s="1"/>
  <c r="L104" i="1" s="1"/>
  <c r="L105" i="1" s="1"/>
  <c r="L106" i="1" s="1"/>
  <c r="L107" i="1" s="1"/>
  <c r="L108" i="1" s="1"/>
  <c r="L109" i="1" s="1"/>
  <c r="L110" i="1" s="1"/>
  <c r="L111" i="1" s="1"/>
  <c r="L112" i="1" s="1"/>
  <c r="L113" i="1" s="1"/>
  <c r="L114" i="1" s="1"/>
  <c r="L115" i="1" s="1"/>
  <c r="L116" i="1" s="1"/>
  <c r="L117" i="1" s="1"/>
  <c r="L118" i="1" s="1"/>
  <c r="L119" i="1" s="1"/>
  <c r="L120" i="1" s="1"/>
  <c r="L121" i="1" s="1"/>
  <c r="L122" i="1" s="1"/>
  <c r="L123" i="1" s="1"/>
  <c r="L124" i="1" s="1"/>
  <c r="L125" i="1" s="1"/>
  <c r="L126" i="1" s="1"/>
  <c r="L127" i="1" s="1"/>
  <c r="L128" i="1" s="1"/>
  <c r="L129" i="1" s="1"/>
  <c r="L130" i="1" s="1"/>
  <c r="L131" i="1" s="1"/>
  <c r="L132" i="1" s="1"/>
  <c r="L133" i="1" s="1"/>
  <c r="L134" i="1" s="1"/>
  <c r="L135" i="1" s="1"/>
  <c r="L136" i="1" s="1"/>
  <c r="L137" i="1" s="1"/>
  <c r="L138" i="1" s="1"/>
  <c r="L139" i="1" s="1"/>
  <c r="L140" i="1" s="1"/>
  <c r="L141" i="1" s="1"/>
  <c r="L142" i="1" s="1"/>
  <c r="L143" i="1" s="1"/>
  <c r="L144" i="1" s="1"/>
  <c r="L145" i="1" s="1"/>
  <c r="L146" i="1" s="1"/>
  <c r="L147" i="1" s="1"/>
  <c r="L148" i="1" s="1"/>
  <c r="L149" i="1" s="1"/>
  <c r="L150" i="1" s="1"/>
  <c r="L151" i="1" s="1"/>
  <c r="L152" i="1" s="1"/>
  <c r="L153" i="1" s="1"/>
  <c r="L154" i="1" s="1"/>
  <c r="L155" i="1" s="1"/>
  <c r="L156" i="1" s="1"/>
  <c r="L157" i="1" s="1"/>
  <c r="L158" i="1" s="1"/>
  <c r="L159" i="1" s="1"/>
  <c r="L160" i="1" s="1"/>
  <c r="L161" i="1" s="1"/>
  <c r="L162" i="1" s="1"/>
  <c r="L163" i="1" s="1"/>
  <c r="L164" i="1" s="1"/>
  <c r="L165" i="1" s="1"/>
  <c r="L166" i="1" s="1"/>
  <c r="L167" i="1" s="1"/>
  <c r="L168" i="1" s="1"/>
  <c r="L169" i="1" s="1"/>
  <c r="L170" i="1" s="1"/>
  <c r="L171" i="1" s="1"/>
  <c r="L172" i="1" s="1"/>
  <c r="L173" i="1" s="1"/>
  <c r="L174" i="1" s="1"/>
  <c r="B94" i="1"/>
  <c r="K81" i="1"/>
  <c r="J81" i="1"/>
  <c r="L9" i="1"/>
  <c r="L10" i="1" s="1"/>
  <c r="L11" i="1" s="1"/>
  <c r="L12" i="1" s="1"/>
  <c r="L13" i="1" s="1"/>
  <c r="L14" i="1" s="1"/>
  <c r="L15" i="1" s="1"/>
  <c r="L16" i="1" s="1"/>
  <c r="L17" i="1" s="1"/>
  <c r="L18" i="1" s="1"/>
  <c r="L19" i="1" s="1"/>
  <c r="L20" i="1" s="1"/>
  <c r="L21" i="1" s="1"/>
  <c r="L22" i="1" s="1"/>
  <c r="L23" i="1" s="1"/>
  <c r="L24" i="1" s="1"/>
  <c r="L25" i="1" s="1"/>
  <c r="L26" i="1" s="1"/>
  <c r="L27" i="1" s="1"/>
  <c r="L28" i="1" s="1"/>
  <c r="L29" i="1" s="1"/>
  <c r="L30" i="1" s="1"/>
  <c r="L31" i="1" s="1"/>
  <c r="L32" i="1" s="1"/>
  <c r="L33" i="1" s="1"/>
  <c r="L34" i="1" s="1"/>
  <c r="L35" i="1" s="1"/>
  <c r="L36" i="1" s="1"/>
  <c r="L37" i="1" s="1"/>
  <c r="L38" i="1" s="1"/>
  <c r="L39" i="1" s="1"/>
  <c r="L40" i="1" s="1"/>
  <c r="L41" i="1" s="1"/>
  <c r="L42" i="1" s="1"/>
  <c r="L43" i="1" s="1"/>
  <c r="L44" i="1" s="1"/>
  <c r="L45" i="1" s="1"/>
  <c r="L46" i="1" s="1"/>
  <c r="L47" i="1" s="1"/>
  <c r="L48" i="1" s="1"/>
  <c r="L49" i="1" s="1"/>
  <c r="L50" i="1" s="1"/>
  <c r="L51" i="1" s="1"/>
  <c r="L52" i="1" s="1"/>
  <c r="L53" i="1" s="1"/>
  <c r="L54" i="1" s="1"/>
  <c r="L55" i="1" s="1"/>
  <c r="L56" i="1" s="1"/>
  <c r="L57" i="1" s="1"/>
  <c r="L58" i="1" s="1"/>
  <c r="L59" i="1" s="1"/>
  <c r="L60" i="1" s="1"/>
  <c r="L61" i="1" s="1"/>
  <c r="L62" i="1" s="1"/>
  <c r="L63" i="1" s="1"/>
  <c r="L64" i="1" s="1"/>
  <c r="L65" i="1" s="1"/>
  <c r="L66" i="1" s="1"/>
  <c r="L67" i="1" s="1"/>
  <c r="L68" i="1" s="1"/>
  <c r="L69" i="1" s="1"/>
  <c r="L70" i="1" s="1"/>
  <c r="L71" i="1" s="1"/>
  <c r="L72" i="1" s="1"/>
  <c r="L73" i="1" s="1"/>
  <c r="L74" i="1" s="1"/>
  <c r="L75" i="1" s="1"/>
  <c r="L76" i="1" s="1"/>
  <c r="L77" i="1" s="1"/>
  <c r="L78" i="1" s="1"/>
  <c r="L79" i="1" s="1"/>
  <c r="L80" i="1" s="1"/>
  <c r="L81" i="1" s="1"/>
  <c r="L8" i="1"/>
</calcChain>
</file>

<file path=xl/sharedStrings.xml><?xml version="1.0" encoding="utf-8"?>
<sst xmlns="http://schemas.openxmlformats.org/spreadsheetml/2006/main" count="526" uniqueCount="309">
  <si>
    <t>INFORME DE TESORERIA</t>
  </si>
  <si>
    <t>INGRESOS Y EGRESOS</t>
  </si>
  <si>
    <t>CUENTA NO. 2400169440 (Fondo Reponible)</t>
  </si>
  <si>
    <t>Fecha</t>
  </si>
  <si>
    <t>Transferencia</t>
  </si>
  <si>
    <t>Cheque</t>
  </si>
  <si>
    <t>Referencia</t>
  </si>
  <si>
    <t>Beneficiario</t>
  </si>
  <si>
    <t>Columna1</t>
  </si>
  <si>
    <t>Descripcion</t>
  </si>
  <si>
    <t>Columna2</t>
  </si>
  <si>
    <t>Debito</t>
  </si>
  <si>
    <t>Credito</t>
  </si>
  <si>
    <t>Balance</t>
  </si>
  <si>
    <t>Balance Inicial</t>
  </si>
  <si>
    <t>936077815334</t>
  </si>
  <si>
    <t>DGII</t>
  </si>
  <si>
    <t>COBRO IMP DGII 0.15%_TRANS TUB</t>
  </si>
  <si>
    <t>936077781071</t>
  </si>
  <si>
    <t>936077726941</t>
  </si>
  <si>
    <t>936077696272</t>
  </si>
  <si>
    <t>936077695421</t>
  </si>
  <si>
    <t>936077695040</t>
  </si>
  <si>
    <t>936077694666</t>
  </si>
  <si>
    <t>936077171947</t>
  </si>
  <si>
    <t>936077171475</t>
  </si>
  <si>
    <t>936077171115</t>
  </si>
  <si>
    <t>936077126065</t>
  </si>
  <si>
    <t>936077125355</t>
  </si>
  <si>
    <t>936077125001</t>
  </si>
  <si>
    <t>36077815334</t>
  </si>
  <si>
    <t>Empleados</t>
  </si>
  <si>
    <t>PAGO NOMINA TUBANCOEMPRESAS DO</t>
  </si>
  <si>
    <t>36077781071</t>
  </si>
  <si>
    <t>36077726941</t>
  </si>
  <si>
    <t>36077696272</t>
  </si>
  <si>
    <t>36077695421</t>
  </si>
  <si>
    <t>36077695040</t>
  </si>
  <si>
    <t>36077694666</t>
  </si>
  <si>
    <t>36077171947</t>
  </si>
  <si>
    <t>36077171475</t>
  </si>
  <si>
    <t>36077171115</t>
  </si>
  <si>
    <t>36077126065</t>
  </si>
  <si>
    <t>36077125355</t>
  </si>
  <si>
    <t>36077125001</t>
  </si>
  <si>
    <t>149</t>
  </si>
  <si>
    <t>CEIZTUR</t>
  </si>
  <si>
    <t>CK PAGADO EN CAJA</t>
  </si>
  <si>
    <t>4524000036096</t>
  </si>
  <si>
    <t>IMP. 0.15-000000149</t>
  </si>
  <si>
    <t>936178232110</t>
  </si>
  <si>
    <t>936178231209</t>
  </si>
  <si>
    <t>936178230789</t>
  </si>
  <si>
    <t>936170100388</t>
  </si>
  <si>
    <t>936170053463</t>
  </si>
  <si>
    <t>936170017257</t>
  </si>
  <si>
    <t>936169959176</t>
  </si>
  <si>
    <t>936169958528</t>
  </si>
  <si>
    <t>936169958155</t>
  </si>
  <si>
    <t>936169957894</t>
  </si>
  <si>
    <t>36178232110</t>
  </si>
  <si>
    <t>36178231209</t>
  </si>
  <si>
    <t>36178230789</t>
  </si>
  <si>
    <t>36170100388</t>
  </si>
  <si>
    <t>36170053463</t>
  </si>
  <si>
    <t>36170017257</t>
  </si>
  <si>
    <t>36169959176</t>
  </si>
  <si>
    <t>36169958528</t>
  </si>
  <si>
    <t>36169958155</t>
  </si>
  <si>
    <t>36169957894</t>
  </si>
  <si>
    <t>4524000000050</t>
  </si>
  <si>
    <t>NOM: TRANSFERENCIA TESORERIA N</t>
  </si>
  <si>
    <t>936404453518</t>
  </si>
  <si>
    <t>936404352656</t>
  </si>
  <si>
    <t>936404293595</t>
  </si>
  <si>
    <t>36404453518</t>
  </si>
  <si>
    <t>36404352656</t>
  </si>
  <si>
    <t>36404293595</t>
  </si>
  <si>
    <t>36430568169</t>
  </si>
  <si>
    <t>36430567818</t>
  </si>
  <si>
    <t>36430567461</t>
  </si>
  <si>
    <t>936430568169</t>
  </si>
  <si>
    <t>936430567818</t>
  </si>
  <si>
    <t>936430567461</t>
  </si>
  <si>
    <t>4524000000018</t>
  </si>
  <si>
    <t>PAGOS NOMINAS NET-BANKING</t>
  </si>
  <si>
    <t>36442214964</t>
  </si>
  <si>
    <t>36442213779</t>
  </si>
  <si>
    <t>36442213193</t>
  </si>
  <si>
    <t>36442211868</t>
  </si>
  <si>
    <t>936442214964</t>
  </si>
  <si>
    <t>936442213779</t>
  </si>
  <si>
    <t>936442213193</t>
  </si>
  <si>
    <t>936442211868</t>
  </si>
  <si>
    <t>4524000092467</t>
  </si>
  <si>
    <t>IMP. 0.15-4524000000018</t>
  </si>
  <si>
    <t>9990002</t>
  </si>
  <si>
    <t>COMISIÓN MANEJO DE CUENTA</t>
  </si>
  <si>
    <t>Total</t>
  </si>
  <si>
    <t>Realizado por:</t>
  </si>
  <si>
    <t>Aprobado por:</t>
  </si>
  <si>
    <t>Maggy Villar</t>
  </si>
  <si>
    <t>Anyolani Nolasco</t>
  </si>
  <si>
    <t>Jose Luis Mañon</t>
  </si>
  <si>
    <t>Analista y/o Tecnico Financiero</t>
  </si>
  <si>
    <t>Enc. Division Depto. de Contabilidad</t>
  </si>
  <si>
    <t>Encargado Financiero</t>
  </si>
  <si>
    <t xml:space="preserve">  CUENTA UNICA DEL TESORO NO. 100010102384894</t>
  </si>
  <si>
    <t>Libramiento</t>
  </si>
  <si>
    <t>Descripción</t>
  </si>
  <si>
    <t>Débito</t>
  </si>
  <si>
    <t>Crédito</t>
  </si>
  <si>
    <t>103138/24</t>
  </si>
  <si>
    <t>COMITE EJECUTOR DE INFRAESTRUCTURAS DE ZONAS TURISTICAS</t>
  </si>
  <si>
    <t>Ingresos correspondientes del 16 al 31/05/2024 (Vuelos Regulares)</t>
  </si>
  <si>
    <t xml:space="preserve">2.3.1.3.03 </t>
  </si>
  <si>
    <t xml:space="preserve">	Servicios Verdes Especializados, SRL</t>
  </si>
  <si>
    <t>Pago Fact. No. 0167. Correspondiente al 60% del Mantenimiento y recuperación de las Palmas e Instalación de 20 Palmas de Cana en el Malecón de Cabrera, según anexos.</t>
  </si>
  <si>
    <t>2.2.7.2.06</t>
  </si>
  <si>
    <t xml:space="preserve">	Santo Domingo Motors Company, SA</t>
  </si>
  <si>
    <t>Pago Facts. No. 8188, 8256, 8312, 8314, 8315, 8326, 8346, 8355, 8357, 8358, 8395, 8420, 8422, 8423, 8432, 8442. Servicio de Mantenimiento Preventivo y Correctivo para los Vehículos de Motor Adquiridos para POLITUR y CEIZTUR, según anexos.</t>
  </si>
  <si>
    <t>2.7.2.7.01</t>
  </si>
  <si>
    <t>Constructora Dominguez &amp; Herreros, SRL</t>
  </si>
  <si>
    <t>Pago Fact. No. 0043, Cub. No.16 Proy. No. 366, Contrato No. 51-2021; Mejoramiento de la Laguna Gri Gri y su entorno municipio de Rio San Juan, Provincia Maria Trinidad Sanchez. "Relanzamiento".</t>
  </si>
  <si>
    <t>2.3.9.9.04</t>
  </si>
  <si>
    <t>Cros Publicidad, SRL</t>
  </si>
  <si>
    <t>Pago factura No. 1056, Adquisición de Chalecos reflectores para uso del personal del CEIZTUR, segun anexos.</t>
  </si>
  <si>
    <t xml:space="preserve">2.2.8.7.02 </t>
  </si>
  <si>
    <t>CARMEN ENICIA CHEVALIER DE CASADO</t>
  </si>
  <si>
    <t>Pago Factura No 0925, por concepto de Tramites Legales de Documentos, según anexos.</t>
  </si>
  <si>
    <t>2.2.8.7.02</t>
  </si>
  <si>
    <t>Freddy Bolivar De Jesus Almonte Brito</t>
  </si>
  <si>
    <t>Pago Factura No 0975, por concepto de Tramites Legales de Documentos, según anexos.</t>
  </si>
  <si>
    <t>2.2.6.3.01</t>
  </si>
  <si>
    <t>HUMANO SEGUROS S A</t>
  </si>
  <si>
    <t>Pago Factura No. 0819, correspondiente al mes de julio 2024, del Seguro Médico de Salud a los empleados del CEIZTUR.</t>
  </si>
  <si>
    <t>103153/24</t>
  </si>
  <si>
    <t>Ingresos correspondientes del 09 al 15/06/2024 (Vuelos Charter)</t>
  </si>
  <si>
    <t>103158/24</t>
  </si>
  <si>
    <t>Ingresos correspondientes del 01 al 15/06/2024 (Vuelos Regulares)</t>
  </si>
  <si>
    <t>2101</t>
  </si>
  <si>
    <t>2.2.3.1.01, 2.2.4.1.01, 2.2.8.2.01, 2.2.8.8.01, 2.2.9.2.01, 2.3.9.5.01, 2.3.9.9.05</t>
  </si>
  <si>
    <t>FONDO REPONIBLE INSTITUCIONAL  COMITE EJECUTOR DE INFRAESTRUCTURA DE ZONAS TURISTICAS (CEIZTUR)</t>
  </si>
  <si>
    <t>2.2.1.5.01</t>
  </si>
  <si>
    <t>Altice Dominicana, SA</t>
  </si>
  <si>
    <t>Pago Factura No.5694, por los servicios de renta mensual de Internet móvil para las cámaras de vídeo vigilancia instaladas en Playa Macao correspondientes al mes de junio del 2024, según anexos.</t>
  </si>
  <si>
    <t>2.2.5.1.01</t>
  </si>
  <si>
    <t>CENTRO DE EXPORTACION E INVERSIONES DE LA REPUBLICA DOMINICANA</t>
  </si>
  <si>
    <t>Pago Factura No. 0058. Cesión de derecho Contrato 32-2021 por los gastos de mantenimiento del edificio del CEI-RD espacio concedido al CEIZTUR, correspondiente al mes de julio 2024.</t>
  </si>
  <si>
    <t>2.2.8.6.04</t>
  </si>
  <si>
    <t>YINEIDA ALTAGRACIA FERNANDEZ ALVAREZ</t>
  </si>
  <si>
    <t>Pago final  fact. No.0151, Servicios de creación y pintura de murales en Puerto Plata, Sosua, Cabarete, Imbert, Rio San Juan, Cabrera y Playa Ensenada.</t>
  </si>
  <si>
    <t>10/07/2024</t>
  </si>
  <si>
    <t>2126</t>
  </si>
  <si>
    <t>2.7.2.4.01, 2.7.2.4.02, 2.7.2.2.01</t>
  </si>
  <si>
    <t>Ing. Julio A. Baez &amp; Asociados, SRL</t>
  </si>
  <si>
    <t>Pago avance 20% del monto RD$65,295,615.80, Contrato No.15-2024; Construcción Verja Perimetral del Santuario Nacional Santo Cristo de los Milagros, Municipio de Bayaguana, Provincia Monte Plata.</t>
  </si>
  <si>
    <t>11/07/2024</t>
  </si>
  <si>
    <t>2141</t>
  </si>
  <si>
    <t>2.2.9.2.01</t>
  </si>
  <si>
    <t>INSTITUTO DE FORMACION TURISTICA DEL CARIBE</t>
  </si>
  <si>
    <t>Pago Facturas No. 0875 y 0876, Correspondiente al servicio de almuerzo para los empleados del CEIZTUR, desde el 25 de junio al 05 de julio del 2024, según anexos.</t>
  </si>
  <si>
    <t>2143</t>
  </si>
  <si>
    <t>2.3.9.2.01</t>
  </si>
  <si>
    <t>Galen Office Supply, SRL</t>
  </si>
  <si>
    <t>Pago factura No. 0343, Adquisición de tóneres tipo cartuchos para impresoras de los Departamentos del CEZTUR, Según anexos.</t>
  </si>
  <si>
    <t>2145</t>
  </si>
  <si>
    <t>2.3.1.1.01</t>
  </si>
  <si>
    <t>Laboratorios Orbis, SA</t>
  </si>
  <si>
    <t>Pago factura No. 3130, Servicio Contratación de Agua para el Consumo Humano hasta agotar monto contratado, según anexos.</t>
  </si>
  <si>
    <t>2147</t>
  </si>
  <si>
    <t>Viamar, SA</t>
  </si>
  <si>
    <t>Pago Facts. No. 0651, 0747, 0757, 0788, 0946, 1028, 1154 y 1232. Servicio de Mantenimiento para las Unidades Vehiculares en Garantía que fueron adquiridas para CEIZTUR, según anexos.</t>
  </si>
  <si>
    <t>2149</t>
  </si>
  <si>
    <t>Pago Facts. No. 1035, 1135, 1252 y 1332. Servicio de Mantenimiento para las Unidades Vehiculares en Garantía que fueron adquiridas para POLITUR, según anexos.</t>
  </si>
  <si>
    <t>2151</t>
  </si>
  <si>
    <t>Pago Fact. No 0988, por concepto de Tramites Legales de Documentos, según anexos.</t>
  </si>
  <si>
    <t>2154</t>
  </si>
  <si>
    <t>2.2.8.5.01</t>
  </si>
  <si>
    <t>Consultoría y Servicios Salper, SRL</t>
  </si>
  <si>
    <t>Pago Fact. No. 0150. Contratación de Servicio de Fumigación y Desinfección para las Oficinas de la Institución, según anexos.</t>
  </si>
  <si>
    <t>2156</t>
  </si>
  <si>
    <t>Santo Domingo Motors Company, SA</t>
  </si>
  <si>
    <t>Pago Facts. No. 8569, 8570,  8572,  8650,  8656,  8657, 8675,  8676, 8734, 8736,  8737,  8738,  8749. Servicio de Mantenimiento Preventivo y Correctivo para los Vehículos de Motor Adquiridos para POLITUR y CEIZTUR, según anexos.</t>
  </si>
  <si>
    <t>12/07/2024</t>
  </si>
  <si>
    <t>2176</t>
  </si>
  <si>
    <t>2.7.2.4.01, 2.7.2.2.01</t>
  </si>
  <si>
    <t xml:space="preserve">	Prodicon, SRL</t>
  </si>
  <si>
    <t>Pago fact. No. 0113, Cub. No.7, Proy. No. 360 Cont. No. 45-2021; Reconstrucción de la Plaza de vendedores y Habilitación de Acceso Peatonal a la Playa Las Galeras, Provincia Samaná.</t>
  </si>
  <si>
    <t>XIOMARA DEL CARMEN MARMOLEJOS ACOSTA</t>
  </si>
  <si>
    <t>Pago Factura No.0082, por el Alquiler de un inmueble que aloja oficinas de la policía de Turismo Politur, correspondiente al mes de Julio 2024.</t>
  </si>
  <si>
    <t>2.2.2.1.03</t>
  </si>
  <si>
    <t>GRUPO DIARIO LIBRE S A</t>
  </si>
  <si>
    <t>Pago factura No.3128,  Servicio de Publicación Periódico en dos Periódicos por dos días para Convocatoria a Licitación Pública Nacional con ref.: CEIZTUR-CCC-LPN-2024-0006, según anexos.</t>
  </si>
  <si>
    <t>2.2.8.3.01</t>
  </si>
  <si>
    <t>Tamira Group, SRL</t>
  </si>
  <si>
    <t>Pago Fact. No. 0138. Servicios de Contratación de Estudios Médicos de preempleo para el CEIZTUR, según anexos.</t>
  </si>
  <si>
    <t>2.2.8.7.05</t>
  </si>
  <si>
    <t>Mytrak Technology, SRL</t>
  </si>
  <si>
    <t>Pago factura No.0194 y 0197, Adquisición, Instalación y Mantenimiento de Sistema de Posicionamiento Global para los Vehículos Operativos de la flotilla Vehicular de CEIZTUR, según anexos.</t>
  </si>
  <si>
    <t>Auto Servicio Automotriz Inteligente RD, Auto Sai RD SRL</t>
  </si>
  <si>
    <t>Pago facturas 1636-1637-1638-1639-1640-1641-1642-1643,  contratación de los Servicios de Mantenimiento y Reparación Para Vehículos de Motor de la Institución, Dirigido a MIPYMES, relanzamiento.</t>
  </si>
  <si>
    <t>2.2.1.3.01</t>
  </si>
  <si>
    <t>COMPANIA DOMINICANA DE TELEFONOS C POR A</t>
  </si>
  <si>
    <t>Pago Factura No. 8348, por Servicios de Renta Mensual de las Flotas del CEIZTUR, correspondiente al mes de junio del año 2024.</t>
  </si>
  <si>
    <t>103172/24</t>
  </si>
  <si>
    <t>Ingresos correspondientes del 16 al 22/06/2024 (Vuelos Charter)</t>
  </si>
  <si>
    <t>2.1.5.1.01 , 2.1.5.3.01, 2.1.1.2.08, 2.1.5.2.01</t>
  </si>
  <si>
    <t>Nómina temporales mes de julio 2024</t>
  </si>
  <si>
    <t>Nómina periodo probatorio mes de julio 2024</t>
  </si>
  <si>
    <t>Nómina tramite de pensión mes de julio 2024</t>
  </si>
  <si>
    <t>2.1.2.2.05</t>
  </si>
  <si>
    <t>Nómina militar mes de julio 2024</t>
  </si>
  <si>
    <t>2.1.1.1.01 , 2.1.5.1.01, 2.1.5.3.01, 2.1.5.2.01</t>
  </si>
  <si>
    <t>Nómina fija mes de julio 2024</t>
  </si>
  <si>
    <t>2226</t>
  </si>
  <si>
    <t>2.7.2.1.01</t>
  </si>
  <si>
    <t>Constructora Fixsa, SRL</t>
  </si>
  <si>
    <t>Pago fact. No. 0048, Cub. No.9,  Proy. No.374 Contrato No.8-2022; Mejoramiento del Drenaje Pluvial y Obras Complementarias, Malecón Santa Barbara Samaná. Lote 1 Mejoramiento del Drenaje Pluvial del Malecón Santa Barbara, Samaná.</t>
  </si>
  <si>
    <t>2.7.2.4.01</t>
  </si>
  <si>
    <t>CONSTRUCCIONES INVERSIONES &amp; EQUIPOS, SRL</t>
  </si>
  <si>
    <t>Pago Fact. No.0017, Cub. No.2 Proy. No. 406, Contrato No.31-2023; Reconstrucción de las vías del Distrito Municipal Arroyo Barril, Provincia Samaná.</t>
  </si>
  <si>
    <t>17/07/2024</t>
  </si>
  <si>
    <t>2242</t>
  </si>
  <si>
    <t>Grupo Cimentados, S.R.L</t>
  </si>
  <si>
    <t>Pago Fact. No. 0211, Cub. No.3, Proy. No. 380 Cont. No. 20-2022; Construcción Sendero Peatonal desde la Calle Lorenzo Álvarez Hasta Calle Duarte, Municipio Cabrera, María Trinidad Sánchez, Relanzamiento.</t>
  </si>
  <si>
    <t>2244</t>
  </si>
  <si>
    <t>2.1.1.2.11, 2.1.5.1.01, 2.1.5.2.01, 2.1.5.3.01</t>
  </si>
  <si>
    <t>Nómina interinato julio 2024</t>
  </si>
  <si>
    <t>2246</t>
  </si>
  <si>
    <t>Suplidora Reysa, EIRL</t>
  </si>
  <si>
    <t>Pago factura No.0723, Adquisición de 400 fardos de agua para Uso de los Operativos de Limpieza del PNLPB, según anexos</t>
  </si>
  <si>
    <t>2250</t>
  </si>
  <si>
    <t>2.6.1.1.01</t>
  </si>
  <si>
    <t>Ramirez &amp; Mojica Envoy Pack Courier Express, SRL</t>
  </si>
  <si>
    <t>Pago factura No.2425; Adquisición de dos (2) Trituradoras para uso Departamento Financiero y Recursos Humanos de la Institución, segun anexos.</t>
  </si>
  <si>
    <t>2255</t>
  </si>
  <si>
    <t>2.7.1.2.01</t>
  </si>
  <si>
    <t>Constructora Pontevedra SRL</t>
  </si>
  <si>
    <t>Pago Fact. No. 0176, Cub. No. 2, Proy. No. 399 Cont. No. 23-2023; Mejoramiento del entorno del Balneario Boca de Cachón, Provincia Independencia, Relanzamiento.</t>
  </si>
  <si>
    <t>103180/24</t>
  </si>
  <si>
    <t>Ingresos correspondientes del 23 al 29/06/2024 (Vuelos Charters)</t>
  </si>
  <si>
    <t>103185/24</t>
  </si>
  <si>
    <t xml:space="preserve">Ingresos correspondientes del 16 al 30/06/2024 (Vuelos Regulares) </t>
  </si>
  <si>
    <t>103199/24</t>
  </si>
  <si>
    <t>Ingresos correspondientes del 30/06/2024 al 06/07/2024 (Vuelos Charters</t>
  </si>
  <si>
    <t>2.6.1.3.01</t>
  </si>
  <si>
    <t>OMX Multiservicios, SRL</t>
  </si>
  <si>
    <t>Pago Fact. 0314. Adquisición de Equipos Tecnológicos para Diferentes Áreas de la Institución, según anexos.</t>
  </si>
  <si>
    <t>Grupo Brizatlantica del Caribe, SRL</t>
  </si>
  <si>
    <t>Pago Fact. No. 0487. Adquisición de Azúcar, Café y Cremas no Lácteas para uso de la Institución, según anexos.</t>
  </si>
  <si>
    <t>JUT Inversiones, SRL</t>
  </si>
  <si>
    <t>Pago Fact. No. 0027. Adquisición de Azúcar, Café y Cremas no Lácteas para uso de la Institución, según anexos.</t>
  </si>
  <si>
    <t>2.2.7.1.01</t>
  </si>
  <si>
    <t>Solutecpro, SRL</t>
  </si>
  <si>
    <t>Pago Fact. No. 0189. Suministro e Instalación Puertas Flotantes y mantenimiento cierre de piso de la Institución, según anexos.</t>
  </si>
  <si>
    <t>Constructora Zara Amelia, SRL</t>
  </si>
  <si>
    <t>Pago avance del monto RD$5,562,386.62, Contrato No. 12-2024; Reacondicionamiento de Oficinas de Promoción Turística, Provincia Barahona.</t>
  </si>
  <si>
    <t>Editora Listin Diario, SA</t>
  </si>
  <si>
    <t>Pago Fact. No. 0019. Servicio de Publicación Periódico en dos Periódicos por dos días para Convocatoria a Licitación Pública Nacional con ref.: CEIZTUR-CCC-LPN-2024-0006, según anexos.</t>
  </si>
  <si>
    <t>Pago Fact. No. 3140. Servicio para contratación de publicidad para las Convocatorias de los Procesos de Licitación Pública Nacional T3, según anexos.</t>
  </si>
  <si>
    <t>Ingeniería Consultoría y Servicios (INCORSECA) SRL</t>
  </si>
  <si>
    <t>Pago Fact. No. 0204, Cub. No 5 y final Proy. No. 323, Contrato No. 71-2019; Construccion Iglesia Nstra. Señora del Carmen Miches Provincia el Seibo.</t>
  </si>
  <si>
    <t>2.2.2.2.1.03</t>
  </si>
  <si>
    <t>Pago Fact. No. 3453. Servicio para contratación de publicidad para las Convocatorias de los Procesos de Licitación Pública Nacional T3, según anexos.</t>
  </si>
  <si>
    <t>2.7.1.2.01, 2.7.2.4.01</t>
  </si>
  <si>
    <t>Camilo J. Hurtado C., Ingenieros Asociados, SRL</t>
  </si>
  <si>
    <t>Pago Fact. No. 0060, Cub. No.10 Proy. No. 386 contrato 25-2022; Reconstrucción de La Plaza del Pueblo de los Pescadores, Las Terrenas, Samaná.</t>
  </si>
  <si>
    <t>Nu Energy SRL</t>
  </si>
  <si>
    <t>Pago Fact. No. 0241, Cub. No.1 Proy. No.404 Contrato No.25-2023; Reconstrucción de las Calles del Municipio de Sosúa Provincia Puerto Plata.</t>
  </si>
  <si>
    <t xml:space="preserve">2.7.1.2.01, 2.7.2.2.01 </t>
  </si>
  <si>
    <t>Seconin, SRL</t>
  </si>
  <si>
    <t>Pago Fact. No. 0085 Cub. No.6 Proy. No.393 contrato No. 06-2023; Construcción de Edificio de ADOMPRETUR, Centro Histórico, Provincia Puerto Plata.</t>
  </si>
  <si>
    <t>Alconci Ingeniería, SRL</t>
  </si>
  <si>
    <t>Pago Fact. No. 0011, Cub. No.5, Proy. No. 400 contrato No.21-2023; Construcción de Estacionamiento Vehicular para Visitantes de la Playa Bayahíbe, Provincia La Altagracia.</t>
  </si>
  <si>
    <t>Consorcio Malecón Santa Bárbara</t>
  </si>
  <si>
    <t>Pago Fact. No. 0016, Cub. No.8 Proy. No.377 Cont. No. 9-2022; Mejoramiento del Drenaje Pluvial y Obras Complementarias, Malecón Santa Barbara; Lote 2: Mejoramiento del tramo Oeste del Malecón Santa Barbara, Samaná.</t>
  </si>
  <si>
    <t>2.7.2.1.01, 2.7.2.4.02</t>
  </si>
  <si>
    <t>Diseño, Presupuesto, Construcción y Supervisión SRL DIPCOSU</t>
  </si>
  <si>
    <t>Pago Facturas No.0271 y 0272, Cub. No. 6 y final mas devolucion de vicios ocultos, Proy. No. 370 Contrato No. 55-2021; Construcción de Previsiones Sanitarias para el Distrito Municipal de Las Galeras, Provincia Samaná, Relanzamiento.</t>
  </si>
  <si>
    <t>Pago Fact. No. 0997, por concepto de Trámites Legales de Documentos, según anexos.</t>
  </si>
  <si>
    <t>Pago factura No. 3212, Servicio Contratación de Agua para el Consumo Humano hasta agotar monto contratado, según anexos.</t>
  </si>
  <si>
    <t>2.3.9.9.05</t>
  </si>
  <si>
    <t>Sistemas &amp; Tecnología, SRL</t>
  </si>
  <si>
    <t>Pago factura No. 0408, Adquisición de Fundas Plásticas para le PNLPB, según anexos.</t>
  </si>
  <si>
    <t>2.7.2.4.01, 2.7.2.7.01, 2.7.2.4.02</t>
  </si>
  <si>
    <t>Pago Fact. No. 0044, Cub. No. 17 Proy. No. 366 cont. 51-2021; Mejoramiento de la Laguna Gri Gri y su Entorno, Municipio de Río San Juan, Provincia María Trinidad Sánchez.</t>
  </si>
  <si>
    <t>Edinsa, SRL</t>
  </si>
  <si>
    <t>Pago Fact. No.0101 Cub. No.4 Proy. No.372 contrato No.5-2022; Mejoramiento del Frente Costero de la Playa Sosua, Provincia Puerto Plata (Plaza Sur), Lote 1.</t>
  </si>
  <si>
    <t>Pago Fact. No. 0934, por concepto de Trámites Legales de Documentos, según anexos.</t>
  </si>
  <si>
    <t>Pago Fact. No. 0935, por concepto de Trámites Legales de Documentos, según anexos.</t>
  </si>
  <si>
    <t>Pago Facts. No. 0844, 1444, 1484, 1506 y 1612. Servicio de Mantenimiento para las Unidades Vehiculares en Garantía que fueron adquiridas para CEIZTUR, según anexos.</t>
  </si>
  <si>
    <t>Pago Fact. No. 0061, Cub. No.11 Proy. No. 386 contrato 25-2022; Reconstrucción de La Plaza del Pueblo de los Pescadores, Las Terrenas, Samaná.</t>
  </si>
  <si>
    <t>2.3.9.8.02</t>
  </si>
  <si>
    <t>RHY Lake &amp; Partners, SRL</t>
  </si>
  <si>
    <t>Pago factura No. 0003, Suministro e Instalación de las Puertas y Protectores de Seguridad en baños y Transformadores Eléctricos del Malecón de Santo Domingo Este, según anexos.</t>
  </si>
  <si>
    <t>2.7.2.1.01, 2.7.2.4.01, 2.7.2.2.01, 2.2.8.7.01, 2.7.1.2.01, 2.7.2.7.01</t>
  </si>
  <si>
    <t>Malespin Constructora, SRL</t>
  </si>
  <si>
    <t>Pago Fact. No. 0267, Cub. No.5, Proy. No. 394, Contrao No. 07-2023; Reconstrucción del Parque Nacional Submarino La Caleta, Provincia Santo Domingo.</t>
  </si>
  <si>
    <t>CONORCORP, SRL</t>
  </si>
  <si>
    <t>Pago Factura No.0103, Cub. No.7 y final Proy No. 332 cont. No. 6-2020; Reconstrucción de los Accesos Ramal Viva y Ramal Los Nómadas, Playa Coson, Provincia Samaná.</t>
  </si>
  <si>
    <t xml:space="preserve">2.7.2.1.01, 2.7.2.4.01, </t>
  </si>
  <si>
    <t>Constructora AG, SRL</t>
  </si>
  <si>
    <t>Pago fact. No. 0032, Cub. No.7  Proy. No. 388, Cont. No. 29-2022; Reconstrucción de la Vía Domingo Maíz y su Interconexión a la Av. Punta Cana, Distrito Municipal Verón, Punta Cana.</t>
  </si>
  <si>
    <t>Constructora CAG, SRL</t>
  </si>
  <si>
    <t>Pago fact. No. 0053, Cub. No. 1 Proy. No.401  Contrato No.22-2023; Construcción de Parque Urbano, Municipio Bajos de Haina, Provincia San Cristóbal, Relanzamiento; Lote 1: Construcción de Parque urbano Municipio de Haina, Provincia San Cristobal.</t>
  </si>
  <si>
    <t>ARQUICONSTRUSA S A</t>
  </si>
  <si>
    <t>Pago Fact. No. 0008, Cub. No.8 Proy. No.389, Contrato No. 28-2022; Reconstrucción Vía de Acceso al Salto de Aguas Blancas, Municipio de Constanza, La Vega.</t>
  </si>
  <si>
    <t>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</si>
</sst>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_-;\-* #,##0.00_-;_-* &quot;-&quot;??_-;_-@_-"/>
  </numFmts>
  <fonts count="8">
    <font>
      <sz val="11"/>
      <color theme="1"/>
      <name val="Aptos Narrow"/>
      <family val="2"/>
      <scheme val="minor"/>
    </font>
    <font>
      <sz val="11"/>
      <color theme="1"/>
      <name val="Aptos Narrow"/>
      <family val="2"/>
      <scheme val="minor"/>
    </font>
    <font>
      <sz val="12"/>
      <color theme="1"/>
      <name val="Palatino Linotype"/>
      <family val="1"/>
    </font>
    <font>
      <sz val="12"/>
      <color theme="1"/>
      <name val="Aptos Narrow"/>
      <family val="2"/>
      <scheme val="minor"/>
    </font>
    <font>
      <b/>
      <sz val="12"/>
      <color theme="1"/>
      <name val="Palatino Linotype"/>
      <family val="1"/>
    </font>
    <font>
      <sz val="12"/>
      <color indexed="8"/>
      <name val="Palatino Linotype"/>
      <family val="1"/>
    </font>
    <font>
      <sz val="12"/>
      <name val="Palatino Linotype"/>
      <family val="1"/>
    </font>
    <font>
      <sz val="12"/>
      <name val="Aptos Narrow"/>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double">
        <color indexed="64"/>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78">
    <xf numFmtId="0" fontId="0" fillId="0" borderId="0" xfId="0"/>
    <xf numFmtId="0" fontId="2" fillId="0" borderId="0" xfId="0" applyFont="1"/>
    <xf numFmtId="43" fontId="2" fillId="0" borderId="0" xfId="1" applyFont="1"/>
    <xf numFmtId="0" fontId="3" fillId="0" borderId="0" xfId="0" applyFont="1"/>
    <xf numFmtId="0" fontId="4" fillId="0" borderId="0" xfId="0" applyFont="1" applyAlignment="1">
      <alignment horizontal="center"/>
    </xf>
    <xf numFmtId="0" fontId="4" fillId="2" borderId="1" xfId="0" applyFont="1" applyFill="1" applyBorder="1" applyAlignment="1">
      <alignment horizontal="center"/>
    </xf>
    <xf numFmtId="43" fontId="4" fillId="2" borderId="1" xfId="1" applyFont="1" applyFill="1" applyBorder="1" applyAlignment="1">
      <alignment horizontal="center"/>
    </xf>
    <xf numFmtId="14" fontId="2" fillId="0" borderId="2" xfId="0" applyNumberFormat="1" applyFont="1" applyBorder="1" applyAlignment="1">
      <alignment horizontal="right"/>
    </xf>
    <xf numFmtId="0" fontId="2" fillId="0" borderId="3" xfId="0" applyFont="1" applyBorder="1"/>
    <xf numFmtId="0" fontId="3" fillId="0" borderId="3" xfId="0" applyFont="1" applyBorder="1"/>
    <xf numFmtId="0" fontId="4" fillId="0" borderId="3" xfId="0" applyFont="1" applyBorder="1" applyAlignment="1">
      <alignment horizontal="left"/>
    </xf>
    <xf numFmtId="43" fontId="2" fillId="0" borderId="3" xfId="1" applyFont="1" applyBorder="1"/>
    <xf numFmtId="43" fontId="2" fillId="3" borderId="4" xfId="1" applyFont="1" applyFill="1" applyBorder="1"/>
    <xf numFmtId="43" fontId="2" fillId="0" borderId="1" xfId="1" applyFont="1" applyBorder="1"/>
    <xf numFmtId="2" fontId="3" fillId="0" borderId="0" xfId="0" applyNumberFormat="1" applyFont="1"/>
    <xf numFmtId="14" fontId="5" fillId="0" borderId="1" xfId="0" applyNumberFormat="1" applyFont="1" applyBorder="1" applyAlignment="1">
      <alignment horizontal="right" vertical="center"/>
    </xf>
    <xf numFmtId="0" fontId="2" fillId="0" borderId="1" xfId="0" applyFont="1" applyBorder="1" applyAlignment="1">
      <alignment horizontal="right"/>
    </xf>
    <xf numFmtId="0" fontId="2" fillId="0" borderId="1" xfId="0" applyFont="1" applyBorder="1" applyAlignment="1">
      <alignment horizontal="center"/>
    </xf>
    <xf numFmtId="0" fontId="2" fillId="0" borderId="1" xfId="0" applyFont="1" applyBorder="1"/>
    <xf numFmtId="43" fontId="2" fillId="0" borderId="1" xfId="1" applyFont="1" applyFill="1" applyBorder="1"/>
    <xf numFmtId="43" fontId="2" fillId="0" borderId="1" xfId="0" applyNumberFormat="1" applyFont="1" applyBorder="1"/>
    <xf numFmtId="0" fontId="2" fillId="3" borderId="1" xfId="0" applyFont="1" applyFill="1" applyBorder="1" applyAlignment="1">
      <alignment horizontal="center" wrapText="1"/>
    </xf>
    <xf numFmtId="0" fontId="6" fillId="0" borderId="0" xfId="0" applyFont="1"/>
    <xf numFmtId="0" fontId="6" fillId="0" borderId="1" xfId="0" applyFont="1" applyBorder="1" applyAlignment="1">
      <alignment horizontal="right"/>
    </xf>
    <xf numFmtId="0" fontId="6" fillId="0" borderId="1" xfId="0" applyFont="1" applyBorder="1"/>
    <xf numFmtId="43" fontId="6" fillId="0" borderId="1" xfId="1" applyFont="1" applyBorder="1"/>
    <xf numFmtId="0" fontId="7" fillId="0" borderId="0" xfId="0" applyFont="1"/>
    <xf numFmtId="0" fontId="2" fillId="2" borderId="0" xfId="0" applyFont="1" applyFill="1"/>
    <xf numFmtId="43" fontId="4" fillId="2" borderId="6" xfId="1" applyFont="1" applyFill="1" applyBorder="1"/>
    <xf numFmtId="43" fontId="4" fillId="2" borderId="6" xfId="0" applyNumberFormat="1" applyFont="1" applyFill="1" applyBorder="1"/>
    <xf numFmtId="43" fontId="2" fillId="0" borderId="0" xfId="0" applyNumberFormat="1" applyFont="1"/>
    <xf numFmtId="0" fontId="4" fillId="0" borderId="5" xfId="0" applyFont="1" applyBorder="1" applyAlignment="1">
      <alignment horizontal="center"/>
    </xf>
    <xf numFmtId="0" fontId="2" fillId="0" borderId="0" xfId="0" applyFont="1" applyAlignment="1">
      <alignment horizontal="center"/>
    </xf>
    <xf numFmtId="0" fontId="4" fillId="2" borderId="7" xfId="0" applyFont="1" applyFill="1" applyBorder="1" applyAlignment="1">
      <alignment horizontal="center"/>
    </xf>
    <xf numFmtId="43" fontId="4" fillId="2" borderId="7" xfId="1" applyFont="1" applyFill="1" applyBorder="1" applyAlignment="1">
      <alignment horizontal="center"/>
    </xf>
    <xf numFmtId="14" fontId="2" fillId="0" borderId="2" xfId="0" applyNumberFormat="1" applyFont="1" applyBorder="1"/>
    <xf numFmtId="0" fontId="2" fillId="0" borderId="3" xfId="0" applyFont="1" applyBorder="1" applyAlignment="1">
      <alignment horizontal="center"/>
    </xf>
    <xf numFmtId="0" fontId="2" fillId="0" borderId="3" xfId="0" applyFont="1" applyBorder="1" applyAlignment="1">
      <alignment horizontal="left" wrapText="1"/>
    </xf>
    <xf numFmtId="43" fontId="3" fillId="0" borderId="0" xfId="0" applyNumberFormat="1" applyFont="1"/>
    <xf numFmtId="14" fontId="5" fillId="3" borderId="1" xfId="0" applyNumberFormat="1" applyFont="1" applyFill="1" applyBorder="1" applyAlignment="1">
      <alignment horizontal="right" vertical="center"/>
    </xf>
    <xf numFmtId="0" fontId="2" fillId="3" borderId="1" xfId="0" applyFont="1" applyFill="1" applyBorder="1" applyAlignment="1">
      <alignment horizontal="center" vertical="center"/>
    </xf>
    <xf numFmtId="0" fontId="2" fillId="3" borderId="1" xfId="0" applyFont="1" applyFill="1" applyBorder="1" applyAlignment="1">
      <alignment vertical="center"/>
    </xf>
    <xf numFmtId="0" fontId="2" fillId="3" borderId="1" xfId="0" applyFont="1" applyFill="1" applyBorder="1" applyAlignment="1">
      <alignment vertical="center" wrapText="1"/>
    </xf>
    <xf numFmtId="0" fontId="2" fillId="3" borderId="1" xfId="0" applyFont="1" applyFill="1" applyBorder="1" applyAlignment="1">
      <alignment horizontal="left" wrapText="1"/>
    </xf>
    <xf numFmtId="14" fontId="5" fillId="3" borderId="1" xfId="0" applyNumberFormat="1" applyFont="1" applyFill="1" applyBorder="1" applyAlignment="1">
      <alignment horizontal="left" vertical="center" wrapText="1"/>
    </xf>
    <xf numFmtId="43" fontId="2" fillId="3" borderId="1" xfId="1" applyFont="1" applyFill="1" applyBorder="1" applyAlignment="1">
      <alignment vertical="center"/>
    </xf>
    <xf numFmtId="43" fontId="2" fillId="0" borderId="1" xfId="1" applyFont="1" applyBorder="1" applyAlignment="1">
      <alignment vertical="center"/>
    </xf>
    <xf numFmtId="13" fontId="3" fillId="0" borderId="0" xfId="0" applyNumberFormat="1" applyFont="1"/>
    <xf numFmtId="0" fontId="2" fillId="3" borderId="1" xfId="0" applyFont="1" applyFill="1" applyBorder="1" applyAlignment="1">
      <alignment horizontal="left" vertical="center" wrapText="1"/>
    </xf>
    <xf numFmtId="0" fontId="2" fillId="3" borderId="8" xfId="0" applyFont="1" applyFill="1" applyBorder="1" applyAlignment="1">
      <alignment horizontal="center" vertical="center"/>
    </xf>
    <xf numFmtId="0" fontId="2" fillId="3" borderId="8" xfId="0" applyFont="1" applyFill="1" applyBorder="1" applyAlignment="1">
      <alignment vertical="center"/>
    </xf>
    <xf numFmtId="0" fontId="2" fillId="3" borderId="8" xfId="0" applyFont="1" applyFill="1" applyBorder="1" applyAlignment="1">
      <alignment vertical="center" wrapText="1"/>
    </xf>
    <xf numFmtId="0" fontId="2" fillId="3" borderId="8" xfId="0" applyFont="1" applyFill="1" applyBorder="1" applyAlignment="1">
      <alignment horizontal="left" wrapText="1"/>
    </xf>
    <xf numFmtId="14" fontId="5" fillId="3" borderId="8" xfId="0" applyNumberFormat="1" applyFont="1" applyFill="1" applyBorder="1" applyAlignment="1">
      <alignment horizontal="left" vertical="center" wrapText="1"/>
    </xf>
    <xf numFmtId="43" fontId="2" fillId="3" borderId="8" xfId="1" applyFont="1" applyFill="1" applyBorder="1" applyAlignment="1">
      <alignment vertical="center"/>
    </xf>
    <xf numFmtId="14" fontId="5" fillId="3" borderId="9" xfId="0" applyNumberFormat="1" applyFont="1" applyFill="1" applyBorder="1" applyAlignment="1">
      <alignment horizontal="right" vertical="center"/>
    </xf>
    <xf numFmtId="0" fontId="2" fillId="3" borderId="9" xfId="0" applyFont="1" applyFill="1" applyBorder="1" applyAlignment="1">
      <alignment horizontal="center" vertical="center"/>
    </xf>
    <xf numFmtId="0" fontId="2" fillId="3" borderId="9" xfId="0" applyFont="1" applyFill="1" applyBorder="1" applyAlignment="1">
      <alignment vertical="center"/>
    </xf>
    <xf numFmtId="0" fontId="2" fillId="3" borderId="9" xfId="0" applyFont="1" applyFill="1" applyBorder="1" applyAlignment="1">
      <alignment vertical="center" wrapText="1"/>
    </xf>
    <xf numFmtId="0" fontId="2" fillId="3" borderId="9" xfId="0" applyFont="1" applyFill="1" applyBorder="1" applyAlignment="1">
      <alignment horizontal="left" vertical="center" wrapText="1"/>
    </xf>
    <xf numFmtId="0" fontId="2" fillId="3" borderId="9" xfId="0" applyFont="1" applyFill="1" applyBorder="1" applyAlignment="1">
      <alignment horizontal="left" wrapText="1"/>
    </xf>
    <xf numFmtId="14" fontId="5" fillId="3" borderId="9" xfId="0" applyNumberFormat="1" applyFont="1" applyFill="1" applyBorder="1" applyAlignment="1">
      <alignment horizontal="left" vertical="center" wrapText="1"/>
    </xf>
    <xf numFmtId="43" fontId="2" fillId="3" borderId="9" xfId="1" applyFont="1" applyFill="1" applyBorder="1" applyAlignment="1">
      <alignment vertical="center"/>
    </xf>
    <xf numFmtId="43" fontId="5" fillId="3" borderId="1" xfId="0" applyNumberFormat="1" applyFont="1" applyFill="1" applyBorder="1" applyAlignment="1">
      <alignment vertical="center"/>
    </xf>
    <xf numFmtId="164" fontId="3" fillId="0" borderId="0" xfId="0" applyNumberFormat="1" applyFont="1"/>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vertical="center"/>
    </xf>
    <xf numFmtId="14" fontId="5" fillId="0" borderId="1" xfId="0" applyNumberFormat="1" applyFont="1" applyBorder="1" applyAlignment="1">
      <alignment horizontal="left" vertical="center" wrapText="1"/>
    </xf>
    <xf numFmtId="0" fontId="2" fillId="2" borderId="0" xfId="0" applyFont="1" applyFill="1" applyAlignment="1">
      <alignment vertical="center"/>
    </xf>
    <xf numFmtId="43" fontId="4" fillId="2" borderId="6" xfId="1" applyFont="1" applyFill="1" applyBorder="1" applyAlignment="1">
      <alignment vertical="center"/>
    </xf>
    <xf numFmtId="43" fontId="3" fillId="0" borderId="0" xfId="1" applyFont="1"/>
    <xf numFmtId="0" fontId="4" fillId="0" borderId="0" xfId="0" applyFont="1" applyAlignment="1">
      <alignment horizontal="center"/>
    </xf>
    <xf numFmtId="17" fontId="4" fillId="0" borderId="0" xfId="0" applyNumberFormat="1" applyFont="1" applyAlignment="1">
      <alignment horizontal="center"/>
    </xf>
    <xf numFmtId="0" fontId="4" fillId="2" borderId="5" xfId="0" applyFont="1" applyFill="1" applyBorder="1" applyAlignment="1">
      <alignment horizontal="center" vertical="center" wrapText="1"/>
    </xf>
    <xf numFmtId="0" fontId="4" fillId="0" borderId="5" xfId="0" applyFont="1" applyBorder="1" applyAlignment="1">
      <alignment horizontal="center"/>
    </xf>
    <xf numFmtId="0" fontId="2" fillId="0" borderId="0" xfId="0" applyFont="1" applyAlignment="1">
      <alignment horizontal="center"/>
    </xf>
    <xf numFmtId="0" fontId="4" fillId="2" borderId="5" xfId="0" applyFont="1" applyFill="1" applyBorder="1" applyAlignment="1">
      <alignment horizontal="center" wrapText="1"/>
    </xf>
  </cellXfs>
  <cellStyles count="2">
    <cellStyle name="Millares" xfId="1" builtinId="3"/>
    <cellStyle name="Normal" xfId="0" builtinId="0"/>
  </cellStyles>
  <dxfs count="15">
    <dxf>
      <font>
        <b val="0"/>
        <i val="0"/>
        <strike val="0"/>
        <condense val="0"/>
        <extend val="0"/>
        <outline val="0"/>
        <shadow val="0"/>
        <u val="none"/>
        <vertAlign val="baseline"/>
        <sz val="12"/>
        <color theme="1"/>
        <name val="Palatino Linotype"/>
        <family val="1"/>
        <scheme val="none"/>
      </font>
      <numFmt numFmtId="35" formatCode="_(* #,##0.00_);_(* \(#,##0.00\);_(* &quot;-&quot;??_);_(@_)"/>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Palatino Linotype"/>
        <family val="1"/>
        <scheme val="none"/>
      </font>
      <numFmt numFmtId="165" formatCode="#,##0.00;\-#,##0.0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dxf>
    <dxf>
      <font>
        <b val="0"/>
        <i val="0"/>
        <strike val="0"/>
        <condense val="0"/>
        <extend val="0"/>
        <outline val="0"/>
        <shadow val="0"/>
        <u val="none"/>
        <vertAlign val="baseline"/>
        <sz val="12"/>
        <color theme="1"/>
        <name val="Palatino Linotype"/>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numFmt numFmtId="166" formatCode="dd/mm/yyyy"/>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rgb="FF000000"/>
        </bottom>
      </border>
    </dxf>
    <dxf>
      <border outline="0">
        <top style="thin">
          <color rgb="FF000000"/>
        </top>
        <bottom style="thin">
          <color rgb="FF000000"/>
        </bottom>
      </border>
    </dxf>
    <dxf>
      <font>
        <strike val="0"/>
        <outline val="0"/>
        <shadow val="0"/>
        <u val="none"/>
        <vertAlign val="baseline"/>
        <sz val="12"/>
        <family val="1"/>
      </font>
    </dxf>
    <dxf>
      <font>
        <b/>
        <i val="0"/>
        <strike val="0"/>
        <condense val="0"/>
        <extend val="0"/>
        <outline val="0"/>
        <shadow val="0"/>
        <u val="none"/>
        <vertAlign val="baseline"/>
        <sz val="12"/>
        <color theme="1"/>
        <name val="Palatino Linotype"/>
        <family val="1"/>
        <scheme val="none"/>
      </font>
      <fill>
        <patternFill patternType="solid">
          <fgColor indexed="64"/>
          <bgColor theme="4" tint="0.39997558519241921"/>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387827</xdr:colOff>
      <xdr:row>0</xdr:row>
      <xdr:rowOff>149678</xdr:rowOff>
    </xdr:from>
    <xdr:to>
      <xdr:col>5</xdr:col>
      <xdr:colOff>1945821</xdr:colOff>
      <xdr:row>4</xdr:row>
      <xdr:rowOff>3175</xdr:rowOff>
    </xdr:to>
    <xdr:pic>
      <xdr:nvPicPr>
        <xdr:cNvPr id="2" name="Picture 1">
          <a:extLst>
            <a:ext uri="{FF2B5EF4-FFF2-40B4-BE49-F238E27FC236}">
              <a16:creationId xmlns:a16="http://schemas.microsoft.com/office/drawing/2014/main" id="{1E6CAC7E-CE6F-4E06-AEF1-D0378E984467}"/>
            </a:ext>
          </a:extLst>
        </xdr:cNvPr>
        <xdr:cNvPicPr/>
      </xdr:nvPicPr>
      <xdr:blipFill rotWithShape="1">
        <a:blip xmlns:r="http://schemas.openxmlformats.org/officeDocument/2006/relationships" r:embed="rId1"/>
        <a:srcRect l="21147" t="21357" r="20430" b="67487"/>
        <a:stretch/>
      </xdr:blipFill>
      <xdr:spPr bwMode="auto">
        <a:xfrm>
          <a:off x="559277" y="149678"/>
          <a:ext cx="6396694" cy="76789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273367</xdr:colOff>
      <xdr:row>89</xdr:row>
      <xdr:rowOff>64929</xdr:rowOff>
    </xdr:from>
    <xdr:to>
      <xdr:col>5</xdr:col>
      <xdr:colOff>1451540</xdr:colOff>
      <xdr:row>93</xdr:row>
      <xdr:rowOff>70643</xdr:rowOff>
    </xdr:to>
    <xdr:pic>
      <xdr:nvPicPr>
        <xdr:cNvPr id="3" name="Picture 1">
          <a:extLst>
            <a:ext uri="{FF2B5EF4-FFF2-40B4-BE49-F238E27FC236}">
              <a16:creationId xmlns:a16="http://schemas.microsoft.com/office/drawing/2014/main" id="{A3AF2C40-D65D-4A18-B9EF-E279330E55E5}"/>
            </a:ext>
          </a:extLst>
        </xdr:cNvPr>
        <xdr:cNvPicPr/>
      </xdr:nvPicPr>
      <xdr:blipFill rotWithShape="1">
        <a:blip xmlns:r="http://schemas.openxmlformats.org/officeDocument/2006/relationships" r:embed="rId1"/>
        <a:srcRect l="21147" t="21357" r="20430" b="67487"/>
        <a:stretch/>
      </xdr:blipFill>
      <xdr:spPr bwMode="auto">
        <a:xfrm>
          <a:off x="444817" y="20429379"/>
          <a:ext cx="6016873" cy="920114"/>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secturgovdo.sharepoint.com/sites/DireccionEjecutivaCEIZTUR/Documentos%20compartidos/Compartido%20CEIZTUR/Finanzas%20CEIZTUR/DIRECTORIO%20COM&#218;N/Financiero_CEIZTUR/Documentos%20Billy/Departamento%20Financiero%202024/Informe%20Tesorer&#237;a%202024/Informe%20tesoreria%202024.xlsx" TargetMode="External"/><Relationship Id="rId2" Type="http://schemas.microsoft.com/office/2019/04/relationships/externalLinkLongPath" Target="/sites/DireccionEjecutivaCEIZTUR/Documentos%20compartidos/Compartido%20CEIZTUR/Finanzas%20CEIZTUR/DIRECTORIO%20COM&#218;N/Financiero_CEIZTUR/Documentos%20Billy/Departamento%20Financiero%202024/Informe%20Tesorer&#237;a%202024/Informe%20tesoreria%202024.xlsx?B68392DA" TargetMode="External"/><Relationship Id="rId1" Type="http://schemas.openxmlformats.org/officeDocument/2006/relationships/externalLinkPath" Target="file:///\\B68392DA\Informe%20tesoreria%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Diciembre 2023"/>
      <sheetName val="Enero 2024"/>
      <sheetName val="Febrero 2024"/>
      <sheetName val="Marzo 2024 "/>
      <sheetName val="Abril 2024"/>
      <sheetName val="Mayo 2024"/>
      <sheetName val="Junio 2024"/>
      <sheetName val="Julio 2024"/>
      <sheetName val="Agosto 2024"/>
      <sheetName val="Hoja1"/>
      <sheetName val="Hoja2"/>
    </sheetNames>
    <sheetDataSet>
      <sheetData sheetId="0"/>
      <sheetData sheetId="1"/>
      <sheetData sheetId="2"/>
      <sheetData sheetId="3"/>
      <sheetData sheetId="4"/>
      <sheetData sheetId="5"/>
      <sheetData sheetId="6">
        <row r="102">
          <cell r="L102">
            <v>4436868.0169999991</v>
          </cell>
        </row>
        <row r="192">
          <cell r="L192">
            <v>788098282.14107263</v>
          </cell>
        </row>
      </sheetData>
      <sheetData sheetId="7"/>
      <sheetData sheetId="8"/>
      <sheetData sheetId="9"/>
      <sheetData sheetId="1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E87DA4B-1D8F-4D0B-AD0E-AE832302C625}" name="Tabla13457981023456789111213143456789" displayName="Tabla13457981023456789111213143456789" ref="B7:L80" totalsRowShown="0" headerRowDxfId="14" dataDxfId="13" headerRowBorderDxfId="11" tableBorderDxfId="12" headerRowCellStyle="Millares">
  <tableColumns count="11">
    <tableColumn id="1" xr3:uid="{B5E77AF1-C4FC-4F7B-8283-590EEBC4A3DE}" name="Fecha" dataDxfId="10"/>
    <tableColumn id="2" xr3:uid="{1F81F4C6-5B5E-4463-B32F-1FC24618A103}" name="Transferencia" dataDxfId="9"/>
    <tableColumn id="3" xr3:uid="{9D76D8FE-BB8C-44D4-9BB4-5E3AF7508AB6}" name="Cheque" dataDxfId="8"/>
    <tableColumn id="4" xr3:uid="{8BD9773B-327E-4DE0-A11A-12CBFC0B7475}" name="Referencia" dataDxfId="7"/>
    <tableColumn id="5" xr3:uid="{7FA2B7E3-3205-4558-AEA8-A85DB5AB778E}" name="Beneficiario" dataDxfId="6"/>
    <tableColumn id="6" xr3:uid="{99651CD9-E312-4515-89F7-99C4899D9842}" name="Columna1" dataDxfId="5"/>
    <tableColumn id="7" xr3:uid="{F92459FB-950F-4688-9720-C231F180CB2A}" name="Descripcion" dataDxfId="4"/>
    <tableColumn id="8" xr3:uid="{3DF22A98-DF6C-4D89-8E5E-AE6689A4498C}" name="Columna2" dataDxfId="3"/>
    <tableColumn id="9" xr3:uid="{61D4364D-CABC-4AE3-834A-98CE4ADD5999}" name="Debito" dataDxfId="2" dataCellStyle="Millares"/>
    <tableColumn id="10" xr3:uid="{83D8DBD4-EA11-4CBD-995E-2DE58D2CCD67}" name="Credito" dataDxfId="1" dataCellStyle="Millares"/>
    <tableColumn id="11" xr3:uid="{14383CCF-9F07-4837-AE15-BA5351E79170}" name="Balance" dataDxfId="0">
      <calculatedColumnFormula>+J8-K8+L7</calculatedColumnFormula>
    </tableColumn>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5F01C-F4FD-4E2D-8EBD-ED1F5F3180C4}">
  <dimension ref="A1:N188"/>
  <sheetViews>
    <sheetView showGridLines="0" tabSelected="1" view="pageBreakPreview" topLeftCell="A157" zoomScale="70" zoomScaleNormal="80" zoomScaleSheetLayoutView="70" workbookViewId="0">
      <selection activeCell="N175" sqref="N175"/>
    </sheetView>
  </sheetViews>
  <sheetFormatPr defaultColWidth="11.42578125" defaultRowHeight="15.75"/>
  <cols>
    <col min="1" max="1" width="2.5703125" style="3" customWidth="1"/>
    <col min="2" max="2" width="14.85546875" style="3" customWidth="1"/>
    <col min="3" max="3" width="20.140625" style="3" customWidth="1"/>
    <col min="4" max="4" width="12.28515625" style="3" bestFit="1" customWidth="1"/>
    <col min="5" max="5" width="25.28515625" style="3" customWidth="1"/>
    <col min="6" max="6" width="51.7109375" style="3" customWidth="1"/>
    <col min="7" max="7" width="9.5703125" style="3" hidden="1" customWidth="1"/>
    <col min="8" max="8" width="90.140625" style="3" customWidth="1"/>
    <col min="9" max="9" width="0" style="3" hidden="1" customWidth="1"/>
    <col min="10" max="10" width="27.85546875" style="3" customWidth="1"/>
    <col min="11" max="11" width="27.28515625" style="3" customWidth="1"/>
    <col min="12" max="12" width="21.28515625" style="3" customWidth="1"/>
    <col min="13" max="13" width="19.28515625" style="3" customWidth="1"/>
    <col min="14" max="14" width="26.42578125" style="3" customWidth="1"/>
    <col min="15" max="16384" width="11.42578125" style="3"/>
  </cols>
  <sheetData>
    <row r="1" spans="1:13" ht="18">
      <c r="A1" s="1"/>
      <c r="B1" s="1"/>
      <c r="C1" s="1"/>
      <c r="D1" s="1"/>
      <c r="E1" s="1"/>
      <c r="F1" s="1"/>
      <c r="G1" s="1"/>
      <c r="H1" s="1"/>
      <c r="I1" s="1"/>
      <c r="J1" s="2"/>
      <c r="K1" s="2"/>
      <c r="L1" s="1"/>
    </row>
    <row r="2" spans="1:13" ht="18">
      <c r="A2" s="1"/>
      <c r="B2" s="72" t="s">
        <v>0</v>
      </c>
      <c r="C2" s="72"/>
      <c r="D2" s="72"/>
      <c r="E2" s="72"/>
      <c r="F2" s="72"/>
      <c r="G2" s="72"/>
      <c r="H2" s="72"/>
      <c r="I2" s="72"/>
      <c r="J2" s="72"/>
      <c r="K2" s="72"/>
      <c r="L2" s="72"/>
    </row>
    <row r="3" spans="1:13" ht="18">
      <c r="A3" s="1"/>
      <c r="B3" s="72" t="s">
        <v>1</v>
      </c>
      <c r="C3" s="72"/>
      <c r="D3" s="72"/>
      <c r="E3" s="72"/>
      <c r="F3" s="72"/>
      <c r="G3" s="72"/>
      <c r="H3" s="72"/>
      <c r="I3" s="72"/>
      <c r="J3" s="72"/>
      <c r="K3" s="72"/>
      <c r="L3" s="72"/>
    </row>
    <row r="4" spans="1:13" ht="18">
      <c r="A4" s="1"/>
      <c r="B4" s="72" t="s">
        <v>2</v>
      </c>
      <c r="C4" s="72"/>
      <c r="D4" s="72"/>
      <c r="E4" s="72"/>
      <c r="F4" s="72"/>
      <c r="G4" s="72"/>
      <c r="H4" s="72"/>
      <c r="I4" s="72"/>
      <c r="J4" s="72"/>
      <c r="K4" s="72"/>
      <c r="L4" s="72"/>
    </row>
    <row r="5" spans="1:13" ht="18">
      <c r="A5" s="1"/>
      <c r="B5" s="73">
        <v>45504</v>
      </c>
      <c r="C5" s="73"/>
      <c r="D5" s="73"/>
      <c r="E5" s="73"/>
      <c r="F5" s="73"/>
      <c r="G5" s="73"/>
      <c r="H5" s="73"/>
      <c r="I5" s="73"/>
      <c r="J5" s="73"/>
      <c r="K5" s="73"/>
      <c r="L5" s="73"/>
    </row>
    <row r="6" spans="1:13" ht="18">
      <c r="A6" s="1"/>
      <c r="B6" s="1"/>
      <c r="C6" s="1"/>
      <c r="D6" s="1"/>
      <c r="E6" s="1"/>
      <c r="F6" s="1"/>
      <c r="G6" s="1"/>
      <c r="H6" s="1"/>
      <c r="I6" s="1"/>
      <c r="J6" s="2"/>
      <c r="K6" s="2"/>
      <c r="L6" s="1"/>
    </row>
    <row r="7" spans="1:13" ht="18">
      <c r="A7" s="1"/>
      <c r="B7" s="5" t="s">
        <v>3</v>
      </c>
      <c r="C7" s="5" t="s">
        <v>4</v>
      </c>
      <c r="D7" s="5" t="s">
        <v>5</v>
      </c>
      <c r="E7" s="5" t="s">
        <v>6</v>
      </c>
      <c r="F7" s="5" t="s">
        <v>7</v>
      </c>
      <c r="G7" s="5" t="s">
        <v>8</v>
      </c>
      <c r="H7" s="5" t="s">
        <v>9</v>
      </c>
      <c r="I7" s="5" t="s">
        <v>10</v>
      </c>
      <c r="J7" s="6" t="s">
        <v>11</v>
      </c>
      <c r="K7" s="6" t="s">
        <v>12</v>
      </c>
      <c r="L7" s="5" t="s">
        <v>13</v>
      </c>
    </row>
    <row r="8" spans="1:13" ht="18">
      <c r="A8" s="1"/>
      <c r="B8" s="7"/>
      <c r="C8" s="8"/>
      <c r="D8" s="8"/>
      <c r="E8" s="8"/>
      <c r="F8" s="9"/>
      <c r="G8" s="8"/>
      <c r="H8" s="10" t="s">
        <v>14</v>
      </c>
      <c r="I8" s="8"/>
      <c r="J8" s="11"/>
      <c r="K8" s="12"/>
      <c r="L8" s="13">
        <f>+'[1]Junio 2024'!L102</f>
        <v>4436868.0169999991</v>
      </c>
      <c r="M8" s="14"/>
    </row>
    <row r="9" spans="1:13" ht="18">
      <c r="A9" s="1"/>
      <c r="B9" s="15">
        <v>45476</v>
      </c>
      <c r="C9" s="16" t="s">
        <v>15</v>
      </c>
      <c r="D9" s="16"/>
      <c r="E9" s="16"/>
      <c r="F9" s="17" t="s">
        <v>16</v>
      </c>
      <c r="G9" s="18"/>
      <c r="H9" s="17" t="s">
        <v>17</v>
      </c>
      <c r="I9" s="18"/>
      <c r="J9" s="13"/>
      <c r="K9" s="19">
        <v>101.67</v>
      </c>
      <c r="L9" s="20">
        <f>+L8+Tabla13457981023456789111213143456789[[#This Row],[Debito]]-Tabla13457981023456789111213143456789[[#This Row],[Credito]]</f>
        <v>4436766.3469999991</v>
      </c>
    </row>
    <row r="10" spans="1:13" ht="18">
      <c r="A10" s="1"/>
      <c r="B10" s="15">
        <v>45476</v>
      </c>
      <c r="C10" s="16" t="s">
        <v>18</v>
      </c>
      <c r="D10" s="16"/>
      <c r="E10" s="16"/>
      <c r="F10" s="17" t="s">
        <v>16</v>
      </c>
      <c r="G10" s="18"/>
      <c r="H10" s="17" t="s">
        <v>17</v>
      </c>
      <c r="I10" s="18"/>
      <c r="J10" s="13"/>
      <c r="K10" s="19">
        <v>64.099999999999994</v>
      </c>
      <c r="L10" s="20">
        <f>+L9+Tabla13457981023456789111213143456789[[#This Row],[Debito]]-Tabla13457981023456789111213143456789[[#This Row],[Credito]]</f>
        <v>4436702.2469999995</v>
      </c>
    </row>
    <row r="11" spans="1:13" ht="18">
      <c r="A11" s="1"/>
      <c r="B11" s="15">
        <v>45476</v>
      </c>
      <c r="C11" s="16" t="s">
        <v>19</v>
      </c>
      <c r="D11" s="16"/>
      <c r="E11" s="16"/>
      <c r="F11" s="17" t="s">
        <v>16</v>
      </c>
      <c r="G11" s="18"/>
      <c r="H11" s="17" t="s">
        <v>17</v>
      </c>
      <c r="I11" s="18"/>
      <c r="J11" s="13"/>
      <c r="K11" s="19">
        <v>80.400000000000006</v>
      </c>
      <c r="L11" s="20">
        <f>+L10+Tabla13457981023456789111213143456789[[#This Row],[Debito]]-Tabla13457981023456789111213143456789[[#This Row],[Credito]]</f>
        <v>4436621.8469999991</v>
      </c>
    </row>
    <row r="12" spans="1:13" ht="18">
      <c r="A12" s="1"/>
      <c r="B12" s="15">
        <v>45476</v>
      </c>
      <c r="C12" s="16" t="s">
        <v>20</v>
      </c>
      <c r="D12" s="16"/>
      <c r="E12" s="16"/>
      <c r="F12" s="17" t="s">
        <v>16</v>
      </c>
      <c r="G12" s="18"/>
      <c r="H12" s="17" t="s">
        <v>17</v>
      </c>
      <c r="I12" s="18"/>
      <c r="J12" s="13"/>
      <c r="K12" s="19">
        <v>27.25</v>
      </c>
      <c r="L12" s="20">
        <f>+L11+Tabla13457981023456789111213143456789[[#This Row],[Debito]]-Tabla13457981023456789111213143456789[[#This Row],[Credito]]</f>
        <v>4436594.5969999991</v>
      </c>
    </row>
    <row r="13" spans="1:13" ht="18">
      <c r="A13" s="1"/>
      <c r="B13" s="15">
        <v>45476</v>
      </c>
      <c r="C13" s="16" t="s">
        <v>21</v>
      </c>
      <c r="D13" s="16"/>
      <c r="E13" s="16"/>
      <c r="F13" s="17" t="s">
        <v>16</v>
      </c>
      <c r="G13" s="18"/>
      <c r="H13" s="17" t="s">
        <v>17</v>
      </c>
      <c r="I13" s="18"/>
      <c r="J13" s="13"/>
      <c r="K13" s="19">
        <v>27.25</v>
      </c>
      <c r="L13" s="20">
        <f>+L12+Tabla13457981023456789111213143456789[[#This Row],[Debito]]-Tabla13457981023456789111213143456789[[#This Row],[Credito]]</f>
        <v>4436567.3469999991</v>
      </c>
    </row>
    <row r="14" spans="1:13" ht="18">
      <c r="A14" s="1"/>
      <c r="B14" s="15">
        <v>45476</v>
      </c>
      <c r="C14" s="16" t="s">
        <v>22</v>
      </c>
      <c r="D14" s="16"/>
      <c r="E14" s="16"/>
      <c r="F14" s="17" t="s">
        <v>16</v>
      </c>
      <c r="G14" s="18"/>
      <c r="H14" s="17" t="s">
        <v>17</v>
      </c>
      <c r="I14" s="18"/>
      <c r="J14" s="13"/>
      <c r="K14" s="19">
        <v>27.25</v>
      </c>
      <c r="L14" s="20">
        <f>+L13+Tabla13457981023456789111213143456789[[#This Row],[Debito]]-Tabla13457981023456789111213143456789[[#This Row],[Credito]]</f>
        <v>4436540.0969999991</v>
      </c>
    </row>
    <row r="15" spans="1:13" ht="18">
      <c r="A15" s="1"/>
      <c r="B15" s="15">
        <v>45476</v>
      </c>
      <c r="C15" s="16" t="s">
        <v>23</v>
      </c>
      <c r="D15" s="16"/>
      <c r="E15" s="16"/>
      <c r="F15" s="17" t="s">
        <v>16</v>
      </c>
      <c r="G15" s="18"/>
      <c r="H15" s="17" t="s">
        <v>17</v>
      </c>
      <c r="I15" s="18"/>
      <c r="J15" s="13"/>
      <c r="K15" s="19">
        <v>33.31</v>
      </c>
      <c r="L15" s="20">
        <f>+L14+Tabla13457981023456789111213143456789[[#This Row],[Debito]]-Tabla13457981023456789111213143456789[[#This Row],[Credito]]</f>
        <v>4436506.7869999995</v>
      </c>
    </row>
    <row r="16" spans="1:13" ht="18">
      <c r="A16" s="1"/>
      <c r="B16" s="15">
        <v>45476</v>
      </c>
      <c r="C16" s="16" t="s">
        <v>24</v>
      </c>
      <c r="D16" s="16"/>
      <c r="E16" s="16"/>
      <c r="F16" s="17" t="s">
        <v>16</v>
      </c>
      <c r="G16" s="18"/>
      <c r="H16" s="17" t="s">
        <v>17</v>
      </c>
      <c r="I16" s="18"/>
      <c r="J16" s="13"/>
      <c r="K16" s="19">
        <v>25.95</v>
      </c>
      <c r="L16" s="20">
        <f>+L15+Tabla13457981023456789111213143456789[[#This Row],[Debito]]-Tabla13457981023456789111213143456789[[#This Row],[Credito]]</f>
        <v>4436480.8369999994</v>
      </c>
    </row>
    <row r="17" spans="1:12" ht="18">
      <c r="A17" s="1"/>
      <c r="B17" s="15">
        <v>45476</v>
      </c>
      <c r="C17" s="16" t="s">
        <v>25</v>
      </c>
      <c r="D17" s="16"/>
      <c r="E17" s="16"/>
      <c r="F17" s="17" t="s">
        <v>16</v>
      </c>
      <c r="G17" s="18"/>
      <c r="H17" s="17" t="s">
        <v>17</v>
      </c>
      <c r="I17" s="18"/>
      <c r="J17" s="13"/>
      <c r="K17" s="19">
        <v>25.95</v>
      </c>
      <c r="L17" s="20">
        <f>+L16+Tabla13457981023456789111213143456789[[#This Row],[Debito]]-Tabla13457981023456789111213143456789[[#This Row],[Credito]]</f>
        <v>4436454.8869999992</v>
      </c>
    </row>
    <row r="18" spans="1:12" ht="18">
      <c r="A18" s="1"/>
      <c r="B18" s="15">
        <v>45476</v>
      </c>
      <c r="C18" s="16" t="s">
        <v>26</v>
      </c>
      <c r="D18" s="16"/>
      <c r="E18" s="16"/>
      <c r="F18" s="17" t="s">
        <v>16</v>
      </c>
      <c r="G18" s="18"/>
      <c r="H18" s="17" t="s">
        <v>17</v>
      </c>
      <c r="I18" s="18"/>
      <c r="J18" s="13"/>
      <c r="K18" s="19">
        <v>31.73</v>
      </c>
      <c r="L18" s="20">
        <f>+L17+Tabla13457981023456789111213143456789[[#This Row],[Debito]]-Tabla13457981023456789111213143456789[[#This Row],[Credito]]</f>
        <v>4436423.1569999987</v>
      </c>
    </row>
    <row r="19" spans="1:12" ht="18">
      <c r="A19" s="1"/>
      <c r="B19" s="15">
        <v>45476</v>
      </c>
      <c r="C19" s="16" t="s">
        <v>27</v>
      </c>
      <c r="D19" s="16"/>
      <c r="E19" s="16"/>
      <c r="F19" s="17" t="s">
        <v>16</v>
      </c>
      <c r="G19" s="18"/>
      <c r="H19" s="17" t="s">
        <v>17</v>
      </c>
      <c r="I19" s="18"/>
      <c r="J19" s="13"/>
      <c r="K19" s="19">
        <v>8.82</v>
      </c>
      <c r="L19" s="20">
        <f>+L18+Tabla13457981023456789111213143456789[[#This Row],[Debito]]-Tabla13457981023456789111213143456789[[#This Row],[Credito]]</f>
        <v>4436414.3369999984</v>
      </c>
    </row>
    <row r="20" spans="1:12" ht="18">
      <c r="A20" s="1"/>
      <c r="B20" s="15">
        <v>45476</v>
      </c>
      <c r="C20" s="16" t="s">
        <v>28</v>
      </c>
      <c r="D20" s="16"/>
      <c r="E20" s="16"/>
      <c r="F20" s="17" t="s">
        <v>16</v>
      </c>
      <c r="G20" s="18"/>
      <c r="H20" s="17" t="s">
        <v>17</v>
      </c>
      <c r="I20" s="18"/>
      <c r="J20" s="13"/>
      <c r="K20" s="19">
        <v>8.82</v>
      </c>
      <c r="L20" s="20">
        <f>+L19+Tabla13457981023456789111213143456789[[#This Row],[Debito]]-Tabla13457981023456789111213143456789[[#This Row],[Credito]]</f>
        <v>4436405.5169999981</v>
      </c>
    </row>
    <row r="21" spans="1:12" ht="18">
      <c r="A21" s="1"/>
      <c r="B21" s="15">
        <v>45476</v>
      </c>
      <c r="C21" s="16" t="s">
        <v>29</v>
      </c>
      <c r="D21" s="16"/>
      <c r="E21" s="16"/>
      <c r="F21" s="17" t="s">
        <v>16</v>
      </c>
      <c r="G21" s="18"/>
      <c r="H21" s="17" t="s">
        <v>17</v>
      </c>
      <c r="I21" s="18"/>
      <c r="J21" s="13"/>
      <c r="K21" s="19">
        <v>10.87</v>
      </c>
      <c r="L21" s="20">
        <f>+L20+Tabla13457981023456789111213143456789[[#This Row],[Debito]]-Tabla13457981023456789111213143456789[[#This Row],[Credito]]</f>
        <v>4436394.646999998</v>
      </c>
    </row>
    <row r="22" spans="1:12" ht="18">
      <c r="A22" s="1"/>
      <c r="B22" s="15">
        <v>45476</v>
      </c>
      <c r="C22" s="16" t="s">
        <v>30</v>
      </c>
      <c r="D22" s="16"/>
      <c r="E22" s="16"/>
      <c r="F22" s="21" t="s">
        <v>31</v>
      </c>
      <c r="G22" s="18"/>
      <c r="H22" s="17" t="s">
        <v>32</v>
      </c>
      <c r="I22" s="18"/>
      <c r="J22" s="13"/>
      <c r="K22" s="19">
        <v>67777.5</v>
      </c>
      <c r="L22" s="20">
        <f>+L21+Tabla13457981023456789111213143456789[[#This Row],[Debito]]-Tabla13457981023456789111213143456789[[#This Row],[Credito]]</f>
        <v>4368617.146999998</v>
      </c>
    </row>
    <row r="23" spans="1:12" ht="18">
      <c r="A23" s="1"/>
      <c r="B23" s="15">
        <v>45476</v>
      </c>
      <c r="C23" s="16" t="s">
        <v>33</v>
      </c>
      <c r="D23" s="16"/>
      <c r="E23" s="16"/>
      <c r="F23" s="21" t="s">
        <v>31</v>
      </c>
      <c r="G23" s="18"/>
      <c r="H23" s="17" t="s">
        <v>32</v>
      </c>
      <c r="I23" s="18"/>
      <c r="J23" s="13"/>
      <c r="K23" s="19">
        <v>42735</v>
      </c>
      <c r="L23" s="20">
        <f>+L22+Tabla13457981023456789111213143456789[[#This Row],[Debito]]-Tabla13457981023456789111213143456789[[#This Row],[Credito]]</f>
        <v>4325882.146999998</v>
      </c>
    </row>
    <row r="24" spans="1:12" ht="18">
      <c r="A24" s="1"/>
      <c r="B24" s="15">
        <v>45476</v>
      </c>
      <c r="C24" s="16" t="s">
        <v>34</v>
      </c>
      <c r="D24" s="16"/>
      <c r="E24" s="16"/>
      <c r="F24" s="21" t="s">
        <v>31</v>
      </c>
      <c r="G24" s="18"/>
      <c r="H24" s="17" t="s">
        <v>32</v>
      </c>
      <c r="I24" s="18"/>
      <c r="J24" s="19"/>
      <c r="K24" s="19">
        <v>53600</v>
      </c>
      <c r="L24" s="20">
        <f>+L23+Tabla13457981023456789111213143456789[[#This Row],[Debito]]-Tabla13457981023456789111213143456789[[#This Row],[Credito]]</f>
        <v>4272282.146999998</v>
      </c>
    </row>
    <row r="25" spans="1:12" ht="18">
      <c r="A25" s="1"/>
      <c r="B25" s="15">
        <v>45476</v>
      </c>
      <c r="C25" s="16" t="s">
        <v>35</v>
      </c>
      <c r="D25" s="16"/>
      <c r="E25" s="16"/>
      <c r="F25" s="21" t="s">
        <v>31</v>
      </c>
      <c r="G25" s="18"/>
      <c r="H25" s="17" t="s">
        <v>32</v>
      </c>
      <c r="I25" s="18"/>
      <c r="J25" s="13"/>
      <c r="K25" s="19">
        <v>18165</v>
      </c>
      <c r="L25" s="20">
        <f>+L24+Tabla13457981023456789111213143456789[[#This Row],[Debito]]-Tabla13457981023456789111213143456789[[#This Row],[Credito]]</f>
        <v>4254117.146999998</v>
      </c>
    </row>
    <row r="26" spans="1:12" ht="18">
      <c r="A26" s="1"/>
      <c r="B26" s="15">
        <v>45476</v>
      </c>
      <c r="C26" s="16" t="s">
        <v>36</v>
      </c>
      <c r="D26" s="16"/>
      <c r="E26" s="16"/>
      <c r="F26" s="21" t="s">
        <v>31</v>
      </c>
      <c r="G26" s="18"/>
      <c r="H26" s="17" t="s">
        <v>32</v>
      </c>
      <c r="I26" s="18"/>
      <c r="J26" s="13"/>
      <c r="K26" s="19">
        <v>18165</v>
      </c>
      <c r="L26" s="20">
        <f>+L25+Tabla13457981023456789111213143456789[[#This Row],[Debito]]-Tabla13457981023456789111213143456789[[#This Row],[Credito]]</f>
        <v>4235952.146999998</v>
      </c>
    </row>
    <row r="27" spans="1:12" ht="18">
      <c r="A27" s="1"/>
      <c r="B27" s="15">
        <v>45476</v>
      </c>
      <c r="C27" s="16" t="s">
        <v>37</v>
      </c>
      <c r="D27" s="16"/>
      <c r="E27" s="16"/>
      <c r="F27" s="21" t="s">
        <v>31</v>
      </c>
      <c r="G27" s="18"/>
      <c r="H27" s="17" t="s">
        <v>32</v>
      </c>
      <c r="I27" s="18"/>
      <c r="J27" s="13"/>
      <c r="K27" s="19">
        <v>18165</v>
      </c>
      <c r="L27" s="20">
        <f>+L26+Tabla13457981023456789111213143456789[[#This Row],[Debito]]-Tabla13457981023456789111213143456789[[#This Row],[Credito]]</f>
        <v>4217787.146999998</v>
      </c>
    </row>
    <row r="28" spans="1:12" ht="18">
      <c r="A28" s="1"/>
      <c r="B28" s="15">
        <v>45476</v>
      </c>
      <c r="C28" s="16" t="s">
        <v>38</v>
      </c>
      <c r="D28" s="16"/>
      <c r="E28" s="16"/>
      <c r="F28" s="21" t="s">
        <v>31</v>
      </c>
      <c r="G28" s="18"/>
      <c r="H28" s="17" t="s">
        <v>32</v>
      </c>
      <c r="I28" s="18"/>
      <c r="J28" s="13"/>
      <c r="K28" s="19">
        <v>22207.5</v>
      </c>
      <c r="L28" s="20">
        <f>+L27+Tabla13457981023456789111213143456789[[#This Row],[Debito]]-Tabla13457981023456789111213143456789[[#This Row],[Credito]]</f>
        <v>4195579.646999998</v>
      </c>
    </row>
    <row r="29" spans="1:12" ht="18">
      <c r="A29" s="1"/>
      <c r="B29" s="15">
        <v>45476</v>
      </c>
      <c r="C29" s="16" t="s">
        <v>39</v>
      </c>
      <c r="D29" s="16"/>
      <c r="E29" s="16"/>
      <c r="F29" s="21" t="s">
        <v>31</v>
      </c>
      <c r="G29" s="18"/>
      <c r="H29" s="17" t="s">
        <v>32</v>
      </c>
      <c r="I29" s="18"/>
      <c r="J29" s="13"/>
      <c r="K29" s="19">
        <v>17300</v>
      </c>
      <c r="L29" s="20">
        <f>+L28+Tabla13457981023456789111213143456789[[#This Row],[Debito]]-Tabla13457981023456789111213143456789[[#This Row],[Credito]]</f>
        <v>4178279.646999998</v>
      </c>
    </row>
    <row r="30" spans="1:12" ht="18">
      <c r="A30" s="1"/>
      <c r="B30" s="15">
        <v>45476</v>
      </c>
      <c r="C30" s="16" t="s">
        <v>40</v>
      </c>
      <c r="D30" s="16"/>
      <c r="E30" s="16"/>
      <c r="F30" s="21" t="s">
        <v>31</v>
      </c>
      <c r="G30" s="18"/>
      <c r="H30" s="17" t="s">
        <v>32</v>
      </c>
      <c r="I30" s="18"/>
      <c r="J30" s="13"/>
      <c r="K30" s="19">
        <v>17300</v>
      </c>
      <c r="L30" s="20">
        <f>+L29+Tabla13457981023456789111213143456789[[#This Row],[Debito]]-Tabla13457981023456789111213143456789[[#This Row],[Credito]]</f>
        <v>4160979.646999998</v>
      </c>
    </row>
    <row r="31" spans="1:12" ht="18">
      <c r="A31" s="1"/>
      <c r="B31" s="15">
        <v>45476</v>
      </c>
      <c r="C31" s="16" t="s">
        <v>41</v>
      </c>
      <c r="D31" s="16"/>
      <c r="E31" s="16"/>
      <c r="F31" s="21" t="s">
        <v>31</v>
      </c>
      <c r="G31" s="18"/>
      <c r="H31" s="17" t="s">
        <v>32</v>
      </c>
      <c r="I31" s="18"/>
      <c r="J31" s="13"/>
      <c r="K31" s="19">
        <v>21150</v>
      </c>
      <c r="L31" s="20">
        <f>+L30+Tabla13457981023456789111213143456789[[#This Row],[Debito]]-Tabla13457981023456789111213143456789[[#This Row],[Credito]]</f>
        <v>4139829.646999998</v>
      </c>
    </row>
    <row r="32" spans="1:12" ht="18">
      <c r="A32" s="1"/>
      <c r="B32" s="15">
        <v>45476</v>
      </c>
      <c r="C32" s="16" t="s">
        <v>42</v>
      </c>
      <c r="D32" s="16"/>
      <c r="E32" s="16"/>
      <c r="F32" s="21" t="s">
        <v>31</v>
      </c>
      <c r="G32" s="18"/>
      <c r="H32" s="17" t="s">
        <v>32</v>
      </c>
      <c r="I32" s="18"/>
      <c r="J32" s="13"/>
      <c r="K32" s="19">
        <v>5880</v>
      </c>
      <c r="L32" s="20">
        <f>+L31+Tabla13457981023456789111213143456789[[#This Row],[Debito]]-Tabla13457981023456789111213143456789[[#This Row],[Credito]]</f>
        <v>4133949.646999998</v>
      </c>
    </row>
    <row r="33" spans="1:12" ht="18">
      <c r="A33" s="1"/>
      <c r="B33" s="15">
        <v>45476</v>
      </c>
      <c r="C33" s="16" t="s">
        <v>43</v>
      </c>
      <c r="D33" s="16"/>
      <c r="E33" s="16"/>
      <c r="F33" s="21" t="s">
        <v>31</v>
      </c>
      <c r="G33" s="18"/>
      <c r="H33" s="17" t="s">
        <v>32</v>
      </c>
      <c r="I33" s="18"/>
      <c r="J33" s="13"/>
      <c r="K33" s="19">
        <v>5880</v>
      </c>
      <c r="L33" s="20">
        <f>+L32+Tabla13457981023456789111213143456789[[#This Row],[Debito]]-Tabla13457981023456789111213143456789[[#This Row],[Credito]]</f>
        <v>4128069.646999998</v>
      </c>
    </row>
    <row r="34" spans="1:12" ht="18">
      <c r="A34" s="1"/>
      <c r="B34" s="15">
        <v>45476</v>
      </c>
      <c r="C34" s="16" t="s">
        <v>44</v>
      </c>
      <c r="D34" s="16"/>
      <c r="E34" s="16"/>
      <c r="F34" s="21" t="s">
        <v>31</v>
      </c>
      <c r="G34" s="18"/>
      <c r="H34" s="17" t="s">
        <v>32</v>
      </c>
      <c r="I34" s="18"/>
      <c r="J34" s="13"/>
      <c r="K34" s="19">
        <v>7245</v>
      </c>
      <c r="L34" s="20">
        <f>+L33+Tabla13457981023456789111213143456789[[#This Row],[Debito]]-Tabla13457981023456789111213143456789[[#This Row],[Credito]]</f>
        <v>4120824.646999998</v>
      </c>
    </row>
    <row r="35" spans="1:12" ht="18">
      <c r="A35" s="1"/>
      <c r="B35" s="15">
        <v>45477</v>
      </c>
      <c r="C35" s="16" t="s">
        <v>45</v>
      </c>
      <c r="D35" s="16"/>
      <c r="E35" s="16"/>
      <c r="F35" s="17" t="s">
        <v>46</v>
      </c>
      <c r="G35" s="18"/>
      <c r="H35" s="17" t="s">
        <v>47</v>
      </c>
      <c r="I35" s="18"/>
      <c r="J35" s="13"/>
      <c r="K35" s="19">
        <v>39967.620000000003</v>
      </c>
      <c r="L35" s="20">
        <f>+L34+Tabla13457981023456789111213143456789[[#This Row],[Debito]]-Tabla13457981023456789111213143456789[[#This Row],[Credito]]</f>
        <v>4080857.0269999979</v>
      </c>
    </row>
    <row r="36" spans="1:12" ht="18">
      <c r="A36" s="1"/>
      <c r="B36" s="15">
        <v>45478</v>
      </c>
      <c r="C36" s="16" t="s">
        <v>48</v>
      </c>
      <c r="D36" s="16"/>
      <c r="E36" s="16"/>
      <c r="F36" s="17" t="s">
        <v>16</v>
      </c>
      <c r="G36" s="18"/>
      <c r="H36" s="17" t="s">
        <v>49</v>
      </c>
      <c r="I36" s="18"/>
      <c r="J36" s="13"/>
      <c r="K36" s="19">
        <v>59.95</v>
      </c>
      <c r="L36" s="20">
        <f>+L35+Tabla13457981023456789111213143456789[[#This Row],[Debito]]-Tabla13457981023456789111213143456789[[#This Row],[Credito]]</f>
        <v>4080797.0769999977</v>
      </c>
    </row>
    <row r="37" spans="1:12" ht="18">
      <c r="A37" s="1"/>
      <c r="B37" s="15">
        <v>45483</v>
      </c>
      <c r="C37" s="16" t="s">
        <v>50</v>
      </c>
      <c r="D37" s="16"/>
      <c r="E37" s="16"/>
      <c r="F37" s="17" t="s">
        <v>16</v>
      </c>
      <c r="G37" s="18"/>
      <c r="H37" s="17" t="s">
        <v>17</v>
      </c>
      <c r="I37" s="18"/>
      <c r="J37" s="13"/>
      <c r="K37" s="13">
        <v>27.25</v>
      </c>
      <c r="L37" s="20">
        <f>+L36+Tabla13457981023456789111213143456789[[#This Row],[Debito]]-Tabla13457981023456789111213143456789[[#This Row],[Credito]]</f>
        <v>4080769.8269999977</v>
      </c>
    </row>
    <row r="38" spans="1:12" ht="18">
      <c r="A38" s="1"/>
      <c r="B38" s="15">
        <v>45483</v>
      </c>
      <c r="C38" s="16" t="s">
        <v>51</v>
      </c>
      <c r="D38" s="16"/>
      <c r="E38" s="16"/>
      <c r="F38" s="17" t="s">
        <v>16</v>
      </c>
      <c r="G38" s="18"/>
      <c r="H38" s="17" t="s">
        <v>17</v>
      </c>
      <c r="I38" s="18"/>
      <c r="J38" s="13"/>
      <c r="K38" s="13">
        <v>27.25</v>
      </c>
      <c r="L38" s="20">
        <f>+L37+Tabla13457981023456789111213143456789[[#This Row],[Debito]]-Tabla13457981023456789111213143456789[[#This Row],[Credito]]</f>
        <v>4080742.5769999977</v>
      </c>
    </row>
    <row r="39" spans="1:12" ht="18">
      <c r="A39" s="1"/>
      <c r="B39" s="15">
        <v>45483</v>
      </c>
      <c r="C39" s="16" t="s">
        <v>52</v>
      </c>
      <c r="D39" s="16"/>
      <c r="E39" s="16"/>
      <c r="F39" s="17" t="s">
        <v>16</v>
      </c>
      <c r="G39" s="18"/>
      <c r="H39" s="17" t="s">
        <v>17</v>
      </c>
      <c r="I39" s="18"/>
      <c r="J39" s="13"/>
      <c r="K39" s="13">
        <v>33.31</v>
      </c>
      <c r="L39" s="20">
        <f>+L38+Tabla13457981023456789111213143456789[[#This Row],[Debito]]-Tabla13457981023456789111213143456789[[#This Row],[Credito]]</f>
        <v>4080709.2669999977</v>
      </c>
    </row>
    <row r="40" spans="1:12" ht="18">
      <c r="A40" s="1"/>
      <c r="B40" s="15">
        <v>45483</v>
      </c>
      <c r="C40" s="16" t="s">
        <v>53</v>
      </c>
      <c r="D40" s="16"/>
      <c r="E40" s="16"/>
      <c r="F40" s="17" t="s">
        <v>16</v>
      </c>
      <c r="G40" s="18"/>
      <c r="H40" s="17" t="s">
        <v>17</v>
      </c>
      <c r="I40" s="18"/>
      <c r="J40" s="13"/>
      <c r="K40" s="13">
        <v>75.3</v>
      </c>
      <c r="L40" s="20">
        <f>+L39+Tabla13457981023456789111213143456789[[#This Row],[Debito]]-Tabla13457981023456789111213143456789[[#This Row],[Credito]]</f>
        <v>4080633.9669999979</v>
      </c>
    </row>
    <row r="41" spans="1:12" ht="18">
      <c r="A41" s="1"/>
      <c r="B41" s="15">
        <v>45483</v>
      </c>
      <c r="C41" s="16" t="s">
        <v>54</v>
      </c>
      <c r="D41" s="16"/>
      <c r="E41" s="16"/>
      <c r="F41" s="17" t="s">
        <v>16</v>
      </c>
      <c r="G41" s="18"/>
      <c r="H41" s="17" t="s">
        <v>17</v>
      </c>
      <c r="I41" s="18"/>
      <c r="J41" s="13"/>
      <c r="K41" s="13">
        <v>80.400000000000006</v>
      </c>
      <c r="L41" s="20">
        <f>+L40+Tabla13457981023456789111213143456789[[#This Row],[Debito]]-Tabla13457981023456789111213143456789[[#This Row],[Credito]]</f>
        <v>4080553.5669999979</v>
      </c>
    </row>
    <row r="42" spans="1:12" ht="18">
      <c r="A42" s="1"/>
      <c r="B42" s="15">
        <v>45483</v>
      </c>
      <c r="C42" s="16" t="s">
        <v>55</v>
      </c>
      <c r="D42" s="16"/>
      <c r="E42" s="16"/>
      <c r="F42" s="17" t="s">
        <v>16</v>
      </c>
      <c r="G42" s="18"/>
      <c r="H42" s="17" t="s">
        <v>17</v>
      </c>
      <c r="I42" s="18"/>
      <c r="J42" s="13"/>
      <c r="K42" s="13">
        <v>91.9</v>
      </c>
      <c r="L42" s="20">
        <f>+L41+Tabla13457981023456789111213143456789[[#This Row],[Debito]]-Tabla13457981023456789111213143456789[[#This Row],[Credito]]</f>
        <v>4080461.666999998</v>
      </c>
    </row>
    <row r="43" spans="1:12" ht="18">
      <c r="A43" s="1"/>
      <c r="B43" s="15">
        <v>45483</v>
      </c>
      <c r="C43" s="16" t="s">
        <v>56</v>
      </c>
      <c r="D43" s="16"/>
      <c r="E43" s="16"/>
      <c r="F43" s="17" t="s">
        <v>16</v>
      </c>
      <c r="G43" s="18"/>
      <c r="H43" s="17" t="s">
        <v>17</v>
      </c>
      <c r="I43" s="18"/>
      <c r="J43" s="13"/>
      <c r="K43" s="13">
        <v>27.25</v>
      </c>
      <c r="L43" s="20">
        <f>+L42+Tabla13457981023456789111213143456789[[#This Row],[Debito]]-Tabla13457981023456789111213143456789[[#This Row],[Credito]]</f>
        <v>4080434.416999998</v>
      </c>
    </row>
    <row r="44" spans="1:12" ht="18">
      <c r="A44" s="1"/>
      <c r="B44" s="15">
        <v>45483</v>
      </c>
      <c r="C44" s="16" t="s">
        <v>57</v>
      </c>
      <c r="D44" s="16"/>
      <c r="E44" s="16"/>
      <c r="F44" s="17" t="s">
        <v>16</v>
      </c>
      <c r="G44" s="18"/>
      <c r="H44" s="17" t="s">
        <v>17</v>
      </c>
      <c r="I44" s="18"/>
      <c r="J44" s="13"/>
      <c r="K44" s="13">
        <v>27.25</v>
      </c>
      <c r="L44" s="20">
        <f>+L43+Tabla13457981023456789111213143456789[[#This Row],[Debito]]-Tabla13457981023456789111213143456789[[#This Row],[Credito]]</f>
        <v>4080407.166999998</v>
      </c>
    </row>
    <row r="45" spans="1:12" s="26" customFormat="1" ht="18">
      <c r="A45" s="22"/>
      <c r="B45" s="15">
        <v>45483</v>
      </c>
      <c r="C45" s="16" t="s">
        <v>58</v>
      </c>
      <c r="D45" s="23"/>
      <c r="E45" s="23"/>
      <c r="F45" s="17" t="s">
        <v>16</v>
      </c>
      <c r="G45" s="24"/>
      <c r="H45" s="17" t="s">
        <v>17</v>
      </c>
      <c r="I45" s="24"/>
      <c r="J45" s="25"/>
      <c r="K45" s="13">
        <v>27.25</v>
      </c>
      <c r="L45" s="20">
        <f>+L44+Tabla13457981023456789111213143456789[[#This Row],[Debito]]-Tabla13457981023456789111213143456789[[#This Row],[Credito]]</f>
        <v>4080379.916999998</v>
      </c>
    </row>
    <row r="46" spans="1:12" ht="18">
      <c r="A46" s="1"/>
      <c r="B46" s="15">
        <v>45483</v>
      </c>
      <c r="C46" s="16" t="s">
        <v>59</v>
      </c>
      <c r="D46" s="23"/>
      <c r="E46" s="23"/>
      <c r="F46" s="17" t="s">
        <v>16</v>
      </c>
      <c r="G46" s="24"/>
      <c r="H46" s="17" t="s">
        <v>17</v>
      </c>
      <c r="I46" s="24"/>
      <c r="J46" s="19"/>
      <c r="K46" s="13">
        <v>33.31</v>
      </c>
      <c r="L46" s="20">
        <f>+L45+Tabla13457981023456789111213143456789[[#This Row],[Debito]]-Tabla13457981023456789111213143456789[[#This Row],[Credito]]</f>
        <v>4080346.606999998</v>
      </c>
    </row>
    <row r="47" spans="1:12" ht="18">
      <c r="A47" s="1"/>
      <c r="B47" s="15">
        <v>45483</v>
      </c>
      <c r="C47" s="16" t="s">
        <v>60</v>
      </c>
      <c r="D47" s="16"/>
      <c r="E47" s="16"/>
      <c r="F47" s="21" t="s">
        <v>31</v>
      </c>
      <c r="G47" s="18"/>
      <c r="H47" s="17" t="s">
        <v>32</v>
      </c>
      <c r="I47" s="18"/>
      <c r="J47" s="13"/>
      <c r="K47" s="13">
        <v>18165</v>
      </c>
      <c r="L47" s="20">
        <f>+L46+Tabla13457981023456789111213143456789[[#This Row],[Debito]]-Tabla13457981023456789111213143456789[[#This Row],[Credito]]</f>
        <v>4062181.606999998</v>
      </c>
    </row>
    <row r="48" spans="1:12" ht="18">
      <c r="A48" s="1"/>
      <c r="B48" s="15">
        <v>45483</v>
      </c>
      <c r="C48" s="16" t="s">
        <v>61</v>
      </c>
      <c r="D48" s="16"/>
      <c r="E48" s="16"/>
      <c r="F48" s="21" t="s">
        <v>31</v>
      </c>
      <c r="G48" s="18"/>
      <c r="H48" s="17" t="s">
        <v>32</v>
      </c>
      <c r="I48" s="18"/>
      <c r="J48" s="13"/>
      <c r="K48" s="13">
        <v>18165</v>
      </c>
      <c r="L48" s="20">
        <f>+L47+Tabla13457981023456789111213143456789[[#This Row],[Debito]]-Tabla13457981023456789111213143456789[[#This Row],[Credito]]</f>
        <v>4044016.606999998</v>
      </c>
    </row>
    <row r="49" spans="1:12" ht="18">
      <c r="A49" s="1"/>
      <c r="B49" s="15">
        <v>45483</v>
      </c>
      <c r="C49" s="16" t="s">
        <v>62</v>
      </c>
      <c r="D49" s="16"/>
      <c r="E49" s="16"/>
      <c r="F49" s="21" t="s">
        <v>31</v>
      </c>
      <c r="G49" s="18"/>
      <c r="H49" s="17" t="s">
        <v>32</v>
      </c>
      <c r="I49" s="18"/>
      <c r="J49" s="13"/>
      <c r="K49" s="13">
        <v>22207.5</v>
      </c>
      <c r="L49" s="20">
        <f>+L48+Tabla13457981023456789111213143456789[[#This Row],[Debito]]-Tabla13457981023456789111213143456789[[#This Row],[Credito]]</f>
        <v>4021809.106999998</v>
      </c>
    </row>
    <row r="50" spans="1:12" ht="18">
      <c r="A50" s="1"/>
      <c r="B50" s="15">
        <v>45483</v>
      </c>
      <c r="C50" s="16" t="s">
        <v>63</v>
      </c>
      <c r="D50" s="16"/>
      <c r="E50" s="16"/>
      <c r="F50" s="21" t="s">
        <v>31</v>
      </c>
      <c r="G50" s="18"/>
      <c r="H50" s="17" t="s">
        <v>32</v>
      </c>
      <c r="I50" s="18"/>
      <c r="J50" s="13"/>
      <c r="K50" s="13">
        <v>50200</v>
      </c>
      <c r="L50" s="20">
        <f>+L49+Tabla13457981023456789111213143456789[[#This Row],[Debito]]-Tabla13457981023456789111213143456789[[#This Row],[Credito]]</f>
        <v>3971609.106999998</v>
      </c>
    </row>
    <row r="51" spans="1:12" ht="18">
      <c r="A51" s="1"/>
      <c r="B51" s="15">
        <v>45483</v>
      </c>
      <c r="C51" s="16" t="s">
        <v>64</v>
      </c>
      <c r="D51" s="16"/>
      <c r="E51" s="16"/>
      <c r="F51" s="21" t="s">
        <v>31</v>
      </c>
      <c r="G51" s="18"/>
      <c r="H51" s="17" t="s">
        <v>32</v>
      </c>
      <c r="I51" s="18"/>
      <c r="J51" s="13"/>
      <c r="K51" s="13">
        <v>53600</v>
      </c>
      <c r="L51" s="20">
        <f>+L50+Tabla13457981023456789111213143456789[[#This Row],[Debito]]-Tabla13457981023456789111213143456789[[#This Row],[Credito]]</f>
        <v>3918009.106999998</v>
      </c>
    </row>
    <row r="52" spans="1:12" ht="18">
      <c r="A52" s="1"/>
      <c r="B52" s="15">
        <v>45483</v>
      </c>
      <c r="C52" s="16" t="s">
        <v>65</v>
      </c>
      <c r="D52" s="16"/>
      <c r="E52" s="16"/>
      <c r="F52" s="21" t="s">
        <v>31</v>
      </c>
      <c r="G52" s="18"/>
      <c r="H52" s="17" t="s">
        <v>32</v>
      </c>
      <c r="I52" s="18"/>
      <c r="J52" s="13"/>
      <c r="K52" s="13">
        <v>61267.5</v>
      </c>
      <c r="L52" s="20">
        <f>+L51+Tabla13457981023456789111213143456789[[#This Row],[Debito]]-Tabla13457981023456789111213143456789[[#This Row],[Credito]]</f>
        <v>3856741.606999998</v>
      </c>
    </row>
    <row r="53" spans="1:12" ht="18">
      <c r="A53" s="1"/>
      <c r="B53" s="15">
        <v>45483</v>
      </c>
      <c r="C53" s="16" t="s">
        <v>66</v>
      </c>
      <c r="D53" s="16"/>
      <c r="E53" s="16"/>
      <c r="F53" s="21" t="s">
        <v>31</v>
      </c>
      <c r="G53" s="18"/>
      <c r="H53" s="17" t="s">
        <v>32</v>
      </c>
      <c r="I53" s="18"/>
      <c r="J53" s="13"/>
      <c r="K53" s="13">
        <v>18165</v>
      </c>
      <c r="L53" s="20">
        <f>+L52+Tabla13457981023456789111213143456789[[#This Row],[Debito]]-Tabla13457981023456789111213143456789[[#This Row],[Credito]]</f>
        <v>3838576.606999998</v>
      </c>
    </row>
    <row r="54" spans="1:12" ht="18">
      <c r="A54" s="1"/>
      <c r="B54" s="15">
        <v>45483</v>
      </c>
      <c r="C54" s="16" t="s">
        <v>67</v>
      </c>
      <c r="D54" s="16"/>
      <c r="E54" s="16"/>
      <c r="F54" s="21" t="s">
        <v>31</v>
      </c>
      <c r="G54" s="18"/>
      <c r="H54" s="17" t="s">
        <v>32</v>
      </c>
      <c r="I54" s="18"/>
      <c r="J54" s="13"/>
      <c r="K54" s="13">
        <v>18165</v>
      </c>
      <c r="L54" s="20">
        <f>+L53+Tabla13457981023456789111213143456789[[#This Row],[Debito]]-Tabla13457981023456789111213143456789[[#This Row],[Credito]]</f>
        <v>3820411.606999998</v>
      </c>
    </row>
    <row r="55" spans="1:12" ht="18">
      <c r="A55" s="1"/>
      <c r="B55" s="15">
        <v>45483</v>
      </c>
      <c r="C55" s="16" t="s">
        <v>68</v>
      </c>
      <c r="D55" s="16"/>
      <c r="E55" s="16"/>
      <c r="F55" s="21" t="s">
        <v>31</v>
      </c>
      <c r="G55" s="18"/>
      <c r="H55" s="17" t="s">
        <v>32</v>
      </c>
      <c r="I55" s="18"/>
      <c r="J55" s="13"/>
      <c r="K55" s="13">
        <v>18165</v>
      </c>
      <c r="L55" s="20">
        <f>+L54+Tabla13457981023456789111213143456789[[#This Row],[Debito]]-Tabla13457981023456789111213143456789[[#This Row],[Credito]]</f>
        <v>3802246.606999998</v>
      </c>
    </row>
    <row r="56" spans="1:12" ht="18">
      <c r="A56" s="1"/>
      <c r="B56" s="15">
        <v>45483</v>
      </c>
      <c r="C56" s="16" t="s">
        <v>69</v>
      </c>
      <c r="D56" s="16"/>
      <c r="E56" s="16"/>
      <c r="F56" s="21" t="s">
        <v>31</v>
      </c>
      <c r="G56" s="18"/>
      <c r="H56" s="17" t="s">
        <v>32</v>
      </c>
      <c r="I56" s="18"/>
      <c r="J56" s="13"/>
      <c r="K56" s="13">
        <v>22207.5</v>
      </c>
      <c r="L56" s="20">
        <f>+L55+Tabla13457981023456789111213143456789[[#This Row],[Debito]]-Tabla13457981023456789111213143456789[[#This Row],[Credito]]</f>
        <v>3780039.106999998</v>
      </c>
    </row>
    <row r="57" spans="1:12" ht="18">
      <c r="A57" s="1"/>
      <c r="B57" s="15">
        <v>45490</v>
      </c>
      <c r="C57" s="16" t="s">
        <v>70</v>
      </c>
      <c r="D57" s="16"/>
      <c r="E57" s="16"/>
      <c r="F57" s="17" t="s">
        <v>46</v>
      </c>
      <c r="G57" s="18"/>
      <c r="H57" s="17" t="s">
        <v>71</v>
      </c>
      <c r="I57" s="18"/>
      <c r="J57" s="13">
        <v>1832218.22</v>
      </c>
      <c r="K57" s="19"/>
      <c r="L57" s="20">
        <f>+L56+Tabla13457981023456789111213143456789[[#This Row],[Debito]]-Tabla13457981023456789111213143456789[[#This Row],[Credito]]</f>
        <v>5612257.3269999977</v>
      </c>
    </row>
    <row r="58" spans="1:12" ht="18">
      <c r="A58" s="1"/>
      <c r="B58" s="15">
        <v>45497</v>
      </c>
      <c r="C58" s="16" t="s">
        <v>72</v>
      </c>
      <c r="D58" s="16"/>
      <c r="E58" s="16"/>
      <c r="F58" s="17" t="s">
        <v>16</v>
      </c>
      <c r="G58" s="18"/>
      <c r="H58" s="17" t="s">
        <v>17</v>
      </c>
      <c r="I58" s="18"/>
      <c r="J58" s="13"/>
      <c r="K58" s="13">
        <v>75.3</v>
      </c>
      <c r="L58" s="20">
        <f>+L57+Tabla13457981023456789111213143456789[[#This Row],[Debito]]-Tabla13457981023456789111213143456789[[#This Row],[Credito]]</f>
        <v>5612182.0269999979</v>
      </c>
    </row>
    <row r="59" spans="1:12" ht="18">
      <c r="A59" s="1"/>
      <c r="B59" s="15">
        <v>45497</v>
      </c>
      <c r="C59" s="16" t="s">
        <v>73</v>
      </c>
      <c r="D59" s="16"/>
      <c r="E59" s="16"/>
      <c r="F59" s="17" t="s">
        <v>16</v>
      </c>
      <c r="G59" s="18"/>
      <c r="H59" s="17" t="s">
        <v>17</v>
      </c>
      <c r="I59" s="18"/>
      <c r="J59" s="13"/>
      <c r="K59" s="13">
        <v>80.400000000000006</v>
      </c>
      <c r="L59" s="20">
        <f>+L58+Tabla13457981023456789111213143456789[[#This Row],[Debito]]-Tabla13457981023456789111213143456789[[#This Row],[Credito]]</f>
        <v>5612101.6269999975</v>
      </c>
    </row>
    <row r="60" spans="1:12" ht="18">
      <c r="A60" s="1"/>
      <c r="B60" s="15">
        <v>45497</v>
      </c>
      <c r="C60" s="16" t="s">
        <v>74</v>
      </c>
      <c r="D60" s="16"/>
      <c r="E60" s="16"/>
      <c r="F60" s="17" t="s">
        <v>16</v>
      </c>
      <c r="G60" s="18"/>
      <c r="H60" s="17" t="s">
        <v>17</v>
      </c>
      <c r="I60" s="18"/>
      <c r="J60" s="13"/>
      <c r="K60" s="13">
        <v>87.53</v>
      </c>
      <c r="L60" s="20">
        <f>+L59+Tabla13457981023456789111213143456789[[#This Row],[Debito]]-Tabla13457981023456789111213143456789[[#This Row],[Credito]]</f>
        <v>5612014.0969999973</v>
      </c>
    </row>
    <row r="61" spans="1:12" ht="18">
      <c r="A61" s="1"/>
      <c r="B61" s="15">
        <v>45497</v>
      </c>
      <c r="C61" s="16" t="s">
        <v>75</v>
      </c>
      <c r="D61" s="16"/>
      <c r="E61" s="16"/>
      <c r="F61" s="21" t="s">
        <v>31</v>
      </c>
      <c r="G61" s="18"/>
      <c r="H61" s="17" t="s">
        <v>32</v>
      </c>
      <c r="I61" s="18"/>
      <c r="J61" s="13"/>
      <c r="K61" s="13">
        <v>50200</v>
      </c>
      <c r="L61" s="20">
        <f>+L60+Tabla13457981023456789111213143456789[[#This Row],[Debito]]-Tabla13457981023456789111213143456789[[#This Row],[Credito]]</f>
        <v>5561814.0969999973</v>
      </c>
    </row>
    <row r="62" spans="1:12" ht="18">
      <c r="A62" s="1"/>
      <c r="B62" s="15">
        <v>45497</v>
      </c>
      <c r="C62" s="16" t="s">
        <v>76</v>
      </c>
      <c r="D62" s="16"/>
      <c r="E62" s="16"/>
      <c r="F62" s="21" t="s">
        <v>31</v>
      </c>
      <c r="G62" s="18"/>
      <c r="H62" s="17" t="s">
        <v>32</v>
      </c>
      <c r="I62" s="18"/>
      <c r="J62" s="13"/>
      <c r="K62" s="13">
        <v>53600</v>
      </c>
      <c r="L62" s="20">
        <f>+L61+Tabla13457981023456789111213143456789[[#This Row],[Debito]]-Tabla13457981023456789111213143456789[[#This Row],[Credito]]</f>
        <v>5508214.0969999973</v>
      </c>
    </row>
    <row r="63" spans="1:12" ht="18">
      <c r="A63" s="1"/>
      <c r="B63" s="15">
        <v>45497</v>
      </c>
      <c r="C63" s="16" t="s">
        <v>77</v>
      </c>
      <c r="D63" s="16"/>
      <c r="E63" s="16"/>
      <c r="F63" s="21" t="s">
        <v>31</v>
      </c>
      <c r="G63" s="18"/>
      <c r="H63" s="17" t="s">
        <v>32</v>
      </c>
      <c r="I63" s="18"/>
      <c r="J63" s="13"/>
      <c r="K63" s="13">
        <v>58350</v>
      </c>
      <c r="L63" s="20">
        <f>+L62+Tabla13457981023456789111213143456789[[#This Row],[Debito]]-Tabla13457981023456789111213143456789[[#This Row],[Credito]]</f>
        <v>5449864.0969999973</v>
      </c>
    </row>
    <row r="64" spans="1:12" ht="18">
      <c r="A64" s="1"/>
      <c r="B64" s="15">
        <v>45498</v>
      </c>
      <c r="C64" s="16" t="s">
        <v>78</v>
      </c>
      <c r="D64" s="16"/>
      <c r="E64" s="16"/>
      <c r="F64" s="21" t="s">
        <v>31</v>
      </c>
      <c r="G64" s="18"/>
      <c r="H64" s="17" t="s">
        <v>32</v>
      </c>
      <c r="I64" s="18"/>
      <c r="J64" s="13"/>
      <c r="K64" s="13">
        <v>9975</v>
      </c>
      <c r="L64" s="20">
        <f>+L63+Tabla13457981023456789111213143456789[[#This Row],[Debito]]-Tabla13457981023456789111213143456789[[#This Row],[Credito]]</f>
        <v>5439889.0969999973</v>
      </c>
    </row>
    <row r="65" spans="1:12" ht="18">
      <c r="A65" s="1"/>
      <c r="B65" s="15">
        <v>45498</v>
      </c>
      <c r="C65" s="16" t="s">
        <v>79</v>
      </c>
      <c r="D65" s="18"/>
      <c r="E65" s="16"/>
      <c r="F65" s="21" t="s">
        <v>31</v>
      </c>
      <c r="G65" s="18"/>
      <c r="H65" s="17" t="s">
        <v>32</v>
      </c>
      <c r="I65" s="18"/>
      <c r="J65" s="13"/>
      <c r="K65" s="13">
        <v>9975</v>
      </c>
      <c r="L65" s="20">
        <f>+L64+Tabla13457981023456789111213143456789[[#This Row],[Debito]]-Tabla13457981023456789111213143456789[[#This Row],[Credito]]</f>
        <v>5429914.0969999973</v>
      </c>
    </row>
    <row r="66" spans="1:12" ht="18">
      <c r="A66" s="1"/>
      <c r="B66" s="15">
        <v>45498</v>
      </c>
      <c r="C66" s="16" t="s">
        <v>80</v>
      </c>
      <c r="D66" s="18"/>
      <c r="E66" s="16"/>
      <c r="F66" s="21" t="s">
        <v>31</v>
      </c>
      <c r="G66" s="18"/>
      <c r="H66" s="17" t="s">
        <v>32</v>
      </c>
      <c r="I66" s="18"/>
      <c r="J66" s="13"/>
      <c r="K66" s="13">
        <v>12232.5</v>
      </c>
      <c r="L66" s="20">
        <f>+L65+Tabla13457981023456789111213143456789[[#This Row],[Debito]]-Tabla13457981023456789111213143456789[[#This Row],[Credito]]</f>
        <v>5417681.5969999973</v>
      </c>
    </row>
    <row r="67" spans="1:12" ht="18">
      <c r="A67" s="1"/>
      <c r="B67" s="15">
        <v>45498</v>
      </c>
      <c r="C67" s="16" t="s">
        <v>81</v>
      </c>
      <c r="D67" s="18"/>
      <c r="E67" s="16"/>
      <c r="F67" s="17" t="s">
        <v>16</v>
      </c>
      <c r="G67" s="18"/>
      <c r="H67" s="17" t="s">
        <v>17</v>
      </c>
      <c r="I67" s="18"/>
      <c r="J67" s="13"/>
      <c r="K67" s="13">
        <v>14.96</v>
      </c>
      <c r="L67" s="20">
        <f>+L66+Tabla13457981023456789111213143456789[[#This Row],[Debito]]-Tabla13457981023456789111213143456789[[#This Row],[Credito]]</f>
        <v>5417666.6369999973</v>
      </c>
    </row>
    <row r="68" spans="1:12" ht="18">
      <c r="A68" s="1"/>
      <c r="B68" s="15">
        <v>45498</v>
      </c>
      <c r="C68" s="16" t="s">
        <v>82</v>
      </c>
      <c r="D68" s="18"/>
      <c r="E68" s="16"/>
      <c r="F68" s="17" t="s">
        <v>16</v>
      </c>
      <c r="G68" s="18"/>
      <c r="H68" s="17" t="s">
        <v>17</v>
      </c>
      <c r="I68" s="18"/>
      <c r="J68" s="13"/>
      <c r="K68" s="13">
        <v>14.96</v>
      </c>
      <c r="L68" s="20">
        <f>+L67+Tabla13457981023456789111213143456789[[#This Row],[Debito]]-Tabla13457981023456789111213143456789[[#This Row],[Credito]]</f>
        <v>5417651.6769999973</v>
      </c>
    </row>
    <row r="69" spans="1:12" ht="18">
      <c r="A69" s="1"/>
      <c r="B69" s="15">
        <v>45498</v>
      </c>
      <c r="C69" s="16" t="s">
        <v>83</v>
      </c>
      <c r="D69" s="18"/>
      <c r="E69" s="16"/>
      <c r="F69" s="17" t="s">
        <v>16</v>
      </c>
      <c r="G69" s="18"/>
      <c r="H69" s="17" t="s">
        <v>17</v>
      </c>
      <c r="I69" s="18"/>
      <c r="J69" s="13"/>
      <c r="K69" s="13">
        <v>18.350000000000001</v>
      </c>
      <c r="L69" s="20">
        <f>+L68+Tabla13457981023456789111213143456789[[#This Row],[Debito]]-Tabla13457981023456789111213143456789[[#This Row],[Credito]]</f>
        <v>5417633.3269999977</v>
      </c>
    </row>
    <row r="70" spans="1:12" ht="18">
      <c r="A70" s="1"/>
      <c r="B70" s="15">
        <v>45499</v>
      </c>
      <c r="C70" s="16" t="s">
        <v>84</v>
      </c>
      <c r="D70" s="18"/>
      <c r="E70" s="16"/>
      <c r="F70" s="21" t="s">
        <v>31</v>
      </c>
      <c r="G70" s="18"/>
      <c r="H70" s="17" t="s">
        <v>85</v>
      </c>
      <c r="I70" s="18"/>
      <c r="J70" s="13"/>
      <c r="K70" s="13">
        <v>148280</v>
      </c>
      <c r="L70" s="20">
        <f>+L69+Tabla13457981023456789111213143456789[[#This Row],[Debito]]-Tabla13457981023456789111213143456789[[#This Row],[Credito]]</f>
        <v>5269353.3269999977</v>
      </c>
    </row>
    <row r="71" spans="1:12" ht="18">
      <c r="A71" s="1"/>
      <c r="B71" s="15">
        <v>45499</v>
      </c>
      <c r="C71" s="16" t="s">
        <v>86</v>
      </c>
      <c r="D71" s="18"/>
      <c r="E71" s="16"/>
      <c r="F71" s="21" t="s">
        <v>31</v>
      </c>
      <c r="G71" s="18"/>
      <c r="H71" s="17" t="s">
        <v>32</v>
      </c>
      <c r="I71" s="18"/>
      <c r="J71" s="13"/>
      <c r="K71" s="13">
        <v>18165</v>
      </c>
      <c r="L71" s="20">
        <f>+L70+Tabla13457981023456789111213143456789[[#This Row],[Debito]]-Tabla13457981023456789111213143456789[[#This Row],[Credito]]</f>
        <v>5251188.3269999977</v>
      </c>
    </row>
    <row r="72" spans="1:12" ht="18">
      <c r="A72" s="1"/>
      <c r="B72" s="15">
        <v>45499</v>
      </c>
      <c r="C72" s="16" t="s">
        <v>87</v>
      </c>
      <c r="D72" s="18"/>
      <c r="E72" s="16"/>
      <c r="F72" s="21" t="s">
        <v>31</v>
      </c>
      <c r="G72" s="18"/>
      <c r="H72" s="17" t="s">
        <v>32</v>
      </c>
      <c r="I72" s="18"/>
      <c r="J72" s="13"/>
      <c r="K72" s="13">
        <v>18165</v>
      </c>
      <c r="L72" s="20">
        <f>+L71+Tabla13457981023456789111213143456789[[#This Row],[Debito]]-Tabla13457981023456789111213143456789[[#This Row],[Credito]]</f>
        <v>5233023.3269999977</v>
      </c>
    </row>
    <row r="73" spans="1:12" ht="18">
      <c r="A73" s="1"/>
      <c r="B73" s="15">
        <v>45499</v>
      </c>
      <c r="C73" s="16" t="s">
        <v>88</v>
      </c>
      <c r="D73" s="18"/>
      <c r="E73" s="16"/>
      <c r="F73" s="21" t="s">
        <v>31</v>
      </c>
      <c r="G73" s="18"/>
      <c r="H73" s="17" t="s">
        <v>32</v>
      </c>
      <c r="I73" s="18"/>
      <c r="J73" s="13"/>
      <c r="K73" s="13">
        <v>18165</v>
      </c>
      <c r="L73" s="20">
        <f>+L72+Tabla13457981023456789111213143456789[[#This Row],[Debito]]-Tabla13457981023456789111213143456789[[#This Row],[Credito]]</f>
        <v>5214858.3269999977</v>
      </c>
    </row>
    <row r="74" spans="1:12" ht="18">
      <c r="A74" s="1"/>
      <c r="B74" s="15">
        <v>45499</v>
      </c>
      <c r="C74" s="16" t="s">
        <v>89</v>
      </c>
      <c r="D74" s="18"/>
      <c r="E74" s="16"/>
      <c r="F74" s="21" t="s">
        <v>31</v>
      </c>
      <c r="G74" s="18"/>
      <c r="H74" s="17" t="s">
        <v>32</v>
      </c>
      <c r="I74" s="18"/>
      <c r="J74" s="13"/>
      <c r="K74" s="13">
        <v>22207.5</v>
      </c>
      <c r="L74" s="20">
        <f>+L73+Tabla13457981023456789111213143456789[[#This Row],[Debito]]-Tabla13457981023456789111213143456789[[#This Row],[Credito]]</f>
        <v>5192650.8269999977</v>
      </c>
    </row>
    <row r="75" spans="1:12" ht="18">
      <c r="A75" s="1"/>
      <c r="B75" s="15">
        <v>45499</v>
      </c>
      <c r="C75" s="16" t="s">
        <v>90</v>
      </c>
      <c r="D75" s="18"/>
      <c r="E75" s="16"/>
      <c r="F75" s="17" t="s">
        <v>16</v>
      </c>
      <c r="G75" s="18"/>
      <c r="H75" s="17" t="s">
        <v>17</v>
      </c>
      <c r="I75" s="18"/>
      <c r="J75" s="13"/>
      <c r="K75" s="13">
        <v>27.25</v>
      </c>
      <c r="L75" s="20">
        <f>+L74+Tabla13457981023456789111213143456789[[#This Row],[Debito]]-Tabla13457981023456789111213143456789[[#This Row],[Credito]]</f>
        <v>5192623.5769999977</v>
      </c>
    </row>
    <row r="76" spans="1:12" ht="18">
      <c r="A76" s="1"/>
      <c r="B76" s="15">
        <v>45499</v>
      </c>
      <c r="C76" s="16" t="s">
        <v>91</v>
      </c>
      <c r="D76" s="18"/>
      <c r="E76" s="16"/>
      <c r="F76" s="17" t="s">
        <v>16</v>
      </c>
      <c r="G76" s="18"/>
      <c r="H76" s="17" t="s">
        <v>17</v>
      </c>
      <c r="I76" s="18"/>
      <c r="J76" s="13"/>
      <c r="K76" s="13">
        <v>27.25</v>
      </c>
      <c r="L76" s="20">
        <f>+L75+Tabla13457981023456789111213143456789[[#This Row],[Debito]]-Tabla13457981023456789111213143456789[[#This Row],[Credito]]</f>
        <v>5192596.3269999977</v>
      </c>
    </row>
    <row r="77" spans="1:12" ht="18">
      <c r="A77" s="1"/>
      <c r="B77" s="15">
        <v>45499</v>
      </c>
      <c r="C77" s="16" t="s">
        <v>92</v>
      </c>
      <c r="D77" s="18"/>
      <c r="E77" s="16"/>
      <c r="F77" s="17" t="s">
        <v>16</v>
      </c>
      <c r="G77" s="18"/>
      <c r="H77" s="17" t="s">
        <v>17</v>
      </c>
      <c r="I77" s="18"/>
      <c r="J77" s="13"/>
      <c r="K77" s="13">
        <v>27.25</v>
      </c>
      <c r="L77" s="20">
        <f>+L76+Tabla13457981023456789111213143456789[[#This Row],[Debito]]-Tabla13457981023456789111213143456789[[#This Row],[Credito]]</f>
        <v>5192569.0769999977</v>
      </c>
    </row>
    <row r="78" spans="1:12" ht="18">
      <c r="A78" s="1"/>
      <c r="B78" s="15">
        <v>45499</v>
      </c>
      <c r="C78" s="16" t="s">
        <v>93</v>
      </c>
      <c r="D78" s="18"/>
      <c r="E78" s="16"/>
      <c r="F78" s="17" t="s">
        <v>16</v>
      </c>
      <c r="G78" s="18"/>
      <c r="H78" s="17" t="s">
        <v>17</v>
      </c>
      <c r="I78" s="18"/>
      <c r="J78" s="13"/>
      <c r="K78" s="13">
        <v>33.31</v>
      </c>
      <c r="L78" s="20">
        <f>+L77+Tabla13457981023456789111213143456789[[#This Row],[Debito]]-Tabla13457981023456789111213143456789[[#This Row],[Credito]]</f>
        <v>5192535.7669999981</v>
      </c>
    </row>
    <row r="79" spans="1:12" ht="18">
      <c r="A79" s="1"/>
      <c r="B79" s="15">
        <v>45502</v>
      </c>
      <c r="C79" s="16" t="s">
        <v>94</v>
      </c>
      <c r="D79" s="18"/>
      <c r="E79" s="16"/>
      <c r="F79" s="17" t="s">
        <v>16</v>
      </c>
      <c r="G79" s="18"/>
      <c r="H79" s="17" t="s">
        <v>95</v>
      </c>
      <c r="I79" s="18"/>
      <c r="J79" s="13"/>
      <c r="K79" s="13">
        <v>222.42</v>
      </c>
      <c r="L79" s="20">
        <f>+L78+Tabla13457981023456789111213143456789[[#This Row],[Debito]]-Tabla13457981023456789111213143456789[[#This Row],[Credito]]</f>
        <v>5192313.3469999982</v>
      </c>
    </row>
    <row r="80" spans="1:12" ht="18">
      <c r="A80" s="1"/>
      <c r="B80" s="15">
        <v>45504</v>
      </c>
      <c r="C80" s="16" t="s">
        <v>96</v>
      </c>
      <c r="D80" s="18"/>
      <c r="E80" s="16"/>
      <c r="F80" s="17" t="s">
        <v>16</v>
      </c>
      <c r="G80" s="18"/>
      <c r="H80" s="17" t="s">
        <v>97</v>
      </c>
      <c r="I80" s="18"/>
      <c r="J80" s="13"/>
      <c r="K80" s="13">
        <v>175</v>
      </c>
      <c r="L80" s="20">
        <f>+L79+Tabla13457981023456789111213143456789[[#This Row],[Debito]]-Tabla13457981023456789111213143456789[[#This Row],[Credito]]</f>
        <v>5192138.3469999982</v>
      </c>
    </row>
    <row r="81" spans="1:12" ht="18.75" thickBot="1">
      <c r="A81" s="1"/>
      <c r="B81" s="77" t="s">
        <v>98</v>
      </c>
      <c r="C81" s="77"/>
      <c r="D81" s="77"/>
      <c r="E81" s="77"/>
      <c r="F81" s="77"/>
      <c r="G81" s="77"/>
      <c r="H81" s="77"/>
      <c r="I81" s="27"/>
      <c r="J81" s="28">
        <f>SUM(J11:J80)</f>
        <v>1832218.22</v>
      </c>
      <c r="K81" s="28">
        <f>SUM(K9:K80)</f>
        <v>1076947.8900000001</v>
      </c>
      <c r="L81" s="29">
        <f>+L80</f>
        <v>5192138.3469999982</v>
      </c>
    </row>
    <row r="82" spans="1:12" ht="18.75" thickTop="1">
      <c r="A82" s="1"/>
      <c r="B82" s="1"/>
      <c r="C82" s="1"/>
      <c r="D82" s="1"/>
      <c r="E82" s="1"/>
      <c r="F82" s="1"/>
      <c r="G82" s="1"/>
      <c r="H82" s="1"/>
      <c r="I82" s="1"/>
      <c r="J82" s="2"/>
      <c r="K82" s="2"/>
      <c r="L82" s="30"/>
    </row>
    <row r="83" spans="1:12" ht="18">
      <c r="A83" s="1"/>
      <c r="B83" s="1"/>
      <c r="C83" s="1"/>
      <c r="D83" s="1"/>
      <c r="E83" s="1"/>
      <c r="F83" s="1"/>
      <c r="G83" s="1"/>
      <c r="H83" s="1"/>
      <c r="I83" s="1"/>
      <c r="J83" s="2"/>
      <c r="K83" s="2"/>
      <c r="L83" s="30"/>
    </row>
    <row r="84" spans="1:12" ht="18">
      <c r="A84" s="1"/>
      <c r="B84" s="1"/>
      <c r="E84" s="1"/>
      <c r="F84" s="1"/>
      <c r="G84" s="1"/>
      <c r="H84" s="1"/>
      <c r="I84" s="1"/>
      <c r="J84" s="2"/>
    </row>
    <row r="85" spans="1:12" ht="18">
      <c r="A85" s="1"/>
      <c r="B85" s="1"/>
      <c r="C85" s="75" t="s">
        <v>99</v>
      </c>
      <c r="D85" s="75"/>
      <c r="E85" s="75"/>
      <c r="G85" s="1"/>
      <c r="H85" s="31" t="s">
        <v>100</v>
      </c>
      <c r="I85" s="1"/>
      <c r="K85" s="75" t="s">
        <v>100</v>
      </c>
      <c r="L85" s="75"/>
    </row>
    <row r="86" spans="1:12" ht="18">
      <c r="A86" s="1"/>
      <c r="B86" s="1"/>
      <c r="C86" s="76" t="s">
        <v>101</v>
      </c>
      <c r="D86" s="76"/>
      <c r="E86" s="76"/>
      <c r="G86" s="4"/>
      <c r="H86" s="32" t="s">
        <v>102</v>
      </c>
      <c r="I86" s="1"/>
      <c r="J86" s="1"/>
      <c r="K86" s="76" t="s">
        <v>103</v>
      </c>
      <c r="L86" s="76"/>
    </row>
    <row r="87" spans="1:12" ht="18">
      <c r="A87" s="1"/>
      <c r="B87" s="1"/>
      <c r="C87" s="72" t="s">
        <v>104</v>
      </c>
      <c r="D87" s="72"/>
      <c r="E87" s="72"/>
      <c r="G87" s="4"/>
      <c r="H87" s="4" t="s">
        <v>105</v>
      </c>
      <c r="I87" s="1"/>
      <c r="J87" s="1"/>
      <c r="K87" s="72" t="s">
        <v>106</v>
      </c>
      <c r="L87" s="72"/>
    </row>
    <row r="88" spans="1:12" ht="18">
      <c r="A88" s="1"/>
      <c r="B88" s="1"/>
      <c r="C88" s="1"/>
      <c r="D88" s="1"/>
      <c r="E88" s="1"/>
      <c r="F88" s="1"/>
      <c r="G88" s="1"/>
      <c r="H88" s="1"/>
      <c r="I88" s="1"/>
      <c r="J88" s="2"/>
      <c r="K88" s="2"/>
      <c r="L88" s="1"/>
    </row>
    <row r="89" spans="1:12" ht="18">
      <c r="A89" s="1"/>
      <c r="B89" s="1"/>
      <c r="C89" s="1"/>
      <c r="D89" s="1"/>
      <c r="E89" s="1"/>
      <c r="F89" s="1"/>
      <c r="G89" s="1"/>
      <c r="H89" s="1"/>
      <c r="I89" s="1"/>
      <c r="J89" s="2"/>
      <c r="K89" s="2"/>
      <c r="L89" s="1"/>
    </row>
    <row r="90" spans="1:12" ht="18">
      <c r="A90" s="1"/>
      <c r="B90" s="1"/>
      <c r="C90" s="1"/>
      <c r="D90" s="1"/>
      <c r="E90" s="1"/>
      <c r="F90" s="1"/>
      <c r="G90" s="1"/>
      <c r="H90" s="1"/>
      <c r="I90" s="1"/>
      <c r="J90" s="2"/>
      <c r="K90" s="2"/>
      <c r="L90" s="1"/>
    </row>
    <row r="91" spans="1:12" ht="18">
      <c r="A91" s="1"/>
      <c r="B91" s="72" t="s">
        <v>0</v>
      </c>
      <c r="C91" s="72"/>
      <c r="D91" s="72"/>
      <c r="E91" s="72"/>
      <c r="F91" s="72"/>
      <c r="G91" s="72"/>
      <c r="H91" s="72"/>
      <c r="I91" s="72"/>
      <c r="J91" s="72"/>
      <c r="K91" s="72"/>
      <c r="L91" s="72"/>
    </row>
    <row r="92" spans="1:12" ht="18">
      <c r="A92" s="1"/>
      <c r="B92" s="72" t="s">
        <v>1</v>
      </c>
      <c r="C92" s="72"/>
      <c r="D92" s="72"/>
      <c r="E92" s="72"/>
      <c r="F92" s="72"/>
      <c r="G92" s="72"/>
      <c r="H92" s="72"/>
      <c r="I92" s="72"/>
      <c r="J92" s="72"/>
      <c r="K92" s="72"/>
      <c r="L92" s="72"/>
    </row>
    <row r="93" spans="1:12" ht="18">
      <c r="A93" s="1"/>
      <c r="B93" s="72" t="s">
        <v>107</v>
      </c>
      <c r="C93" s="72"/>
      <c r="D93" s="72"/>
      <c r="E93" s="72"/>
      <c r="F93" s="72"/>
      <c r="G93" s="72"/>
      <c r="H93" s="72"/>
      <c r="I93" s="72"/>
      <c r="J93" s="72"/>
      <c r="K93" s="72"/>
      <c r="L93" s="72"/>
    </row>
    <row r="94" spans="1:12" ht="18">
      <c r="A94" s="1"/>
      <c r="B94" s="73">
        <f>+B5</f>
        <v>45504</v>
      </c>
      <c r="C94" s="73"/>
      <c r="D94" s="73"/>
      <c r="E94" s="73"/>
      <c r="F94" s="73"/>
      <c r="G94" s="73"/>
      <c r="H94" s="73"/>
      <c r="I94" s="73"/>
      <c r="J94" s="73"/>
      <c r="K94" s="73"/>
      <c r="L94" s="73"/>
    </row>
    <row r="95" spans="1:12" ht="18">
      <c r="A95" s="1"/>
      <c r="B95" s="1"/>
      <c r="C95" s="1"/>
      <c r="D95" s="1"/>
      <c r="E95" s="1"/>
      <c r="F95" s="1"/>
      <c r="G95" s="1"/>
      <c r="H95" s="1"/>
      <c r="I95" s="1"/>
      <c r="J95" s="2"/>
      <c r="K95" s="2"/>
      <c r="L95" s="1"/>
    </row>
    <row r="96" spans="1:12" ht="18">
      <c r="A96" s="1"/>
      <c r="B96" s="5" t="s">
        <v>3</v>
      </c>
      <c r="C96" s="5" t="s">
        <v>108</v>
      </c>
      <c r="D96" s="5" t="s">
        <v>5</v>
      </c>
      <c r="E96" s="5" t="s">
        <v>6</v>
      </c>
      <c r="F96" s="5" t="s">
        <v>7</v>
      </c>
      <c r="G96" s="5"/>
      <c r="H96" s="33" t="s">
        <v>109</v>
      </c>
      <c r="I96" s="33" t="s">
        <v>10</v>
      </c>
      <c r="J96" s="34" t="s">
        <v>110</v>
      </c>
      <c r="K96" s="34" t="s">
        <v>111</v>
      </c>
      <c r="L96" s="5" t="s">
        <v>13</v>
      </c>
    </row>
    <row r="97" spans="1:14" ht="18">
      <c r="A97" s="1"/>
      <c r="B97" s="35"/>
      <c r="C97" s="36"/>
      <c r="D97" s="8"/>
      <c r="E97" s="8"/>
      <c r="F97" s="37"/>
      <c r="G97" s="8"/>
      <c r="H97" s="10" t="s">
        <v>14</v>
      </c>
      <c r="I97" s="8"/>
      <c r="J97" s="11"/>
      <c r="K97" s="11"/>
      <c r="L97" s="13">
        <f>+'[1]Junio 2024'!L192</f>
        <v>788098282.14107263</v>
      </c>
      <c r="N97" s="38"/>
    </row>
    <row r="98" spans="1:14" ht="36">
      <c r="A98" s="1"/>
      <c r="B98" s="39">
        <v>45474</v>
      </c>
      <c r="C98" s="40"/>
      <c r="D98" s="41"/>
      <c r="E98" s="42" t="s">
        <v>112</v>
      </c>
      <c r="F98" s="42" t="s">
        <v>113</v>
      </c>
      <c r="G98" s="43"/>
      <c r="H98" s="44" t="s">
        <v>114</v>
      </c>
      <c r="I98" s="41"/>
      <c r="J98" s="45">
        <v>141976988.63</v>
      </c>
      <c r="K98" s="45"/>
      <c r="L98" s="46">
        <f>L97+J98-K98</f>
        <v>930075270.77107263</v>
      </c>
      <c r="N98" s="38"/>
    </row>
    <row r="99" spans="1:14" ht="36">
      <c r="A99" s="1"/>
      <c r="B99" s="39">
        <v>45475</v>
      </c>
      <c r="C99" s="40">
        <v>2062</v>
      </c>
      <c r="D99" s="41"/>
      <c r="E99" s="42" t="s">
        <v>115</v>
      </c>
      <c r="F99" s="42" t="s">
        <v>116</v>
      </c>
      <c r="G99" s="43"/>
      <c r="H99" s="44" t="s">
        <v>117</v>
      </c>
      <c r="I99" s="41"/>
      <c r="J99" s="45"/>
      <c r="K99" s="45">
        <v>878483.99</v>
      </c>
      <c r="L99" s="46">
        <f>+L98+J99-K99</f>
        <v>929196786.78107262</v>
      </c>
      <c r="N99" s="38"/>
    </row>
    <row r="100" spans="1:14" ht="54">
      <c r="A100" s="1"/>
      <c r="B100" s="39">
        <v>45475</v>
      </c>
      <c r="C100" s="40">
        <v>2064</v>
      </c>
      <c r="D100" s="41"/>
      <c r="E100" s="42" t="s">
        <v>118</v>
      </c>
      <c r="F100" s="42" t="s">
        <v>119</v>
      </c>
      <c r="G100" s="43"/>
      <c r="H100" s="44" t="s">
        <v>120</v>
      </c>
      <c r="I100" s="41"/>
      <c r="J100" s="45"/>
      <c r="K100" s="45">
        <v>197482.04</v>
      </c>
      <c r="L100" s="46">
        <f>+L99+J100-K100</f>
        <v>928999304.74107265</v>
      </c>
      <c r="N100" s="38"/>
    </row>
    <row r="101" spans="1:14" ht="54">
      <c r="A101" s="1"/>
      <c r="B101" s="39">
        <v>45476</v>
      </c>
      <c r="C101" s="40">
        <v>2073</v>
      </c>
      <c r="D101" s="41"/>
      <c r="E101" s="42" t="s">
        <v>121</v>
      </c>
      <c r="F101" s="42" t="s">
        <v>122</v>
      </c>
      <c r="G101" s="43"/>
      <c r="H101" s="44" t="s">
        <v>123</v>
      </c>
      <c r="I101" s="41"/>
      <c r="J101" s="45"/>
      <c r="K101" s="45">
        <v>5442451.1299999999</v>
      </c>
      <c r="L101" s="46">
        <f>+L100+J101-K101</f>
        <v>923556853.61107266</v>
      </c>
      <c r="N101" s="47"/>
    </row>
    <row r="102" spans="1:14" ht="36">
      <c r="A102" s="1"/>
      <c r="B102" s="39">
        <v>45477</v>
      </c>
      <c r="C102" s="40">
        <v>2088</v>
      </c>
      <c r="D102" s="41"/>
      <c r="E102" s="42" t="s">
        <v>124</v>
      </c>
      <c r="F102" s="42" t="s">
        <v>125</v>
      </c>
      <c r="G102" s="43"/>
      <c r="H102" s="44" t="s">
        <v>126</v>
      </c>
      <c r="I102" s="41"/>
      <c r="J102" s="45"/>
      <c r="K102" s="45">
        <v>18585</v>
      </c>
      <c r="L102" s="46">
        <f t="shared" ref="L102:L165" si="0">+L101+J102-K102</f>
        <v>923538268.61107266</v>
      </c>
      <c r="N102" s="38"/>
    </row>
    <row r="103" spans="1:14" ht="18">
      <c r="A103" s="1"/>
      <c r="B103" s="39">
        <v>45477</v>
      </c>
      <c r="C103" s="40">
        <v>2089</v>
      </c>
      <c r="D103" s="41"/>
      <c r="E103" s="42" t="s">
        <v>127</v>
      </c>
      <c r="F103" s="42" t="s">
        <v>128</v>
      </c>
      <c r="G103" s="43"/>
      <c r="H103" s="44" t="s">
        <v>129</v>
      </c>
      <c r="I103" s="41"/>
      <c r="J103" s="45"/>
      <c r="K103" s="45">
        <v>64900</v>
      </c>
      <c r="L103" s="46">
        <f t="shared" si="0"/>
        <v>923473368.61107266</v>
      </c>
      <c r="N103" s="38"/>
    </row>
    <row r="104" spans="1:14" ht="18">
      <c r="A104" s="1"/>
      <c r="B104" s="39">
        <v>45477</v>
      </c>
      <c r="C104" s="40">
        <v>2090</v>
      </c>
      <c r="D104" s="41"/>
      <c r="E104" s="42" t="s">
        <v>130</v>
      </c>
      <c r="F104" s="42" t="s">
        <v>131</v>
      </c>
      <c r="G104" s="43"/>
      <c r="H104" s="44" t="s">
        <v>132</v>
      </c>
      <c r="I104" s="41"/>
      <c r="J104" s="45"/>
      <c r="K104" s="45">
        <v>11800</v>
      </c>
      <c r="L104" s="46">
        <f t="shared" si="0"/>
        <v>923461568.61107266</v>
      </c>
      <c r="N104" s="38"/>
    </row>
    <row r="105" spans="1:14" ht="36">
      <c r="A105" s="1"/>
      <c r="B105" s="39">
        <v>45477</v>
      </c>
      <c r="C105" s="40">
        <v>2091</v>
      </c>
      <c r="D105" s="41"/>
      <c r="E105" s="42" t="s">
        <v>133</v>
      </c>
      <c r="F105" s="42" t="s">
        <v>134</v>
      </c>
      <c r="G105" s="43"/>
      <c r="H105" s="44" t="s">
        <v>135</v>
      </c>
      <c r="I105" s="41"/>
      <c r="J105" s="45"/>
      <c r="K105" s="45">
        <v>1613561.15</v>
      </c>
      <c r="L105" s="46">
        <f t="shared" si="0"/>
        <v>921848007.46107268</v>
      </c>
      <c r="N105" s="38"/>
    </row>
    <row r="106" spans="1:14" ht="36">
      <c r="A106" s="1"/>
      <c r="B106" s="39">
        <v>45481</v>
      </c>
      <c r="C106" s="40"/>
      <c r="D106" s="41"/>
      <c r="E106" s="42" t="s">
        <v>136</v>
      </c>
      <c r="F106" s="42" t="s">
        <v>113</v>
      </c>
      <c r="G106" s="43"/>
      <c r="H106" s="42" t="s">
        <v>137</v>
      </c>
      <c r="I106" s="41"/>
      <c r="J106" s="45">
        <v>4641101.2972999997</v>
      </c>
      <c r="K106" s="45"/>
      <c r="L106" s="46">
        <f t="shared" si="0"/>
        <v>926489108.75837266</v>
      </c>
      <c r="N106" s="38"/>
    </row>
    <row r="107" spans="1:14" ht="36">
      <c r="A107" s="1"/>
      <c r="B107" s="39">
        <v>45481</v>
      </c>
      <c r="C107" s="40"/>
      <c r="D107" s="41"/>
      <c r="E107" s="42" t="s">
        <v>138</v>
      </c>
      <c r="F107" s="42" t="s">
        <v>113</v>
      </c>
      <c r="G107" s="43"/>
      <c r="H107" s="42" t="s">
        <v>139</v>
      </c>
      <c r="I107" s="41"/>
      <c r="J107" s="45">
        <v>139718269.60378501</v>
      </c>
      <c r="K107" s="45"/>
      <c r="L107" s="46">
        <f t="shared" si="0"/>
        <v>1066207378.3621577</v>
      </c>
      <c r="N107" s="38"/>
    </row>
    <row r="108" spans="1:14" ht="72">
      <c r="A108" s="1"/>
      <c r="B108" s="39">
        <v>45481</v>
      </c>
      <c r="C108" s="40" t="s">
        <v>140</v>
      </c>
      <c r="D108" s="41"/>
      <c r="E108" s="42" t="s">
        <v>141</v>
      </c>
      <c r="F108" s="42" t="s">
        <v>113</v>
      </c>
      <c r="G108" s="43"/>
      <c r="H108" s="42" t="s">
        <v>142</v>
      </c>
      <c r="I108" s="41"/>
      <c r="J108" s="45"/>
      <c r="K108" s="45">
        <v>1832218.22</v>
      </c>
      <c r="L108" s="46">
        <f t="shared" si="0"/>
        <v>1064375160.1421577</v>
      </c>
      <c r="N108" s="38"/>
    </row>
    <row r="109" spans="1:14" ht="54">
      <c r="A109" s="1"/>
      <c r="B109" s="39">
        <v>45482</v>
      </c>
      <c r="C109" s="40">
        <v>2113</v>
      </c>
      <c r="D109" s="41"/>
      <c r="E109" s="42" t="s">
        <v>143</v>
      </c>
      <c r="F109" s="42" t="s">
        <v>144</v>
      </c>
      <c r="G109" s="43"/>
      <c r="H109" s="44" t="s">
        <v>145</v>
      </c>
      <c r="I109" s="41"/>
      <c r="J109" s="45"/>
      <c r="K109" s="45">
        <v>38870</v>
      </c>
      <c r="L109" s="46">
        <f t="shared" si="0"/>
        <v>1064336290.1421577</v>
      </c>
      <c r="N109" s="38"/>
    </row>
    <row r="110" spans="1:14" ht="54">
      <c r="A110" s="1"/>
      <c r="B110" s="39">
        <v>45482</v>
      </c>
      <c r="C110" s="40">
        <v>2114</v>
      </c>
      <c r="D110" s="41"/>
      <c r="E110" s="42" t="s">
        <v>146</v>
      </c>
      <c r="F110" s="42" t="s">
        <v>147</v>
      </c>
      <c r="G110" s="43"/>
      <c r="H110" s="44" t="s">
        <v>148</v>
      </c>
      <c r="I110" s="41"/>
      <c r="J110" s="45"/>
      <c r="K110" s="45">
        <v>300000</v>
      </c>
      <c r="L110" s="46">
        <f t="shared" si="0"/>
        <v>1064036290.1421577</v>
      </c>
      <c r="N110" s="38"/>
    </row>
    <row r="111" spans="1:14" ht="36">
      <c r="A111" s="1"/>
      <c r="B111" s="39">
        <v>45482</v>
      </c>
      <c r="C111" s="40">
        <v>2115</v>
      </c>
      <c r="D111" s="41"/>
      <c r="E111" s="42" t="s">
        <v>149</v>
      </c>
      <c r="F111" s="42" t="s">
        <v>150</v>
      </c>
      <c r="G111" s="43"/>
      <c r="H111" s="44" t="s">
        <v>151</v>
      </c>
      <c r="I111" s="41"/>
      <c r="J111" s="45"/>
      <c r="K111" s="45">
        <v>3185208.42</v>
      </c>
      <c r="L111" s="46">
        <f t="shared" si="0"/>
        <v>1060851081.7221577</v>
      </c>
      <c r="N111" s="38"/>
    </row>
    <row r="112" spans="1:14" ht="54">
      <c r="A112" s="1"/>
      <c r="B112" s="39" t="s">
        <v>152</v>
      </c>
      <c r="C112" s="40" t="s">
        <v>153</v>
      </c>
      <c r="D112" s="41"/>
      <c r="E112" s="42" t="s">
        <v>154</v>
      </c>
      <c r="F112" s="42" t="s">
        <v>155</v>
      </c>
      <c r="G112" s="43"/>
      <c r="H112" s="44" t="s">
        <v>156</v>
      </c>
      <c r="I112" s="41"/>
      <c r="J112" s="45"/>
      <c r="K112" s="45">
        <v>13059123.16</v>
      </c>
      <c r="L112" s="46">
        <f t="shared" si="0"/>
        <v>1047791958.5621578</v>
      </c>
      <c r="N112" s="38"/>
    </row>
    <row r="113" spans="1:14" ht="36">
      <c r="A113" s="1"/>
      <c r="B113" s="39" t="s">
        <v>157</v>
      </c>
      <c r="C113" s="40" t="s">
        <v>158</v>
      </c>
      <c r="D113" s="41"/>
      <c r="E113" s="42" t="s">
        <v>159</v>
      </c>
      <c r="F113" s="42" t="s">
        <v>160</v>
      </c>
      <c r="G113" s="43"/>
      <c r="H113" s="44" t="s">
        <v>161</v>
      </c>
      <c r="I113" s="41"/>
      <c r="J113" s="45"/>
      <c r="K113" s="45">
        <v>164256</v>
      </c>
      <c r="L113" s="46">
        <f t="shared" si="0"/>
        <v>1047627702.5621578</v>
      </c>
      <c r="N113" s="38"/>
    </row>
    <row r="114" spans="1:14" ht="36">
      <c r="A114" s="1"/>
      <c r="B114" s="39" t="s">
        <v>157</v>
      </c>
      <c r="C114" s="40" t="s">
        <v>162</v>
      </c>
      <c r="D114" s="41"/>
      <c r="E114" s="42" t="s">
        <v>163</v>
      </c>
      <c r="F114" s="48" t="s">
        <v>164</v>
      </c>
      <c r="G114" s="43"/>
      <c r="H114" s="44" t="s">
        <v>165</v>
      </c>
      <c r="I114" s="41"/>
      <c r="J114" s="45"/>
      <c r="K114" s="45">
        <v>21376.86</v>
      </c>
      <c r="L114" s="46">
        <f t="shared" si="0"/>
        <v>1047606325.7021577</v>
      </c>
      <c r="N114" s="38"/>
    </row>
    <row r="115" spans="1:14" ht="36">
      <c r="A115" s="1"/>
      <c r="B115" s="39" t="s">
        <v>157</v>
      </c>
      <c r="C115" s="40" t="s">
        <v>166</v>
      </c>
      <c r="D115" s="41"/>
      <c r="E115" s="42" t="s">
        <v>167</v>
      </c>
      <c r="F115" s="48" t="s">
        <v>168</v>
      </c>
      <c r="G115" s="43"/>
      <c r="H115" s="44" t="s">
        <v>169</v>
      </c>
      <c r="I115" s="41"/>
      <c r="J115" s="45"/>
      <c r="K115" s="45">
        <v>3300</v>
      </c>
      <c r="L115" s="46">
        <f t="shared" si="0"/>
        <v>1047603025.7021577</v>
      </c>
      <c r="N115" s="38"/>
    </row>
    <row r="116" spans="1:14" ht="54">
      <c r="A116" s="1"/>
      <c r="B116" s="39" t="s">
        <v>157</v>
      </c>
      <c r="C116" s="40" t="s">
        <v>170</v>
      </c>
      <c r="D116" s="41"/>
      <c r="E116" s="42" t="s">
        <v>118</v>
      </c>
      <c r="F116" s="48" t="s">
        <v>171</v>
      </c>
      <c r="G116" s="43"/>
      <c r="H116" s="44" t="s">
        <v>172</v>
      </c>
      <c r="I116" s="41"/>
      <c r="J116" s="45"/>
      <c r="K116" s="45">
        <v>131989.01999999999</v>
      </c>
      <c r="L116" s="46">
        <f t="shared" si="0"/>
        <v>1047471036.6821578</v>
      </c>
      <c r="N116" s="38"/>
    </row>
    <row r="117" spans="1:14" ht="36">
      <c r="A117" s="1"/>
      <c r="B117" s="39" t="s">
        <v>157</v>
      </c>
      <c r="C117" s="40" t="s">
        <v>173</v>
      </c>
      <c r="D117" s="41"/>
      <c r="E117" s="42" t="s">
        <v>118</v>
      </c>
      <c r="F117" s="42" t="s">
        <v>171</v>
      </c>
      <c r="G117" s="43"/>
      <c r="H117" s="44" t="s">
        <v>174</v>
      </c>
      <c r="I117" s="41"/>
      <c r="J117" s="45"/>
      <c r="K117" s="45">
        <v>126714.58</v>
      </c>
      <c r="L117" s="46">
        <f t="shared" si="0"/>
        <v>1047344322.1021577</v>
      </c>
      <c r="N117" s="38"/>
    </row>
    <row r="118" spans="1:14" ht="38.25" customHeight="1">
      <c r="A118" s="1"/>
      <c r="B118" s="39" t="s">
        <v>157</v>
      </c>
      <c r="C118" s="49" t="s">
        <v>175</v>
      </c>
      <c r="D118" s="50"/>
      <c r="E118" s="51" t="s">
        <v>130</v>
      </c>
      <c r="F118" s="51" t="s">
        <v>131</v>
      </c>
      <c r="G118" s="52"/>
      <c r="H118" s="53" t="s">
        <v>176</v>
      </c>
      <c r="I118" s="50"/>
      <c r="J118" s="54"/>
      <c r="K118" s="54">
        <v>47200</v>
      </c>
      <c r="L118" s="46">
        <f t="shared" si="0"/>
        <v>1047297122.1021577</v>
      </c>
      <c r="N118" s="38"/>
    </row>
    <row r="119" spans="1:14" ht="36">
      <c r="A119" s="1"/>
      <c r="B119" s="39" t="s">
        <v>157</v>
      </c>
      <c r="C119" s="40" t="s">
        <v>177</v>
      </c>
      <c r="D119" s="41"/>
      <c r="E119" s="42" t="s">
        <v>178</v>
      </c>
      <c r="F119" s="42" t="s">
        <v>179</v>
      </c>
      <c r="G119" s="43"/>
      <c r="H119" s="44" t="s">
        <v>180</v>
      </c>
      <c r="I119" s="41"/>
      <c r="J119" s="45"/>
      <c r="K119" s="45">
        <v>20060</v>
      </c>
      <c r="L119" s="46">
        <f t="shared" si="0"/>
        <v>1047277062.1021577</v>
      </c>
      <c r="N119" s="38"/>
    </row>
    <row r="120" spans="1:14" ht="54">
      <c r="A120" s="1"/>
      <c r="B120" s="55" t="s">
        <v>157</v>
      </c>
      <c r="C120" s="56" t="s">
        <v>181</v>
      </c>
      <c r="D120" s="57"/>
      <c r="E120" s="58" t="s">
        <v>118</v>
      </c>
      <c r="F120" s="59" t="s">
        <v>182</v>
      </c>
      <c r="G120" s="60"/>
      <c r="H120" s="61" t="s">
        <v>183</v>
      </c>
      <c r="I120" s="57"/>
      <c r="J120" s="62"/>
      <c r="K120" s="62">
        <v>150271.44</v>
      </c>
      <c r="L120" s="46">
        <f t="shared" si="0"/>
        <v>1047126790.6621577</v>
      </c>
    </row>
    <row r="121" spans="1:14" ht="54">
      <c r="A121" s="1"/>
      <c r="B121" s="55" t="s">
        <v>184</v>
      </c>
      <c r="C121" s="56" t="s">
        <v>185</v>
      </c>
      <c r="D121" s="57"/>
      <c r="E121" s="58" t="s">
        <v>186</v>
      </c>
      <c r="F121" s="59" t="s">
        <v>187</v>
      </c>
      <c r="G121" s="60"/>
      <c r="H121" s="61" t="s">
        <v>188</v>
      </c>
      <c r="I121" s="57"/>
      <c r="J121" s="62"/>
      <c r="K121" s="62">
        <v>4191999.03</v>
      </c>
      <c r="L121" s="46">
        <f t="shared" si="0"/>
        <v>1042934791.6321577</v>
      </c>
    </row>
    <row r="122" spans="1:14" ht="36">
      <c r="A122" s="1"/>
      <c r="B122" s="55">
        <v>45488</v>
      </c>
      <c r="C122" s="56">
        <v>2199</v>
      </c>
      <c r="D122" s="57"/>
      <c r="E122" s="58" t="s">
        <v>146</v>
      </c>
      <c r="F122" s="59" t="s">
        <v>189</v>
      </c>
      <c r="G122" s="60"/>
      <c r="H122" s="61" t="s">
        <v>190</v>
      </c>
      <c r="I122" s="57"/>
      <c r="J122" s="62"/>
      <c r="K122" s="62">
        <v>390730.56</v>
      </c>
      <c r="L122" s="46">
        <f t="shared" si="0"/>
        <v>1042544061.0721577</v>
      </c>
    </row>
    <row r="123" spans="1:14" ht="54">
      <c r="A123" s="1"/>
      <c r="B123" s="55">
        <v>45488</v>
      </c>
      <c r="C123" s="56">
        <v>2200</v>
      </c>
      <c r="D123" s="57"/>
      <c r="E123" s="58" t="s">
        <v>191</v>
      </c>
      <c r="F123" s="59" t="s">
        <v>192</v>
      </c>
      <c r="G123" s="60"/>
      <c r="H123" s="61" t="s">
        <v>193</v>
      </c>
      <c r="I123" s="57"/>
      <c r="J123" s="62"/>
      <c r="K123" s="62">
        <v>58113.48</v>
      </c>
      <c r="L123" s="46">
        <f t="shared" si="0"/>
        <v>1042485947.5921577</v>
      </c>
    </row>
    <row r="124" spans="1:14" ht="36">
      <c r="A124" s="1"/>
      <c r="B124" s="55">
        <v>45488</v>
      </c>
      <c r="C124" s="56">
        <v>2201</v>
      </c>
      <c r="D124" s="57"/>
      <c r="E124" s="58" t="s">
        <v>194</v>
      </c>
      <c r="F124" s="59" t="s">
        <v>195</v>
      </c>
      <c r="G124" s="60"/>
      <c r="H124" s="61" t="s">
        <v>196</v>
      </c>
      <c r="I124" s="57"/>
      <c r="J124" s="62"/>
      <c r="K124" s="62">
        <v>2880</v>
      </c>
      <c r="L124" s="46">
        <f t="shared" si="0"/>
        <v>1042483067.5921577</v>
      </c>
    </row>
    <row r="125" spans="1:14" ht="54">
      <c r="A125" s="1"/>
      <c r="B125" s="55">
        <v>45488</v>
      </c>
      <c r="C125" s="56">
        <v>2202</v>
      </c>
      <c r="D125" s="57"/>
      <c r="E125" s="58" t="s">
        <v>197</v>
      </c>
      <c r="F125" s="59" t="s">
        <v>198</v>
      </c>
      <c r="G125" s="60"/>
      <c r="H125" s="61" t="s">
        <v>199</v>
      </c>
      <c r="I125" s="57"/>
      <c r="J125" s="62"/>
      <c r="K125" s="62">
        <v>33332.639999999999</v>
      </c>
      <c r="L125" s="46">
        <f t="shared" si="0"/>
        <v>1042449734.9521577</v>
      </c>
    </row>
    <row r="126" spans="1:14" ht="54">
      <c r="A126" s="1"/>
      <c r="B126" s="55">
        <v>45488</v>
      </c>
      <c r="C126" s="56">
        <v>2203</v>
      </c>
      <c r="D126" s="57"/>
      <c r="E126" s="58" t="s">
        <v>118</v>
      </c>
      <c r="F126" s="42" t="s">
        <v>200</v>
      </c>
      <c r="G126" s="60"/>
      <c r="H126" s="61" t="s">
        <v>201</v>
      </c>
      <c r="I126" s="57"/>
      <c r="J126" s="62"/>
      <c r="K126" s="62">
        <v>126224.6</v>
      </c>
      <c r="L126" s="46">
        <f t="shared" si="0"/>
        <v>1042323510.3521577</v>
      </c>
    </row>
    <row r="127" spans="1:14" ht="36">
      <c r="A127" s="1"/>
      <c r="B127" s="55">
        <v>45488</v>
      </c>
      <c r="C127" s="56">
        <v>2209</v>
      </c>
      <c r="D127" s="57"/>
      <c r="E127" s="58" t="s">
        <v>202</v>
      </c>
      <c r="F127" s="42" t="s">
        <v>203</v>
      </c>
      <c r="G127" s="60"/>
      <c r="H127" s="61" t="s">
        <v>204</v>
      </c>
      <c r="I127" s="57"/>
      <c r="J127" s="62"/>
      <c r="K127" s="62">
        <v>206792.81</v>
      </c>
      <c r="L127" s="46">
        <f t="shared" si="0"/>
        <v>1042116717.5421578</v>
      </c>
    </row>
    <row r="128" spans="1:14" ht="36">
      <c r="A128" s="1"/>
      <c r="B128" s="55">
        <v>45488</v>
      </c>
      <c r="C128" s="56"/>
      <c r="D128" s="57"/>
      <c r="E128" s="58" t="s">
        <v>205</v>
      </c>
      <c r="F128" s="42" t="s">
        <v>113</v>
      </c>
      <c r="G128" s="60"/>
      <c r="H128" s="61" t="s">
        <v>206</v>
      </c>
      <c r="I128" s="57"/>
      <c r="J128" s="62">
        <v>2522702.495075</v>
      </c>
      <c r="K128" s="62"/>
      <c r="L128" s="46">
        <f t="shared" si="0"/>
        <v>1044639420.0372328</v>
      </c>
    </row>
    <row r="129" spans="1:14" ht="36">
      <c r="A129" s="1"/>
      <c r="B129" s="55">
        <v>45489</v>
      </c>
      <c r="C129" s="56">
        <v>2211</v>
      </c>
      <c r="D129" s="57"/>
      <c r="E129" s="58" t="s">
        <v>207</v>
      </c>
      <c r="F129" s="42" t="s">
        <v>113</v>
      </c>
      <c r="G129" s="60"/>
      <c r="H129" s="61" t="s">
        <v>208</v>
      </c>
      <c r="I129" s="57"/>
      <c r="J129" s="62"/>
      <c r="K129" s="62">
        <v>4875987.32</v>
      </c>
      <c r="L129" s="46">
        <f t="shared" si="0"/>
        <v>1039763432.7172327</v>
      </c>
    </row>
    <row r="130" spans="1:14" ht="36">
      <c r="A130" s="1"/>
      <c r="B130" s="55">
        <v>45489</v>
      </c>
      <c r="C130" s="40">
        <v>2214</v>
      </c>
      <c r="D130" s="41"/>
      <c r="E130" s="58" t="s">
        <v>207</v>
      </c>
      <c r="F130" s="42" t="s">
        <v>113</v>
      </c>
      <c r="G130" s="43"/>
      <c r="H130" s="44" t="s">
        <v>209</v>
      </c>
      <c r="I130" s="41"/>
      <c r="J130" s="45"/>
      <c r="K130" s="45">
        <v>69294</v>
      </c>
      <c r="L130" s="46">
        <f t="shared" si="0"/>
        <v>1039694138.7172327</v>
      </c>
    </row>
    <row r="131" spans="1:14" ht="36">
      <c r="A131" s="1"/>
      <c r="B131" s="55">
        <v>45489</v>
      </c>
      <c r="C131" s="40">
        <v>2216</v>
      </c>
      <c r="D131" s="41"/>
      <c r="E131" s="58" t="s">
        <v>207</v>
      </c>
      <c r="F131" s="42" t="s">
        <v>113</v>
      </c>
      <c r="G131" s="41"/>
      <c r="H131" s="44" t="s">
        <v>210</v>
      </c>
      <c r="I131" s="41"/>
      <c r="J131" s="45"/>
      <c r="K131" s="45">
        <v>98067.83</v>
      </c>
      <c r="L131" s="46">
        <f t="shared" si="0"/>
        <v>1039596070.8872327</v>
      </c>
    </row>
    <row r="132" spans="1:14" ht="36">
      <c r="A132" s="1"/>
      <c r="B132" s="55">
        <v>45489</v>
      </c>
      <c r="C132" s="40">
        <v>2219</v>
      </c>
      <c r="D132" s="41"/>
      <c r="E132" s="42" t="s">
        <v>211</v>
      </c>
      <c r="F132" s="42" t="s">
        <v>113</v>
      </c>
      <c r="G132" s="41"/>
      <c r="H132" s="44" t="s">
        <v>212</v>
      </c>
      <c r="I132" s="41"/>
      <c r="J132" s="45"/>
      <c r="K132" s="45">
        <v>20000</v>
      </c>
      <c r="L132" s="46">
        <f t="shared" si="0"/>
        <v>1039576070.8872327</v>
      </c>
    </row>
    <row r="133" spans="1:14" ht="36">
      <c r="A133" s="1"/>
      <c r="B133" s="55">
        <v>45489</v>
      </c>
      <c r="C133" s="40">
        <v>2222</v>
      </c>
      <c r="D133" s="41"/>
      <c r="E133" s="42" t="s">
        <v>213</v>
      </c>
      <c r="F133" s="42" t="s">
        <v>113</v>
      </c>
      <c r="G133" s="41"/>
      <c r="H133" s="44" t="s">
        <v>214</v>
      </c>
      <c r="I133" s="41"/>
      <c r="J133" s="45"/>
      <c r="K133" s="45">
        <v>5130319.5599999996</v>
      </c>
      <c r="L133" s="46">
        <f t="shared" si="0"/>
        <v>1034445751.3272327</v>
      </c>
    </row>
    <row r="134" spans="1:14" ht="54">
      <c r="A134" s="1"/>
      <c r="B134" s="55">
        <v>45489</v>
      </c>
      <c r="C134" s="40" t="s">
        <v>215</v>
      </c>
      <c r="D134" s="41"/>
      <c r="E134" s="42" t="s">
        <v>216</v>
      </c>
      <c r="F134" s="59" t="s">
        <v>217</v>
      </c>
      <c r="G134" s="41"/>
      <c r="H134" s="44" t="s">
        <v>218</v>
      </c>
      <c r="I134" s="41"/>
      <c r="J134" s="63"/>
      <c r="K134" s="45">
        <v>14934472.68</v>
      </c>
      <c r="L134" s="46">
        <f t="shared" si="0"/>
        <v>1019511278.6472328</v>
      </c>
      <c r="N134" s="64"/>
    </row>
    <row r="135" spans="1:14" ht="36">
      <c r="A135" s="1"/>
      <c r="B135" s="55">
        <v>45489</v>
      </c>
      <c r="C135" s="40">
        <v>2231</v>
      </c>
      <c r="D135" s="41"/>
      <c r="E135" s="48" t="s">
        <v>219</v>
      </c>
      <c r="F135" s="59" t="s">
        <v>220</v>
      </c>
      <c r="G135" s="41"/>
      <c r="H135" s="44" t="s">
        <v>221</v>
      </c>
      <c r="I135" s="41"/>
      <c r="J135" s="63"/>
      <c r="K135" s="45">
        <v>3901357.22</v>
      </c>
      <c r="L135" s="46">
        <f t="shared" si="0"/>
        <v>1015609921.4272327</v>
      </c>
    </row>
    <row r="136" spans="1:14" ht="54">
      <c r="A136" s="1"/>
      <c r="B136" s="39" t="s">
        <v>222</v>
      </c>
      <c r="C136" s="40" t="s">
        <v>223</v>
      </c>
      <c r="D136" s="41"/>
      <c r="E136" s="48" t="s">
        <v>219</v>
      </c>
      <c r="F136" s="59" t="s">
        <v>224</v>
      </c>
      <c r="G136" s="41"/>
      <c r="H136" s="44" t="s">
        <v>225</v>
      </c>
      <c r="I136" s="41"/>
      <c r="J136" s="63"/>
      <c r="K136" s="45">
        <v>750251.87</v>
      </c>
      <c r="L136" s="46">
        <f t="shared" si="0"/>
        <v>1014859669.5572327</v>
      </c>
    </row>
    <row r="137" spans="1:14" ht="36">
      <c r="A137" s="1"/>
      <c r="B137" s="39" t="s">
        <v>222</v>
      </c>
      <c r="C137" s="40" t="s">
        <v>226</v>
      </c>
      <c r="D137" s="41"/>
      <c r="E137" s="48" t="s">
        <v>227</v>
      </c>
      <c r="F137" s="42" t="s">
        <v>113</v>
      </c>
      <c r="G137" s="41"/>
      <c r="H137" s="44" t="s">
        <v>228</v>
      </c>
      <c r="I137" s="41"/>
      <c r="J137" s="63"/>
      <c r="K137" s="45">
        <v>63519.5</v>
      </c>
      <c r="L137" s="46">
        <f t="shared" si="0"/>
        <v>1014796150.0572327</v>
      </c>
    </row>
    <row r="138" spans="1:14" ht="36">
      <c r="A138" s="1"/>
      <c r="B138" s="39" t="s">
        <v>222</v>
      </c>
      <c r="C138" s="40" t="s">
        <v>229</v>
      </c>
      <c r="D138" s="41"/>
      <c r="E138" s="42" t="s">
        <v>167</v>
      </c>
      <c r="F138" s="44" t="s">
        <v>230</v>
      </c>
      <c r="G138" s="41"/>
      <c r="H138" s="44" t="s">
        <v>231</v>
      </c>
      <c r="I138" s="41"/>
      <c r="J138" s="63"/>
      <c r="K138" s="45">
        <v>13530</v>
      </c>
      <c r="L138" s="46">
        <f t="shared" si="0"/>
        <v>1014782620.0572327</v>
      </c>
    </row>
    <row r="139" spans="1:14" ht="36">
      <c r="A139" s="1"/>
      <c r="B139" s="39" t="s">
        <v>222</v>
      </c>
      <c r="C139" s="40" t="s">
        <v>232</v>
      </c>
      <c r="D139" s="41"/>
      <c r="E139" s="42" t="s">
        <v>233</v>
      </c>
      <c r="F139" s="48" t="s">
        <v>234</v>
      </c>
      <c r="G139" s="41"/>
      <c r="H139" s="44" t="s">
        <v>235</v>
      </c>
      <c r="I139" s="41"/>
      <c r="J139" s="63"/>
      <c r="K139" s="45">
        <v>42013.66</v>
      </c>
      <c r="L139" s="46">
        <f t="shared" si="0"/>
        <v>1014740606.3972328</v>
      </c>
    </row>
    <row r="140" spans="1:14" ht="36">
      <c r="A140" s="1"/>
      <c r="B140" s="39" t="s">
        <v>222</v>
      </c>
      <c r="C140" s="40" t="s">
        <v>236</v>
      </c>
      <c r="D140" s="41"/>
      <c r="E140" s="42" t="s">
        <v>237</v>
      </c>
      <c r="F140" s="48" t="s">
        <v>238</v>
      </c>
      <c r="G140" s="41"/>
      <c r="H140" s="44" t="s">
        <v>239</v>
      </c>
      <c r="I140" s="41"/>
      <c r="J140" s="63"/>
      <c r="K140" s="45">
        <v>2119867.59</v>
      </c>
      <c r="L140" s="46">
        <f t="shared" si="0"/>
        <v>1012620738.8072327</v>
      </c>
    </row>
    <row r="141" spans="1:14" ht="36">
      <c r="A141" s="1"/>
      <c r="B141" s="39">
        <v>45491</v>
      </c>
      <c r="C141" s="40"/>
      <c r="D141" s="41"/>
      <c r="E141" s="42" t="s">
        <v>240</v>
      </c>
      <c r="F141" s="48" t="s">
        <v>113</v>
      </c>
      <c r="G141" s="41"/>
      <c r="H141" s="44" t="s">
        <v>241</v>
      </c>
      <c r="I141" s="41"/>
      <c r="J141" s="63">
        <v>3691534.137745</v>
      </c>
      <c r="K141" s="45"/>
      <c r="L141" s="46">
        <f t="shared" si="0"/>
        <v>1016312272.9449778</v>
      </c>
    </row>
    <row r="142" spans="1:14" ht="36">
      <c r="A142" s="1"/>
      <c r="B142" s="39">
        <v>45491</v>
      </c>
      <c r="C142" s="40"/>
      <c r="D142" s="41"/>
      <c r="E142" s="42" t="s">
        <v>242</v>
      </c>
      <c r="F142" s="48" t="s">
        <v>113</v>
      </c>
      <c r="G142" s="41"/>
      <c r="H142" s="44" t="s">
        <v>243</v>
      </c>
      <c r="I142" s="41"/>
      <c r="J142" s="63">
        <v>117130066.00437599</v>
      </c>
      <c r="K142" s="45"/>
      <c r="L142" s="46">
        <f t="shared" si="0"/>
        <v>1133442338.9493537</v>
      </c>
    </row>
    <row r="143" spans="1:14" ht="36">
      <c r="A143" s="1"/>
      <c r="B143" s="39">
        <v>45496</v>
      </c>
      <c r="C143" s="40"/>
      <c r="D143" s="41"/>
      <c r="E143" s="42" t="s">
        <v>244</v>
      </c>
      <c r="F143" s="48" t="s">
        <v>113</v>
      </c>
      <c r="G143" s="41"/>
      <c r="H143" s="44" t="s">
        <v>245</v>
      </c>
      <c r="I143" s="41"/>
      <c r="J143" s="63">
        <v>2380071.4300000002</v>
      </c>
      <c r="K143" s="45"/>
      <c r="L143" s="46">
        <f t="shared" si="0"/>
        <v>1135822410.3793538</v>
      </c>
    </row>
    <row r="144" spans="1:14" ht="36">
      <c r="A144" s="1"/>
      <c r="B144" s="39">
        <v>45497</v>
      </c>
      <c r="C144" s="40">
        <v>2278</v>
      </c>
      <c r="D144" s="41"/>
      <c r="E144" s="41" t="s">
        <v>246</v>
      </c>
      <c r="F144" s="44" t="s">
        <v>247</v>
      </c>
      <c r="G144" s="41"/>
      <c r="H144" s="44" t="s">
        <v>248</v>
      </c>
      <c r="I144" s="41"/>
      <c r="J144" s="63"/>
      <c r="K144" s="45">
        <v>439999.99</v>
      </c>
      <c r="L144" s="46">
        <f t="shared" si="0"/>
        <v>1135382410.3893538</v>
      </c>
    </row>
    <row r="145" spans="1:12" ht="36">
      <c r="A145" s="1"/>
      <c r="B145" s="39">
        <v>45497</v>
      </c>
      <c r="C145" s="40">
        <v>2280</v>
      </c>
      <c r="D145" s="41"/>
      <c r="E145" s="42" t="s">
        <v>167</v>
      </c>
      <c r="F145" s="44" t="s">
        <v>249</v>
      </c>
      <c r="G145" s="41"/>
      <c r="H145" s="44" t="s">
        <v>250</v>
      </c>
      <c r="I145" s="41"/>
      <c r="J145" s="63"/>
      <c r="K145" s="45">
        <v>1888</v>
      </c>
      <c r="L145" s="46">
        <f t="shared" si="0"/>
        <v>1135380522.3893538</v>
      </c>
    </row>
    <row r="146" spans="1:12" ht="36">
      <c r="A146" s="1"/>
      <c r="B146" s="39">
        <v>45497</v>
      </c>
      <c r="C146" s="40">
        <v>2282</v>
      </c>
      <c r="D146" s="41"/>
      <c r="E146" s="42" t="s">
        <v>167</v>
      </c>
      <c r="F146" s="48" t="s">
        <v>251</v>
      </c>
      <c r="G146" s="41"/>
      <c r="H146" s="44" t="s">
        <v>252</v>
      </c>
      <c r="I146" s="41"/>
      <c r="J146" s="63"/>
      <c r="K146" s="45">
        <v>63991.4</v>
      </c>
      <c r="L146" s="46">
        <f t="shared" si="0"/>
        <v>1135316530.9893537</v>
      </c>
    </row>
    <row r="147" spans="1:12" ht="36">
      <c r="A147" s="1"/>
      <c r="B147" s="39">
        <v>45497</v>
      </c>
      <c r="C147" s="40">
        <v>2284</v>
      </c>
      <c r="D147" s="41"/>
      <c r="E147" s="42" t="s">
        <v>253</v>
      </c>
      <c r="F147" s="42" t="s">
        <v>254</v>
      </c>
      <c r="G147" s="41"/>
      <c r="H147" s="44" t="s">
        <v>255</v>
      </c>
      <c r="I147" s="41"/>
      <c r="J147" s="63"/>
      <c r="K147" s="45">
        <v>269158</v>
      </c>
      <c r="L147" s="46">
        <f t="shared" si="0"/>
        <v>1135047372.9893537</v>
      </c>
    </row>
    <row r="148" spans="1:12" ht="36">
      <c r="A148" s="1"/>
      <c r="B148" s="39">
        <v>45497</v>
      </c>
      <c r="C148" s="40">
        <v>2291</v>
      </c>
      <c r="D148" s="41"/>
      <c r="E148" s="41" t="s">
        <v>237</v>
      </c>
      <c r="F148" s="48" t="s">
        <v>256</v>
      </c>
      <c r="G148" s="41"/>
      <c r="H148" s="44" t="s">
        <v>257</v>
      </c>
      <c r="I148" s="41"/>
      <c r="J148" s="63"/>
      <c r="K148" s="45">
        <v>1132477.32</v>
      </c>
      <c r="L148" s="46">
        <f t="shared" si="0"/>
        <v>1133914895.6693537</v>
      </c>
    </row>
    <row r="149" spans="1:12" ht="54">
      <c r="A149" s="1"/>
      <c r="B149" s="39">
        <v>45497</v>
      </c>
      <c r="C149" s="40">
        <v>2293</v>
      </c>
      <c r="D149" s="40"/>
      <c r="E149" s="41" t="s">
        <v>191</v>
      </c>
      <c r="F149" s="48" t="s">
        <v>258</v>
      </c>
      <c r="G149" s="41"/>
      <c r="H149" s="44" t="s">
        <v>259</v>
      </c>
      <c r="I149" s="41"/>
      <c r="J149" s="45"/>
      <c r="K149" s="45">
        <v>70800</v>
      </c>
      <c r="L149" s="46">
        <f t="shared" si="0"/>
        <v>1133844095.6693537</v>
      </c>
    </row>
    <row r="150" spans="1:12" ht="36">
      <c r="A150" s="1"/>
      <c r="B150" s="39">
        <v>45497</v>
      </c>
      <c r="C150" s="40">
        <v>2295</v>
      </c>
      <c r="D150" s="40"/>
      <c r="E150" s="41" t="s">
        <v>191</v>
      </c>
      <c r="F150" s="48" t="s">
        <v>192</v>
      </c>
      <c r="G150" s="41"/>
      <c r="H150" s="44" t="s">
        <v>260</v>
      </c>
      <c r="I150" s="41"/>
      <c r="J150" s="45"/>
      <c r="K150" s="45">
        <v>58113.48</v>
      </c>
      <c r="L150" s="46">
        <f t="shared" si="0"/>
        <v>1133785982.1893537</v>
      </c>
    </row>
    <row r="151" spans="1:12" ht="36">
      <c r="A151" s="1"/>
      <c r="B151" s="39">
        <v>45498</v>
      </c>
      <c r="C151" s="40">
        <v>2300</v>
      </c>
      <c r="D151" s="40"/>
      <c r="E151" s="42" t="s">
        <v>237</v>
      </c>
      <c r="F151" s="48" t="s">
        <v>261</v>
      </c>
      <c r="G151" s="41"/>
      <c r="H151" s="44" t="s">
        <v>262</v>
      </c>
      <c r="I151" s="41"/>
      <c r="J151" s="45"/>
      <c r="K151" s="45">
        <v>4081690.35</v>
      </c>
      <c r="L151" s="46">
        <f t="shared" si="0"/>
        <v>1129704291.8393538</v>
      </c>
    </row>
    <row r="152" spans="1:12" ht="36">
      <c r="A152" s="1"/>
      <c r="B152" s="39">
        <v>45498</v>
      </c>
      <c r="C152" s="40">
        <v>2304</v>
      </c>
      <c r="D152" s="40"/>
      <c r="E152" s="42" t="s">
        <v>263</v>
      </c>
      <c r="F152" s="48" t="s">
        <v>192</v>
      </c>
      <c r="G152" s="41"/>
      <c r="H152" s="44" t="s">
        <v>264</v>
      </c>
      <c r="I152" s="41"/>
      <c r="J152" s="45"/>
      <c r="K152" s="45">
        <v>58113.48</v>
      </c>
      <c r="L152" s="46">
        <f t="shared" si="0"/>
        <v>1129646178.3593538</v>
      </c>
    </row>
    <row r="153" spans="1:12" ht="36">
      <c r="A153" s="1"/>
      <c r="B153" s="39">
        <v>45498</v>
      </c>
      <c r="C153" s="40">
        <v>2311</v>
      </c>
      <c r="D153" s="40"/>
      <c r="E153" s="41" t="s">
        <v>265</v>
      </c>
      <c r="F153" s="44" t="s">
        <v>266</v>
      </c>
      <c r="G153" s="41"/>
      <c r="H153" s="44" t="s">
        <v>267</v>
      </c>
      <c r="I153" s="41"/>
      <c r="J153" s="45"/>
      <c r="K153" s="45">
        <v>15202413.689999999</v>
      </c>
      <c r="L153" s="46">
        <f t="shared" si="0"/>
        <v>1114443764.6693537</v>
      </c>
    </row>
    <row r="154" spans="1:12" ht="36">
      <c r="A154" s="1"/>
      <c r="B154" s="39">
        <v>45498</v>
      </c>
      <c r="C154" s="40">
        <v>2315</v>
      </c>
      <c r="D154" s="40"/>
      <c r="E154" s="41" t="s">
        <v>219</v>
      </c>
      <c r="F154" s="44" t="s">
        <v>268</v>
      </c>
      <c r="G154" s="41"/>
      <c r="H154" s="44" t="s">
        <v>269</v>
      </c>
      <c r="I154" s="41"/>
      <c r="J154" s="45"/>
      <c r="K154" s="45">
        <v>9426767.4199999999</v>
      </c>
      <c r="L154" s="46">
        <f t="shared" si="0"/>
        <v>1105016997.2493536</v>
      </c>
    </row>
    <row r="155" spans="1:12" ht="36">
      <c r="A155" s="1"/>
      <c r="B155" s="39">
        <v>45498</v>
      </c>
      <c r="C155" s="40">
        <v>2320</v>
      </c>
      <c r="D155" s="40"/>
      <c r="E155" s="41" t="s">
        <v>270</v>
      </c>
      <c r="F155" s="48" t="s">
        <v>271</v>
      </c>
      <c r="G155" s="41"/>
      <c r="H155" s="44" t="s">
        <v>272</v>
      </c>
      <c r="I155" s="41"/>
      <c r="J155" s="45"/>
      <c r="K155" s="45">
        <v>3403888.72</v>
      </c>
      <c r="L155" s="46">
        <f t="shared" si="0"/>
        <v>1101613108.5293536</v>
      </c>
    </row>
    <row r="156" spans="1:12" ht="36">
      <c r="A156" s="1"/>
      <c r="B156" s="39">
        <v>45498</v>
      </c>
      <c r="C156" s="40">
        <v>2324</v>
      </c>
      <c r="D156" s="40"/>
      <c r="E156" s="41" t="s">
        <v>219</v>
      </c>
      <c r="F156" s="48" t="s">
        <v>273</v>
      </c>
      <c r="G156" s="41"/>
      <c r="H156" s="44" t="s">
        <v>274</v>
      </c>
      <c r="I156" s="41"/>
      <c r="J156" s="45"/>
      <c r="K156" s="45">
        <v>3153771.93</v>
      </c>
      <c r="L156" s="46">
        <f t="shared" si="0"/>
        <v>1098459336.5993536</v>
      </c>
    </row>
    <row r="157" spans="1:12" ht="54">
      <c r="A157" s="1"/>
      <c r="B157" s="39">
        <v>45498</v>
      </c>
      <c r="C157" s="40">
        <v>2328</v>
      </c>
      <c r="D157" s="40"/>
      <c r="E157" s="41" t="s">
        <v>216</v>
      </c>
      <c r="F157" s="48" t="s">
        <v>275</v>
      </c>
      <c r="G157" s="41"/>
      <c r="H157" s="44" t="s">
        <v>276</v>
      </c>
      <c r="I157" s="41"/>
      <c r="J157" s="45"/>
      <c r="K157" s="45">
        <v>12655104.6</v>
      </c>
      <c r="L157" s="46">
        <f t="shared" si="0"/>
        <v>1085804231.9993536</v>
      </c>
    </row>
    <row r="158" spans="1:12" ht="54">
      <c r="A158" s="1"/>
      <c r="B158" s="39">
        <v>45502</v>
      </c>
      <c r="C158" s="40">
        <v>2337</v>
      </c>
      <c r="D158" s="40"/>
      <c r="E158" s="48" t="s">
        <v>277</v>
      </c>
      <c r="F158" s="48" t="s">
        <v>278</v>
      </c>
      <c r="G158" s="41"/>
      <c r="H158" s="44" t="s">
        <v>279</v>
      </c>
      <c r="I158" s="41"/>
      <c r="J158" s="45"/>
      <c r="K158" s="45">
        <v>5323748.8600000003</v>
      </c>
      <c r="L158" s="46">
        <f t="shared" si="0"/>
        <v>1080480483.1393538</v>
      </c>
    </row>
    <row r="159" spans="1:12" ht="41.25" customHeight="1">
      <c r="A159" s="1"/>
      <c r="B159" s="39">
        <v>45503</v>
      </c>
      <c r="C159" s="40">
        <v>2340</v>
      </c>
      <c r="D159" s="40"/>
      <c r="E159" s="41" t="s">
        <v>130</v>
      </c>
      <c r="F159" s="44" t="s">
        <v>131</v>
      </c>
      <c r="G159" s="41"/>
      <c r="H159" s="44" t="s">
        <v>280</v>
      </c>
      <c r="I159" s="41"/>
      <c r="J159" s="45"/>
      <c r="K159" s="45">
        <v>47200</v>
      </c>
      <c r="L159" s="46">
        <f t="shared" si="0"/>
        <v>1080433283.1393538</v>
      </c>
    </row>
    <row r="160" spans="1:12" ht="36">
      <c r="A160" s="1"/>
      <c r="B160" s="39">
        <v>45503</v>
      </c>
      <c r="C160" s="40">
        <v>2342</v>
      </c>
      <c r="D160" s="40"/>
      <c r="E160" s="41" t="s">
        <v>167</v>
      </c>
      <c r="F160" s="44" t="s">
        <v>168</v>
      </c>
      <c r="G160" s="41"/>
      <c r="H160" s="44" t="s">
        <v>281</v>
      </c>
      <c r="I160" s="41"/>
      <c r="J160" s="45"/>
      <c r="K160" s="45">
        <v>6435</v>
      </c>
      <c r="L160" s="46">
        <f t="shared" si="0"/>
        <v>1080426848.1393538</v>
      </c>
    </row>
    <row r="161" spans="1:14" ht="30" customHeight="1">
      <c r="A161" s="1"/>
      <c r="B161" s="39">
        <v>45503</v>
      </c>
      <c r="C161" s="40">
        <v>2344</v>
      </c>
      <c r="D161" s="40"/>
      <c r="E161" s="48" t="s">
        <v>282</v>
      </c>
      <c r="F161" s="48" t="s">
        <v>283</v>
      </c>
      <c r="G161" s="41"/>
      <c r="H161" s="44" t="s">
        <v>284</v>
      </c>
      <c r="I161" s="41"/>
      <c r="J161" s="45"/>
      <c r="K161" s="45">
        <v>231749.99</v>
      </c>
      <c r="L161" s="46">
        <f t="shared" si="0"/>
        <v>1080195098.1493537</v>
      </c>
      <c r="N161" s="64"/>
    </row>
    <row r="162" spans="1:14" ht="54">
      <c r="A162" s="1"/>
      <c r="B162" s="39">
        <v>45503</v>
      </c>
      <c r="C162" s="40">
        <v>2349</v>
      </c>
      <c r="D162" s="40"/>
      <c r="E162" s="48" t="s">
        <v>285</v>
      </c>
      <c r="F162" s="48" t="s">
        <v>122</v>
      </c>
      <c r="G162" s="41"/>
      <c r="H162" s="44" t="s">
        <v>286</v>
      </c>
      <c r="I162" s="41"/>
      <c r="J162" s="45"/>
      <c r="K162" s="45">
        <v>2311170.36</v>
      </c>
      <c r="L162" s="46">
        <f t="shared" si="0"/>
        <v>1077883927.7893538</v>
      </c>
      <c r="N162" s="64"/>
    </row>
    <row r="163" spans="1:14" ht="36">
      <c r="A163" s="1"/>
      <c r="B163" s="39">
        <v>45503</v>
      </c>
      <c r="C163" s="40">
        <v>2354</v>
      </c>
      <c r="D163" s="40"/>
      <c r="E163" s="48" t="s">
        <v>219</v>
      </c>
      <c r="F163" s="48" t="s">
        <v>287</v>
      </c>
      <c r="G163" s="41"/>
      <c r="H163" s="44" t="s">
        <v>288</v>
      </c>
      <c r="I163" s="41"/>
      <c r="J163" s="45"/>
      <c r="K163" s="45">
        <v>6452032.7300000004</v>
      </c>
      <c r="L163" s="46">
        <f t="shared" si="0"/>
        <v>1071431895.0593538</v>
      </c>
      <c r="N163" s="64"/>
    </row>
    <row r="164" spans="1:14" ht="30" customHeight="1">
      <c r="A164" s="1"/>
      <c r="B164" s="15">
        <v>45504</v>
      </c>
      <c r="C164" s="65">
        <v>2361</v>
      </c>
      <c r="D164" s="65"/>
      <c r="E164" s="66" t="s">
        <v>130</v>
      </c>
      <c r="F164" s="66" t="s">
        <v>128</v>
      </c>
      <c r="G164" s="67"/>
      <c r="H164" s="68" t="s">
        <v>289</v>
      </c>
      <c r="I164" s="67"/>
      <c r="J164" s="46"/>
      <c r="K164" s="46">
        <v>7080</v>
      </c>
      <c r="L164" s="46">
        <f t="shared" si="0"/>
        <v>1071424815.0593538</v>
      </c>
      <c r="N164" s="64"/>
    </row>
    <row r="165" spans="1:14" ht="33.75" customHeight="1">
      <c r="A165" s="1"/>
      <c r="B165" s="15">
        <v>45504</v>
      </c>
      <c r="C165" s="65">
        <v>2363</v>
      </c>
      <c r="D165" s="65"/>
      <c r="E165" s="66" t="s">
        <v>130</v>
      </c>
      <c r="F165" s="66" t="s">
        <v>128</v>
      </c>
      <c r="G165" s="67"/>
      <c r="H165" s="68" t="s">
        <v>290</v>
      </c>
      <c r="I165" s="67"/>
      <c r="J165" s="46"/>
      <c r="K165" s="46">
        <v>141600</v>
      </c>
      <c r="L165" s="46">
        <f t="shared" si="0"/>
        <v>1071283215.0593538</v>
      </c>
      <c r="N165" s="64"/>
    </row>
    <row r="166" spans="1:14" ht="36">
      <c r="A166" s="1"/>
      <c r="B166" s="15">
        <v>45504</v>
      </c>
      <c r="C166" s="65">
        <v>2371</v>
      </c>
      <c r="D166" s="65"/>
      <c r="E166" s="66" t="s">
        <v>118</v>
      </c>
      <c r="F166" s="68" t="s">
        <v>171</v>
      </c>
      <c r="G166" s="67"/>
      <c r="H166" s="68" t="s">
        <v>291</v>
      </c>
      <c r="I166" s="67"/>
      <c r="J166" s="46"/>
      <c r="K166" s="46">
        <v>108244.09</v>
      </c>
      <c r="L166" s="46">
        <f t="shared" ref="L166:L173" si="1">+L165+J166-K166</f>
        <v>1071174970.9693538</v>
      </c>
      <c r="N166" s="64"/>
    </row>
    <row r="167" spans="1:14" ht="36">
      <c r="A167" s="1"/>
      <c r="B167" s="15">
        <v>45504</v>
      </c>
      <c r="C167" s="65">
        <v>2375</v>
      </c>
      <c r="D167" s="65"/>
      <c r="E167" s="66" t="s">
        <v>237</v>
      </c>
      <c r="F167" s="68" t="s">
        <v>266</v>
      </c>
      <c r="G167" s="67"/>
      <c r="H167" s="68" t="s">
        <v>292</v>
      </c>
      <c r="I167" s="67"/>
      <c r="J167" s="46"/>
      <c r="K167" s="46">
        <v>18313248.949999999</v>
      </c>
      <c r="L167" s="46">
        <f t="shared" si="1"/>
        <v>1052861722.0193537</v>
      </c>
      <c r="N167" s="64"/>
    </row>
    <row r="168" spans="1:14" ht="54">
      <c r="A168" s="1"/>
      <c r="B168" s="15">
        <v>45504</v>
      </c>
      <c r="C168" s="65">
        <v>2377</v>
      </c>
      <c r="D168" s="65"/>
      <c r="E168" s="66" t="s">
        <v>293</v>
      </c>
      <c r="F168" s="68" t="s">
        <v>294</v>
      </c>
      <c r="G168" s="67"/>
      <c r="H168" s="68" t="s">
        <v>295</v>
      </c>
      <c r="I168" s="67"/>
      <c r="J168" s="46"/>
      <c r="K168" s="46">
        <v>587640</v>
      </c>
      <c r="L168" s="46">
        <f t="shared" si="1"/>
        <v>1052274082.0193537</v>
      </c>
      <c r="N168" s="64"/>
    </row>
    <row r="169" spans="1:14" ht="54">
      <c r="A169" s="1"/>
      <c r="B169" s="15">
        <v>45504</v>
      </c>
      <c r="C169" s="65">
        <v>2382</v>
      </c>
      <c r="D169" s="65"/>
      <c r="E169" s="66" t="s">
        <v>296</v>
      </c>
      <c r="F169" s="68" t="s">
        <v>297</v>
      </c>
      <c r="G169" s="67"/>
      <c r="H169" s="68" t="s">
        <v>298</v>
      </c>
      <c r="I169" s="67"/>
      <c r="J169" s="46"/>
      <c r="K169" s="46">
        <v>11328385.890000001</v>
      </c>
      <c r="L169" s="46">
        <f t="shared" si="1"/>
        <v>1040945696.1293538</v>
      </c>
      <c r="N169" s="64"/>
    </row>
    <row r="170" spans="1:14" ht="36">
      <c r="A170" s="1"/>
      <c r="B170" s="15">
        <v>45504</v>
      </c>
      <c r="C170" s="65">
        <v>2386</v>
      </c>
      <c r="D170" s="65"/>
      <c r="E170" s="48" t="s">
        <v>219</v>
      </c>
      <c r="F170" s="68" t="s">
        <v>299</v>
      </c>
      <c r="G170" s="67"/>
      <c r="H170" s="68" t="s">
        <v>300</v>
      </c>
      <c r="I170" s="67"/>
      <c r="J170" s="46"/>
      <c r="K170" s="46">
        <v>11400380.09</v>
      </c>
      <c r="L170" s="46">
        <f t="shared" si="1"/>
        <v>1029545316.0393537</v>
      </c>
      <c r="N170" s="64"/>
    </row>
    <row r="171" spans="1:14" ht="54">
      <c r="A171" s="1"/>
      <c r="B171" s="15">
        <v>45504</v>
      </c>
      <c r="C171" s="65">
        <v>2391</v>
      </c>
      <c r="D171" s="65"/>
      <c r="E171" s="66" t="s">
        <v>301</v>
      </c>
      <c r="F171" s="68" t="s">
        <v>302</v>
      </c>
      <c r="G171" s="67"/>
      <c r="H171" s="68" t="s">
        <v>303</v>
      </c>
      <c r="I171" s="67"/>
      <c r="J171" s="46"/>
      <c r="K171" s="46">
        <v>13695113.619999999</v>
      </c>
      <c r="L171" s="46">
        <f t="shared" si="1"/>
        <v>1015850202.4193537</v>
      </c>
      <c r="N171" s="64"/>
    </row>
    <row r="172" spans="1:14" ht="54">
      <c r="A172" s="1"/>
      <c r="B172" s="15">
        <v>45504</v>
      </c>
      <c r="C172" s="65">
        <v>2395</v>
      </c>
      <c r="D172" s="65"/>
      <c r="E172" s="66" t="s">
        <v>219</v>
      </c>
      <c r="F172" s="68" t="s">
        <v>304</v>
      </c>
      <c r="G172" s="67"/>
      <c r="H172" s="68" t="s">
        <v>305</v>
      </c>
      <c r="I172" s="67"/>
      <c r="J172" s="46"/>
      <c r="K172" s="46">
        <v>13534011.310000001</v>
      </c>
      <c r="L172" s="46">
        <f t="shared" si="1"/>
        <v>1002316191.1093538</v>
      </c>
      <c r="N172" s="64"/>
    </row>
    <row r="173" spans="1:14" ht="36">
      <c r="A173" s="1"/>
      <c r="B173" s="15">
        <v>45504</v>
      </c>
      <c r="C173" s="65">
        <v>2399</v>
      </c>
      <c r="D173" s="65"/>
      <c r="E173" s="66" t="s">
        <v>219</v>
      </c>
      <c r="F173" s="68" t="s">
        <v>306</v>
      </c>
      <c r="G173" s="67"/>
      <c r="H173" s="68" t="s">
        <v>307</v>
      </c>
      <c r="I173" s="67"/>
      <c r="J173" s="46"/>
      <c r="K173" s="46">
        <v>7058960.21</v>
      </c>
      <c r="L173" s="46">
        <f t="shared" si="1"/>
        <v>995257230.89935374</v>
      </c>
      <c r="N173" s="64"/>
    </row>
    <row r="174" spans="1:14" ht="18.75" thickBot="1">
      <c r="B174" s="74" t="s">
        <v>98</v>
      </c>
      <c r="C174" s="74"/>
      <c r="D174" s="74"/>
      <c r="E174" s="74"/>
      <c r="F174" s="74"/>
      <c r="G174" s="74"/>
      <c r="H174" s="74"/>
      <c r="I174" s="69"/>
      <c r="J174" s="70">
        <f>SUM(J97:J173)</f>
        <v>412060733.59828103</v>
      </c>
      <c r="K174" s="70">
        <f>SUM(K97:K173)</f>
        <v>204901784.84000003</v>
      </c>
      <c r="L174" s="70">
        <f>+L173</f>
        <v>995257230.89935374</v>
      </c>
    </row>
    <row r="175" spans="1:14" ht="18.75" thickTop="1">
      <c r="B175" s="1"/>
      <c r="C175" s="1"/>
      <c r="D175" s="1"/>
      <c r="E175" s="1"/>
      <c r="F175" s="1"/>
      <c r="G175" s="1"/>
      <c r="H175" s="1"/>
      <c r="I175" s="1"/>
      <c r="J175" s="2"/>
      <c r="K175" s="2"/>
      <c r="L175" s="1"/>
      <c r="N175" s="3" t="s">
        <v>308</v>
      </c>
    </row>
    <row r="176" spans="1:14" ht="18">
      <c r="B176" s="1"/>
      <c r="C176" s="1"/>
      <c r="D176" s="1"/>
      <c r="E176" s="1"/>
      <c r="F176" s="1"/>
      <c r="G176" s="1"/>
      <c r="H176" s="1"/>
      <c r="I176" s="1"/>
      <c r="J176" s="2"/>
      <c r="L176" s="1"/>
    </row>
    <row r="177" spans="2:14" ht="18">
      <c r="B177" s="1"/>
      <c r="C177" s="1"/>
      <c r="D177" s="1"/>
      <c r="E177" s="1"/>
      <c r="F177" s="1"/>
      <c r="G177" s="1"/>
      <c r="H177" s="1"/>
      <c r="I177" s="1"/>
      <c r="J177" s="2"/>
      <c r="L177" s="1"/>
      <c r="M177" s="2"/>
    </row>
    <row r="178" spans="2:14" ht="18">
      <c r="B178" s="1"/>
      <c r="E178" s="1"/>
      <c r="F178" s="1"/>
      <c r="G178" s="1"/>
      <c r="H178" s="1"/>
      <c r="I178" s="1"/>
      <c r="J178" s="2"/>
      <c r="M178" s="2"/>
    </row>
    <row r="179" spans="2:14" ht="18">
      <c r="B179" s="1"/>
      <c r="C179" s="75" t="s">
        <v>99</v>
      </c>
      <c r="D179" s="75"/>
      <c r="E179" s="75"/>
      <c r="G179" s="1"/>
      <c r="H179" s="31" t="s">
        <v>100</v>
      </c>
      <c r="I179" s="1"/>
      <c r="K179" s="75" t="s">
        <v>100</v>
      </c>
      <c r="L179" s="75"/>
    </row>
    <row r="180" spans="2:14" ht="18">
      <c r="B180" s="1"/>
      <c r="C180" s="76" t="s">
        <v>101</v>
      </c>
      <c r="D180" s="76"/>
      <c r="E180" s="76"/>
      <c r="G180" s="4"/>
      <c r="H180" s="32" t="s">
        <v>102</v>
      </c>
      <c r="I180" s="1"/>
      <c r="J180" s="1"/>
      <c r="K180" s="76" t="s">
        <v>103</v>
      </c>
      <c r="L180" s="76"/>
    </row>
    <row r="181" spans="2:14" ht="18">
      <c r="B181" s="1"/>
      <c r="C181" s="72" t="s">
        <v>104</v>
      </c>
      <c r="D181" s="72"/>
      <c r="E181" s="72"/>
      <c r="G181" s="4"/>
      <c r="H181" s="4" t="s">
        <v>105</v>
      </c>
      <c r="I181" s="1"/>
      <c r="J181" s="1"/>
      <c r="K181" s="72" t="s">
        <v>106</v>
      </c>
      <c r="L181" s="72"/>
    </row>
    <row r="182" spans="2:14" ht="18">
      <c r="B182" s="1"/>
      <c r="C182" s="1"/>
      <c r="D182" s="1"/>
      <c r="E182" s="1"/>
      <c r="F182" s="1"/>
      <c r="G182" s="1"/>
      <c r="H182" s="1"/>
      <c r="I182" s="1"/>
      <c r="J182" s="2"/>
      <c r="K182" s="2"/>
      <c r="L182" s="1"/>
      <c r="N182" s="64"/>
    </row>
    <row r="183" spans="2:14">
      <c r="N183" s="38"/>
    </row>
    <row r="184" spans="2:14">
      <c r="L184" s="38"/>
    </row>
    <row r="185" spans="2:14">
      <c r="K185" s="64"/>
    </row>
    <row r="186" spans="2:14">
      <c r="K186" s="71"/>
    </row>
    <row r="188" spans="2:14">
      <c r="K188" s="64"/>
    </row>
  </sheetData>
  <mergeCells count="22">
    <mergeCell ref="B92:L92"/>
    <mergeCell ref="B2:L2"/>
    <mergeCell ref="B3:L3"/>
    <mergeCell ref="B4:L4"/>
    <mergeCell ref="B5:L5"/>
    <mergeCell ref="B81:H81"/>
    <mergeCell ref="C85:E85"/>
    <mergeCell ref="K85:L85"/>
    <mergeCell ref="C86:E86"/>
    <mergeCell ref="K86:L86"/>
    <mergeCell ref="C87:E87"/>
    <mergeCell ref="K87:L87"/>
    <mergeCell ref="B91:L91"/>
    <mergeCell ref="C181:E181"/>
    <mergeCell ref="K181:L181"/>
    <mergeCell ref="B93:L93"/>
    <mergeCell ref="B94:L94"/>
    <mergeCell ref="B174:H174"/>
    <mergeCell ref="C179:E179"/>
    <mergeCell ref="K179:L179"/>
    <mergeCell ref="C180:E180"/>
    <mergeCell ref="K180:L180"/>
  </mergeCells>
  <pageMargins left="0.70866141732283472" right="0.70866141732283472" top="0.74803149606299213" bottom="0.74803149606299213" header="0.31496062992125984" footer="0.31496062992125984"/>
  <pageSetup paperSize="5" scale="52" fitToWidth="50" orientation="landscape" r:id="rId1"/>
  <rowBreaks count="2" manualBreakCount="2">
    <brk id="55" max="16383" man="1"/>
    <brk id="88" max="16383" man="1"/>
  </rowBreak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e894e15-ba27-4bdb-b4b8-8efc34bc9aed">
      <Terms xmlns="http://schemas.microsoft.com/office/infopath/2007/PartnerControls"/>
    </lcf76f155ced4ddcb4097134ff3c332f>
    <TaxCatchAll xmlns="8dbb31fa-c118-4266-b530-fff03941bcd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A67197B9F63E4439ECC38305FA8EACE" ma:contentTypeVersion="18" ma:contentTypeDescription="Crear nuevo documento." ma:contentTypeScope="" ma:versionID="90698beef82e3fce4d96fe36480e5208">
  <xsd:schema xmlns:xsd="http://www.w3.org/2001/XMLSchema" xmlns:xs="http://www.w3.org/2001/XMLSchema" xmlns:p="http://schemas.microsoft.com/office/2006/metadata/properties" xmlns:ns2="8dbb31fa-c118-4266-b530-fff03941bcda" xmlns:ns3="de894e15-ba27-4bdb-b4b8-8efc34bc9aed" targetNamespace="http://schemas.microsoft.com/office/2006/metadata/properties" ma:root="true" ma:fieldsID="5d1b8edfaf72ef6542ecf87aa05e61ec" ns2:_="" ns3:_="">
    <xsd:import namespace="8dbb31fa-c118-4266-b530-fff03941bcda"/>
    <xsd:import namespace="de894e15-ba27-4bdb-b4b8-8efc34bc9ae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b31fa-c118-4266-b530-fff03941bcd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5cc83801-0f8f-45ff-b7e9-4730d4be988a}" ma:internalName="TaxCatchAll" ma:showField="CatchAllData" ma:web="8dbb31fa-c118-4266-b530-fff03941bc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894e15-ba27-4bdb-b4b8-8efc34bc9ae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dfed123-6d25-4f8d-9a79-53e780515e3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5CA742-5BF9-4605-8078-F69248BD7842}"/>
</file>

<file path=customXml/itemProps2.xml><?xml version="1.0" encoding="utf-8"?>
<ds:datastoreItem xmlns:ds="http://schemas.openxmlformats.org/officeDocument/2006/customXml" ds:itemID="{9C3CA254-CE4E-4BE6-BB22-280F9FF71DD9}"/>
</file>

<file path=customXml/itemProps3.xml><?xml version="1.0" encoding="utf-8"?>
<ds:datastoreItem xmlns:ds="http://schemas.openxmlformats.org/officeDocument/2006/customXml" ds:itemID="{6ED8E247-4016-4DCB-919D-DC82D2658A6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Maggy Villar</dc:creator>
  <cp:keywords/>
  <dc:description/>
  <cp:lastModifiedBy/>
  <cp:revision/>
  <dcterms:created xsi:type="dcterms:W3CDTF">2024-08-05T12:39:02Z</dcterms:created>
  <dcterms:modified xsi:type="dcterms:W3CDTF">2024-08-05T13:06:37Z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0x010100CA67197B9F63E4439ECC38305FA8EACE</vt:lpwstr>
  </property>
</Properties>
</file>