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398\AC\Temp\"/>
    </mc:Choice>
  </mc:AlternateContent>
  <xr:revisionPtr revIDLastSave="0" documentId="8_{9EDC350A-7EF8-48CC-98C1-3558486A3329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FIJA SEPTIEMBRE. 2022" sheetId="5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4" i="5" l="1"/>
  <c r="I104" i="5"/>
  <c r="N78" i="5"/>
  <c r="O78" i="5"/>
  <c r="N77" i="5"/>
  <c r="O77" i="5"/>
  <c r="N76" i="5"/>
  <c r="O76" i="5"/>
  <c r="N75" i="5"/>
  <c r="O75" i="5"/>
  <c r="N18" i="5"/>
  <c r="O18" i="5"/>
  <c r="N12" i="5"/>
  <c r="O12" i="5"/>
  <c r="N11" i="5"/>
  <c r="N104" i="5"/>
  <c r="O11" i="5"/>
  <c r="N102" i="5"/>
  <c r="O102" i="5"/>
  <c r="N72" i="5"/>
  <c r="O72" i="5"/>
  <c r="N73" i="5"/>
  <c r="O73" i="5"/>
  <c r="L66" i="5"/>
  <c r="J66" i="5"/>
  <c r="N66" i="5"/>
  <c r="O66" i="5"/>
  <c r="L67" i="5"/>
  <c r="J67" i="5"/>
  <c r="L68" i="5"/>
  <c r="J68" i="5"/>
  <c r="L59" i="5"/>
  <c r="J59" i="5"/>
  <c r="J104" i="5"/>
  <c r="N56" i="5"/>
  <c r="O56" i="5"/>
  <c r="N55" i="5"/>
  <c r="O55" i="5"/>
  <c r="N54" i="5"/>
  <c r="O54" i="5"/>
  <c r="N53" i="5"/>
  <c r="O53" i="5"/>
  <c r="N52" i="5"/>
  <c r="O52" i="5"/>
  <c r="N51" i="5"/>
  <c r="O51" i="5"/>
  <c r="N13" i="5"/>
  <c r="O13" i="5"/>
  <c r="N14" i="5"/>
  <c r="O14" i="5"/>
  <c r="K104" i="5"/>
  <c r="N38" i="5"/>
  <c r="O38" i="5"/>
  <c r="N90" i="5"/>
  <c r="O90" i="5"/>
  <c r="N16" i="5"/>
  <c r="O16" i="5"/>
  <c r="N17" i="5"/>
  <c r="O17" i="5"/>
  <c r="N15" i="5"/>
  <c r="O15" i="5"/>
  <c r="N21" i="5"/>
  <c r="O21" i="5"/>
  <c r="N20" i="5"/>
  <c r="O20" i="5"/>
  <c r="N19" i="5"/>
  <c r="O19" i="5"/>
  <c r="N22" i="5"/>
  <c r="O22" i="5"/>
  <c r="N23" i="5"/>
  <c r="O23" i="5"/>
  <c r="N24" i="5"/>
  <c r="O24" i="5"/>
  <c r="N26" i="5"/>
  <c r="O26" i="5"/>
  <c r="N25" i="5"/>
  <c r="O25" i="5"/>
  <c r="N30" i="5"/>
  <c r="O30" i="5"/>
  <c r="N28" i="5"/>
  <c r="O28" i="5"/>
  <c r="N29" i="5"/>
  <c r="O29" i="5"/>
  <c r="N27" i="5"/>
  <c r="O27" i="5"/>
  <c r="N31" i="5"/>
  <c r="O31" i="5"/>
  <c r="N32" i="5"/>
  <c r="O32" i="5"/>
  <c r="N33" i="5"/>
  <c r="O33" i="5"/>
  <c r="N35" i="5"/>
  <c r="O35" i="5"/>
  <c r="N34" i="5"/>
  <c r="O34" i="5"/>
  <c r="N36" i="5"/>
  <c r="O36" i="5"/>
  <c r="N37" i="5"/>
  <c r="O37" i="5"/>
  <c r="N57" i="5"/>
  <c r="O57" i="5"/>
  <c r="N39" i="5"/>
  <c r="O39" i="5"/>
  <c r="N41" i="5"/>
  <c r="O41" i="5"/>
  <c r="N43" i="5"/>
  <c r="O43" i="5"/>
  <c r="N44" i="5"/>
  <c r="O44" i="5"/>
  <c r="N46" i="5"/>
  <c r="O46" i="5"/>
  <c r="N47" i="5"/>
  <c r="O47" i="5"/>
  <c r="N40" i="5"/>
  <c r="O40" i="5"/>
  <c r="N42" i="5"/>
  <c r="O42" i="5"/>
  <c r="N50" i="5"/>
  <c r="O50" i="5"/>
  <c r="N48" i="5"/>
  <c r="O48" i="5"/>
  <c r="N49" i="5"/>
  <c r="O49" i="5"/>
  <c r="N45" i="5"/>
  <c r="O45" i="5"/>
  <c r="N58" i="5"/>
  <c r="O58" i="5"/>
  <c r="N60" i="5"/>
  <c r="O60" i="5"/>
  <c r="N61" i="5"/>
  <c r="O61" i="5"/>
  <c r="N63" i="5"/>
  <c r="O63" i="5"/>
  <c r="N62" i="5"/>
  <c r="O62" i="5"/>
  <c r="N65" i="5"/>
  <c r="O65" i="5"/>
  <c r="N64" i="5"/>
  <c r="O64" i="5"/>
  <c r="N69" i="5"/>
  <c r="O69" i="5"/>
  <c r="N71" i="5"/>
  <c r="O71" i="5"/>
  <c r="N74" i="5"/>
  <c r="O74" i="5"/>
  <c r="N70" i="5"/>
  <c r="O70" i="5"/>
  <c r="N79" i="5"/>
  <c r="O79" i="5"/>
  <c r="N80" i="5"/>
  <c r="O80" i="5"/>
  <c r="N82" i="5"/>
  <c r="O82" i="5"/>
  <c r="N87" i="5"/>
  <c r="O87" i="5"/>
  <c r="N88" i="5"/>
  <c r="O88" i="5"/>
  <c r="N81" i="5"/>
  <c r="O81" i="5"/>
  <c r="N89" i="5"/>
  <c r="O89" i="5"/>
  <c r="N85" i="5"/>
  <c r="O85" i="5"/>
  <c r="N86" i="5"/>
  <c r="O86" i="5"/>
  <c r="N83" i="5"/>
  <c r="O83" i="5"/>
  <c r="N84" i="5"/>
  <c r="O84" i="5"/>
  <c r="N92" i="5"/>
  <c r="O92" i="5"/>
  <c r="N91" i="5"/>
  <c r="O91" i="5"/>
  <c r="N94" i="5"/>
  <c r="O94" i="5"/>
  <c r="N95" i="5"/>
  <c r="O95" i="5"/>
  <c r="N96" i="5"/>
  <c r="O96" i="5"/>
  <c r="N98" i="5"/>
  <c r="O98" i="5"/>
  <c r="N99" i="5"/>
  <c r="O99" i="5"/>
  <c r="N97" i="5"/>
  <c r="O97" i="5"/>
  <c r="N93" i="5"/>
  <c r="O93" i="5"/>
  <c r="N101" i="5"/>
  <c r="O101" i="5"/>
  <c r="N103" i="5"/>
  <c r="O103" i="5"/>
  <c r="N100" i="5"/>
  <c r="O100" i="5"/>
  <c r="N10" i="5"/>
  <c r="O10" i="5"/>
  <c r="N68" i="5"/>
  <c r="O68" i="5"/>
  <c r="N59" i="5"/>
  <c r="O59" i="5"/>
  <c r="N67" i="5"/>
  <c r="O67" i="5"/>
  <c r="L104" i="5"/>
  <c r="O104" i="5"/>
</calcChain>
</file>

<file path=xl/sharedStrings.xml><?xml version="1.0" encoding="utf-8"?>
<sst xmlns="http://schemas.openxmlformats.org/spreadsheetml/2006/main" count="582" uniqueCount="165">
  <si>
    <t>Departamento de Recursos Humanos</t>
  </si>
  <si>
    <t>Nómina Personal Fijo</t>
  </si>
  <si>
    <t>Septiembre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</si>
  <si>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</si>
  <si>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</si>
  <si>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</si>
  <si>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</si>
  <si>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</si>
  <si>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</si>
  <si>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</si>
  <si>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</si>
  <si>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</si>
  <si>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</si>
  <si>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</si>
  <si>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</si>
  <si>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</si>
  <si>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</si>
  <si>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GABRIEL DE JESUS ESPAÑOL SEIJAS</t>
  </si>
  <si>
    <t>M</t>
  </si>
  <si>
    <t>DIRECTOR EJECUTIVO</t>
  </si>
  <si>
    <t>-</t>
  </si>
  <si>
    <t>DIRECCION EJECUTIVA</t>
  </si>
  <si>
    <t>FIJO</t>
  </si>
  <si>
    <t>LORNA CARRASCO PADILLA</t>
  </si>
  <si>
    <t>F</t>
  </si>
  <si>
    <t>ENCARGADO (A)  DEP. DE PLANIFICACION</t>
  </si>
  <si>
    <t>V</t>
  </si>
  <si>
    <t xml:space="preserve">PLANIFICACION </t>
  </si>
  <si>
    <t>JOSE MANUEL DIAZ</t>
  </si>
  <si>
    <t>ASESOR(A)</t>
  </si>
  <si>
    <t xml:space="preserve">CONFIANZA </t>
  </si>
  <si>
    <t>JOSE ALFREDO PAEZ IBAÑEZ</t>
  </si>
  <si>
    <t>COORDINADOR (A) TECNICO</t>
  </si>
  <si>
    <t>PAOLA MARIEL RAMIREZ MENDEZ</t>
  </si>
  <si>
    <t>INGENIERIA</t>
  </si>
  <si>
    <t>BETHANIA ELIZABETH DEL SOCORRO VIÑA</t>
  </si>
  <si>
    <t xml:space="preserve">ENC. DIVISION DISEÑO ESTRUCTURAL </t>
  </si>
  <si>
    <t>JOSE DOMINGO TORRES DURAN</t>
  </si>
  <si>
    <t>ROBERT ARMANDO PEREZ PEREZ</t>
  </si>
  <si>
    <t>YUDILEYDI YAMEL LORENZO GARCIA</t>
  </si>
  <si>
    <t>ANA ALTAGRACIA RODRIGUEZ ORTIZ</t>
  </si>
  <si>
    <t>RESPONSABLE DE ACCESO A LA INFORMACION</t>
  </si>
  <si>
    <t>CARRERA</t>
  </si>
  <si>
    <t>ANYOLANI NOLASCO GERMOSEN</t>
  </si>
  <si>
    <t>ENCARGADO (A) DE LA DIVISION CONTABILIDAD</t>
  </si>
  <si>
    <t>FINANCIERO</t>
  </si>
  <si>
    <t>CRISTINA ARGELIA JIMENEZ DE FERNAND</t>
  </si>
  <si>
    <t>VLADIMIR BERRA SANTANA</t>
  </si>
  <si>
    <t>ENC. DIV. PRESUPUESTO</t>
  </si>
  <si>
    <t>MIOSOTIS JAZMIN RECIO DE VARGAS</t>
  </si>
  <si>
    <t>ENCARGADA DIVISION MONITOREO Y E.</t>
  </si>
  <si>
    <t>MANUEL DE JESUS ORTEGA SANTOS</t>
  </si>
  <si>
    <t>INGENIERO</t>
  </si>
  <si>
    <t>IV</t>
  </si>
  <si>
    <t>SEBASTIAN ANTONIO GUZMAN PAYANO</t>
  </si>
  <si>
    <t>ANGEL MARIA FLORES GOMEZ</t>
  </si>
  <si>
    <t>ANALISTA PROYECTOS  INVERSION</t>
  </si>
  <si>
    <t>FELIPE ALBERTO CRUZ CERDA</t>
  </si>
  <si>
    <t>DEYSI DEL CARMEN SANCHEZ NOVA</t>
  </si>
  <si>
    <t>ANALISTA DE RECURSOS HUMANOS</t>
  </si>
  <si>
    <t>RECURSOS HUMANOS</t>
  </si>
  <si>
    <t>BASILIO GREGORIO SANTANA ROSARIO</t>
  </si>
  <si>
    <t>ANALISTA PLANIFICACION Y DESARROLLO</t>
  </si>
  <si>
    <t>PLANIFICACION</t>
  </si>
  <si>
    <t>MARIA MAGDALENA POLANCO SANCHEZ</t>
  </si>
  <si>
    <t>ANALISTA DE PLANIFIC. Y DES.</t>
  </si>
  <si>
    <t>ADRIANA SANTIAGO HERNANDEZ</t>
  </si>
  <si>
    <t>ARQUITECTO (A)</t>
  </si>
  <si>
    <t>INDHIRA PAMELA MERCEDES LORA</t>
  </si>
  <si>
    <t>ASISTENTE</t>
  </si>
  <si>
    <t>JAVIER MARCEL</t>
  </si>
  <si>
    <t>SUPERVISOR DE LIMPIEZA</t>
  </si>
  <si>
    <t>II</t>
  </si>
  <si>
    <t>MAGGY RAQUEL VILLAR DE DIOS</t>
  </si>
  <si>
    <t>AUXILIAR DE CONTABILIDAD I</t>
  </si>
  <si>
    <t>III</t>
  </si>
  <si>
    <t>GISSET YOJAIRA ANDINO ROMERO</t>
  </si>
  <si>
    <t>ABOGADO AYUDANTE</t>
  </si>
  <si>
    <t>LEGAL</t>
  </si>
  <si>
    <t>FATIMA JASIEL ESPINOSA GUZMAN</t>
  </si>
  <si>
    <t>SECRETARIA EJECUTIVA</t>
  </si>
  <si>
    <t>YANELY DE LOS SANTOS SANCHEZ</t>
  </si>
  <si>
    <t>AUXILIAR ADMINISTRATIVO I</t>
  </si>
  <si>
    <t>JENNIFER PAOLA FERNANDEZ LEDESMA</t>
  </si>
  <si>
    <t>ERIC FEDERICO NADAL BOBADILLA</t>
  </si>
  <si>
    <t>JOSE ALBERTO ACOSTA NARANJO</t>
  </si>
  <si>
    <t>FERMIN MORENO MEJIA GERONIMO</t>
  </si>
  <si>
    <t>LEONEL FIGUEREO ZARZUELA</t>
  </si>
  <si>
    <t>FLEURIS DE LOS SANTOS</t>
  </si>
  <si>
    <t>FRANCIA ALTAGRACIA ADON CORDERO D</t>
  </si>
  <si>
    <t>YEOH DÏ STANDER REYES REYES</t>
  </si>
  <si>
    <t>FRANCISCO RODRIGUEZ DE LA CRUZ</t>
  </si>
  <si>
    <t>FRANK STEVE HURST INDRIKOVS</t>
  </si>
  <si>
    <t>LUIS CARLOS CUEVAS MENDEZ</t>
  </si>
  <si>
    <t>ROBINSOM ALMONTE ABREU</t>
  </si>
  <si>
    <t>LUIS ARIAS MOSQUEA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</si>
  <si>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</si>
  <si>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</si>
  <si>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</si>
  <si>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</si>
  <si>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</si>
  <si>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</si>
  <si>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OSCAR ALEJANDRO MENDEZ FIGUEROA</t>
  </si>
  <si>
    <t>CHOFER</t>
  </si>
  <si>
    <t>I</t>
  </si>
  <si>
    <t>ADMINISTRATIVO</t>
  </si>
  <si>
    <t>VICTOR MANUEL DEL ROSARIO MORENO</t>
  </si>
  <si>
    <t>PARALEGAL</t>
  </si>
  <si>
    <t>JUAN ANTONIO AQUINO PEREZ</t>
  </si>
  <si>
    <t>JOAN MANUEL GARCIA</t>
  </si>
  <si>
    <t>AUXILIAR ALMACEN Y SUMINISTRO</t>
  </si>
  <si>
    <t>KRYSAMALIA SORIANO ALMONTE</t>
  </si>
  <si>
    <t>RECEPCIONISTA</t>
  </si>
  <si>
    <t>RUDIS CARRASCO</t>
  </si>
  <si>
    <t>KIARA RACHEL ALVAREZ SANCHEZ</t>
  </si>
  <si>
    <t>SECRETARIA I</t>
  </si>
  <si>
    <t>CESAR CRISTINO POLANCO</t>
  </si>
  <si>
    <t>JUANA IVELISSE ROMERO</t>
  </si>
  <si>
    <t>AUXILIAR OFICINA</t>
  </si>
  <si>
    <t>JACOBO FELIZ RUIZ</t>
  </si>
  <si>
    <t>CARLOS DANIEL FELIZ FELIZ</t>
  </si>
  <si>
    <t>LUIS STERLIN ORTIZ CARRASCO</t>
  </si>
  <si>
    <t>JORGE LUIS VILLAMAN TATIS</t>
  </si>
  <si>
    <t>JOHANNY RODRIGUEZ SILVERIO</t>
  </si>
  <si>
    <t>SUPERVISOR MAYORDOMIA</t>
  </si>
  <si>
    <t>KATHERIN  ARGENTINA ABINADER MIRABA</t>
  </si>
  <si>
    <t>YANILEIDY VICIOSO PICHARDO</t>
  </si>
  <si>
    <t>ARLYM ROSAURA CONSTANZO ETANISLAO</t>
  </si>
  <si>
    <t>ANGEL GABRIEL CRUZ THEN</t>
  </si>
  <si>
    <t>SECRETARIO (A)</t>
  </si>
  <si>
    <t>LOANDY PEGUERO DE AZA</t>
  </si>
  <si>
    <t>BERNARDO JUAN BALBINO PEGUERO</t>
  </si>
  <si>
    <t>FERNANDO MINAYA SILVERIO</t>
  </si>
  <si>
    <t>STALIN CORNIEL FELIZ</t>
  </si>
  <si>
    <t>RICARDO JAQUEZ RAFAEL</t>
  </si>
  <si>
    <t>JOSE MARIA PERALTA</t>
  </si>
  <si>
    <t>MENSAJERO EXTERNO</t>
  </si>
  <si>
    <t>JOSE ALTAGRACIA GONZALEZ TAPIA</t>
  </si>
  <si>
    <t>AGUSTIN ANTONIO DE LOS SANTOS VENTU</t>
  </si>
  <si>
    <t>LUIS ARMANDO FERNANDEZ PADILLA</t>
  </si>
  <si>
    <t>LUIS JUNIOR SARANTE</t>
  </si>
  <si>
    <t>CLEUFO OGANDO DE OLEO</t>
  </si>
  <si>
    <t>FRANCISCO MANUEL PEÑA GARCIA</t>
  </si>
  <si>
    <t>ANTONIO MANUEL LORA JOAQUIN</t>
  </si>
  <si>
    <t>JESUS EUSEBIO ACOSTA</t>
  </si>
  <si>
    <t>MIGUEL JESUS MARIA CASTRO GRULLON</t>
  </si>
  <si>
    <t>BERNARDO CABA DE LA CRUZ</t>
  </si>
  <si>
    <t>JOSE ANTONIO REVECA DELGADO</t>
  </si>
  <si>
    <t>RONALDO ALBERTO OVIEDO HEREDIA</t>
  </si>
  <si>
    <t>CONSERJE</t>
  </si>
  <si>
    <t>ROMERA ANTONIA GARCIA VALERIO</t>
  </si>
  <si>
    <t>CONSERJE I</t>
  </si>
  <si>
    <t>ALEJANDRO AMPARO CASTILLO</t>
  </si>
  <si>
    <t>AUXILIAR TOPOGRAFIA</t>
  </si>
  <si>
    <t>FRANCISCO PAULINO HERNANDEZ</t>
  </si>
  <si>
    <t>JOSE ANEURYS MEDRANO IMBERT</t>
  </si>
  <si>
    <t>RAMON LEONARDO MARTINEZ STERLIN</t>
  </si>
  <si>
    <t>JUAN CARLOS DE JESUS SANCHEZ</t>
  </si>
  <si>
    <t>LUIS MESA SANTANA</t>
  </si>
  <si>
    <t>YERBINSON PLACIDO DE LOS SANTOS</t>
  </si>
  <si>
    <t>MENSAJERO INTERNO</t>
  </si>
  <si>
    <t>MARCELINA NUÑEZ FERRAND</t>
  </si>
  <si>
    <t>MARLENI VILORIA MARTINEZ</t>
  </si>
  <si>
    <t>ANA YULISA AMADOR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</si>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</sst>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1" applyNumberFormat="0" applyFill="0" applyAlignment="0" applyProtection="0"/>
  </cellStyleXfs>
  <cellXfs count="45">
    <xf numFmtId="0" fontId="0" fillId="0" borderId="0" xfId="0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4" fontId="8" fillId="4" borderId="1" xfId="0" applyNumberFormat="1" applyFont="1" applyFill="1" applyBorder="1"/>
    <xf numFmtId="4" fontId="8" fillId="4" borderId="2" xfId="0" applyNumberFormat="1" applyFont="1" applyFill="1" applyBorder="1"/>
    <xf numFmtId="0" fontId="8" fillId="0" borderId="0" xfId="0" applyFont="1"/>
    <xf numFmtId="40" fontId="9" fillId="3" borderId="0" xfId="3" applyNumberFormat="1" applyFont="1" applyFill="1" applyAlignment="1">
      <alignment horizontal="center" wrapText="1"/>
    </xf>
    <xf numFmtId="49" fontId="9" fillId="5" borderId="1" xfId="3" applyNumberFormat="1" applyFont="1" applyFill="1" applyBorder="1" applyAlignment="1">
      <alignment horizontal="center" wrapText="1"/>
    </xf>
    <xf numFmtId="0" fontId="9" fillId="5" borderId="2" xfId="3" applyFont="1" applyFill="1" applyBorder="1" applyAlignment="1">
      <alignment horizontal="center" vertical="center" wrapText="1"/>
    </xf>
    <xf numFmtId="40" fontId="9" fillId="5" borderId="3" xfId="3" applyNumberFormat="1" applyFont="1" applyFill="1" applyBorder="1" applyAlignment="1">
      <alignment horizontal="center" vertical="center" wrapText="1"/>
    </xf>
    <xf numFmtId="49" fontId="9" fillId="5" borderId="2" xfId="3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4" fontId="7" fillId="0" borderId="5" xfId="0" applyNumberFormat="1" applyFont="1" applyBorder="1"/>
    <xf numFmtId="4" fontId="7" fillId="0" borderId="0" xfId="0" applyNumberFormat="1" applyFont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4" fontId="7" fillId="0" borderId="6" xfId="0" applyNumberFormat="1" applyFont="1" applyBorder="1"/>
    <xf numFmtId="49" fontId="11" fillId="0" borderId="6" xfId="3" applyNumberFormat="1" applyFont="1" applyBorder="1" applyAlignment="1">
      <alignment horizontal="center"/>
    </xf>
    <xf numFmtId="0" fontId="11" fillId="0" borderId="6" xfId="0" applyFont="1" applyBorder="1"/>
    <xf numFmtId="0" fontId="0" fillId="0" borderId="6" xfId="0" applyBorder="1"/>
    <xf numFmtId="43" fontId="7" fillId="0" borderId="6" xfId="1" applyFont="1" applyFill="1" applyBorder="1"/>
    <xf numFmtId="43" fontId="8" fillId="4" borderId="2" xfId="1" applyFont="1" applyFill="1" applyBorder="1"/>
    <xf numFmtId="0" fontId="7" fillId="0" borderId="0" xfId="0" applyFont="1"/>
    <xf numFmtId="43" fontId="7" fillId="0" borderId="5" xfId="1" applyFont="1" applyFill="1" applyBorder="1"/>
    <xf numFmtId="43" fontId="7" fillId="0" borderId="6" xfId="1" applyFont="1" applyFill="1" applyBorder="1" applyAlignment="1"/>
    <xf numFmtId="43" fontId="7" fillId="0" borderId="7" xfId="1" applyFont="1" applyFill="1" applyBorder="1"/>
    <xf numFmtId="43" fontId="8" fillId="4" borderId="3" xfId="1" applyFont="1" applyFill="1" applyBorder="1"/>
    <xf numFmtId="43" fontId="5" fillId="0" borderId="0" xfId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0</xdr:rowOff>
    </xdr:from>
    <xdr:to>
      <xdr:col>3</xdr:col>
      <xdr:colOff>495300</xdr:colOff>
      <xdr:row>7</xdr:row>
      <xdr:rowOff>180975</xdr:rowOff>
    </xdr:to>
    <xdr:pic>
      <xdr:nvPicPr>
        <xdr:cNvPr id="5555" name="1 Imagen">
          <a:extLst>
            <a:ext uri="{FF2B5EF4-FFF2-40B4-BE49-F238E27FC236}">
              <a16:creationId xmlns:a16="http://schemas.microsoft.com/office/drawing/2014/main" id="{6677310C-AF09-E932-FC3F-E2B12C260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38225" y="0"/>
          <a:ext cx="299085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628650</xdr:colOff>
      <xdr:row>1</xdr:row>
      <xdr:rowOff>38100</xdr:rowOff>
    </xdr:from>
    <xdr:to>
      <xdr:col>11</xdr:col>
      <xdr:colOff>714375</xdr:colOff>
      <xdr:row>8</xdr:row>
      <xdr:rowOff>152400</xdr:rowOff>
    </xdr:to>
    <xdr:pic>
      <xdr:nvPicPr>
        <xdr:cNvPr id="5556" name="Imagen 2">
          <a:extLst>
            <a:ext uri="{FF2B5EF4-FFF2-40B4-BE49-F238E27FC236}">
              <a16:creationId xmlns:a16="http://schemas.microsoft.com/office/drawing/2014/main" id="{18C9C1FF-8A46-E145-2A20-F64DD6784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9775" y="228600"/>
          <a:ext cx="125730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11"/>
  <sheetViews>
    <sheetView showGridLines="0" tabSelected="1" showWhiteSpace="0" topLeftCell="A32" zoomScaleNormal="100" zoomScaleSheetLayoutView="40" zoomScalePageLayoutView="40" workbookViewId="0">
      <selection activeCell="M112" sqref="M112"/>
    </sheetView>
  </sheetViews>
  <sheetFormatPr defaultRowHeight="15"/>
  <cols>
    <col min="1" max="1" width="6.42578125" customWidth="1"/>
    <col min="2" max="2" width="7.5703125" customWidth="1"/>
    <col min="3" max="3" width="39" customWidth="1"/>
    <col min="4" max="4" width="9.5703125" customWidth="1"/>
    <col min="5" max="5" width="43.28515625" customWidth="1"/>
    <col min="6" max="6" width="14.85546875" style="4" customWidth="1"/>
    <col min="7" max="7" width="22" customWidth="1"/>
    <col min="8" max="8" width="9.42578125" customWidth="1"/>
    <col min="9" max="9" width="19" customWidth="1"/>
    <col min="10" max="10" width="21" customWidth="1"/>
    <col min="11" max="11" width="17.5703125" customWidth="1"/>
    <col min="12" max="12" width="19.42578125" customWidth="1"/>
    <col min="13" max="13" width="18.42578125" customWidth="1"/>
    <col min="14" max="14" width="19.140625" customWidth="1"/>
    <col min="15" max="15" width="23.28515625" customWidth="1"/>
    <col min="16" max="16" width="12.42578125" customWidth="1"/>
    <col min="17" max="17" width="21" customWidth="1"/>
    <col min="18" max="256" width="11.42578125" customWidth="1"/>
  </cols>
  <sheetData>
    <row r="1" spans="1:17">
      <c r="B1" s="1"/>
      <c r="C1" s="2"/>
      <c r="D1" s="2"/>
      <c r="E1" s="2"/>
      <c r="F1" s="1"/>
      <c r="G1" s="2"/>
      <c r="H1" s="2"/>
      <c r="I1" s="2"/>
      <c r="J1" s="3"/>
      <c r="K1" s="3"/>
      <c r="L1" s="3"/>
      <c r="M1" s="3"/>
      <c r="N1" s="3"/>
      <c r="O1" s="3"/>
      <c r="P1" s="3"/>
      <c r="Q1" s="3"/>
    </row>
    <row r="2" spans="1:17">
      <c r="B2" s="1"/>
      <c r="C2" s="2"/>
      <c r="D2" s="2"/>
      <c r="E2" s="2"/>
      <c r="F2" s="1"/>
      <c r="G2" s="2"/>
      <c r="H2" s="2"/>
      <c r="I2" s="2"/>
      <c r="J2" s="3"/>
      <c r="K2" s="3"/>
      <c r="L2" s="3"/>
      <c r="M2" s="3"/>
      <c r="N2" s="3"/>
      <c r="O2" s="3"/>
      <c r="P2" s="3"/>
      <c r="Q2" s="3"/>
    </row>
    <row r="3" spans="1:17" ht="16.5">
      <c r="B3" s="39"/>
      <c r="C3" s="39"/>
      <c r="D3" s="39"/>
      <c r="E3" s="39"/>
      <c r="F3" s="39"/>
      <c r="G3" s="39"/>
      <c r="H3" s="39"/>
      <c r="I3" s="39"/>
      <c r="J3" s="3"/>
      <c r="K3" s="3"/>
      <c r="L3" s="3"/>
      <c r="M3" s="3"/>
      <c r="N3" s="3"/>
      <c r="O3" s="3"/>
      <c r="P3" s="3"/>
      <c r="Q3" s="3"/>
    </row>
    <row r="4" spans="1:17" ht="16.5"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6"/>
      <c r="Q4" s="6"/>
    </row>
    <row r="5" spans="1:17" ht="15.75">
      <c r="B5" s="40" t="s">
        <v>1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7"/>
      <c r="Q5" s="7"/>
    </row>
    <row r="6" spans="1:17" ht="16.5">
      <c r="B6" s="41" t="s">
        <v>2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8"/>
      <c r="Q6" s="8"/>
    </row>
    <row r="7" spans="1:17">
      <c r="B7" s="1"/>
      <c r="C7" s="1"/>
      <c r="D7" s="1"/>
      <c r="E7" s="1"/>
      <c r="F7" s="1"/>
      <c r="G7" s="1"/>
      <c r="H7" s="1"/>
      <c r="I7" s="1"/>
      <c r="J7" s="3"/>
      <c r="K7" s="3"/>
      <c r="L7" s="3"/>
      <c r="M7" s="3"/>
      <c r="N7" s="3"/>
      <c r="O7" s="3"/>
      <c r="P7" s="3"/>
      <c r="Q7" s="3"/>
    </row>
    <row r="8" spans="1:17" ht="15.75" thickBot="1">
      <c r="B8" s="5"/>
      <c r="C8" s="3"/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32.25" thickBot="1">
      <c r="B9" s="13" t="s">
        <v>3</v>
      </c>
      <c r="C9" s="16" t="s">
        <v>4</v>
      </c>
      <c r="D9" s="16" t="s">
        <v>5</v>
      </c>
      <c r="E9" s="16" t="s">
        <v>6</v>
      </c>
      <c r="F9" s="16" t="s">
        <v>7</v>
      </c>
      <c r="G9" s="16" t="s">
        <v>8</v>
      </c>
      <c r="H9" s="17" t="s">
        <v>9</v>
      </c>
      <c r="I9" s="16" t="s">
        <v>10</v>
      </c>
      <c r="J9" s="14" t="s">
        <v>11</v>
      </c>
      <c r="K9" s="14" t="s">
        <v>12</v>
      </c>
      <c r="L9" s="14" t="s">
        <v>13</v>
      </c>
      <c r="M9" s="14" t="s">
        <v>14</v>
      </c>
      <c r="N9" s="14" t="s">
        <v>15</v>
      </c>
      <c r="O9" s="15" t="s">
        <v>16</v>
      </c>
      <c r="P9" s="12"/>
      <c r="Q9" s="12"/>
    </row>
    <row r="10" spans="1:17" ht="15.75" customHeight="1">
      <c r="B10" s="18">
        <v>1</v>
      </c>
      <c r="C10" s="19" t="s">
        <v>17</v>
      </c>
      <c r="D10" s="20" t="s">
        <v>18</v>
      </c>
      <c r="E10" s="19" t="s">
        <v>19</v>
      </c>
      <c r="F10" s="20" t="s">
        <v>20</v>
      </c>
      <c r="G10" s="19" t="s">
        <v>21</v>
      </c>
      <c r="H10" s="20" t="s">
        <v>22</v>
      </c>
      <c r="I10" s="21">
        <v>250000</v>
      </c>
      <c r="J10" s="32">
        <v>7175</v>
      </c>
      <c r="K10" s="32">
        <v>48053.17</v>
      </c>
      <c r="L10" s="32">
        <v>4943.8</v>
      </c>
      <c r="M10" s="32">
        <v>25</v>
      </c>
      <c r="N10" s="32">
        <f t="shared" ref="N10:N41" si="0">+J10+K10+L10+M10</f>
        <v>60196.97</v>
      </c>
      <c r="O10" s="34">
        <f t="shared" ref="O10:O41" si="1">+I10-N10</f>
        <v>189803.03</v>
      </c>
      <c r="P10" s="22"/>
      <c r="Q10" s="22"/>
    </row>
    <row r="11" spans="1:17">
      <c r="B11" s="18">
        <v>2</v>
      </c>
      <c r="C11" s="23" t="s">
        <v>23</v>
      </c>
      <c r="D11" s="24" t="s">
        <v>24</v>
      </c>
      <c r="E11" s="23" t="s">
        <v>25</v>
      </c>
      <c r="F11" s="24" t="s">
        <v>26</v>
      </c>
      <c r="G11" s="23" t="s">
        <v>27</v>
      </c>
      <c r="H11" s="24" t="s">
        <v>22</v>
      </c>
      <c r="I11" s="25">
        <v>150000</v>
      </c>
      <c r="J11" s="29">
        <v>4305</v>
      </c>
      <c r="K11" s="29">
        <v>23529.09</v>
      </c>
      <c r="L11" s="29">
        <v>4560</v>
      </c>
      <c r="M11" s="29">
        <v>1375.12</v>
      </c>
      <c r="N11" s="32">
        <f>+J11+K11+L11+M11</f>
        <v>33769.21</v>
      </c>
      <c r="O11" s="34">
        <f>+I11-N11</f>
        <v>116230.79000000001</v>
      </c>
      <c r="P11" s="22"/>
      <c r="Q11" s="22"/>
    </row>
    <row r="12" spans="1:17">
      <c r="B12" s="18">
        <v>3</v>
      </c>
      <c r="C12" s="23" t="s">
        <v>28</v>
      </c>
      <c r="D12" s="24" t="s">
        <v>18</v>
      </c>
      <c r="E12" s="23" t="s">
        <v>29</v>
      </c>
      <c r="F12" s="24" t="s">
        <v>30</v>
      </c>
      <c r="G12" s="23" t="s">
        <v>21</v>
      </c>
      <c r="H12" s="24" t="s">
        <v>22</v>
      </c>
      <c r="I12" s="25">
        <v>140000</v>
      </c>
      <c r="J12" s="29">
        <v>4018</v>
      </c>
      <c r="K12" s="29">
        <v>21514.37</v>
      </c>
      <c r="L12" s="29">
        <v>4256</v>
      </c>
      <c r="M12" s="29">
        <v>25</v>
      </c>
      <c r="N12" s="32">
        <f>+J12+K12+L12+M12</f>
        <v>29813.37</v>
      </c>
      <c r="O12" s="34">
        <f>+I12-N12</f>
        <v>110186.63</v>
      </c>
      <c r="P12" s="22"/>
      <c r="Q12" s="22"/>
    </row>
    <row r="13" spans="1:17">
      <c r="B13" s="18">
        <v>4</v>
      </c>
      <c r="C13" s="23" t="s">
        <v>31</v>
      </c>
      <c r="D13" s="24" t="s">
        <v>18</v>
      </c>
      <c r="E13" s="23" t="s">
        <v>32</v>
      </c>
      <c r="F13" s="24" t="s">
        <v>30</v>
      </c>
      <c r="G13" s="23" t="s">
        <v>21</v>
      </c>
      <c r="H13" s="24" t="s">
        <v>22</v>
      </c>
      <c r="I13" s="25">
        <v>100000</v>
      </c>
      <c r="J13" s="29">
        <v>2870</v>
      </c>
      <c r="K13" s="29">
        <v>12105.37</v>
      </c>
      <c r="L13" s="29">
        <v>3040</v>
      </c>
      <c r="M13" s="29">
        <v>25</v>
      </c>
      <c r="N13" s="32">
        <f>+J13+K13+L13+M13</f>
        <v>18040.370000000003</v>
      </c>
      <c r="O13" s="34">
        <f>+I13-N13</f>
        <v>81959.63</v>
      </c>
      <c r="P13" s="22"/>
      <c r="Q13" s="22"/>
    </row>
    <row r="14" spans="1:17" ht="15" customHeight="1">
      <c r="B14" s="18">
        <v>5</v>
      </c>
      <c r="C14" s="23" t="s">
        <v>33</v>
      </c>
      <c r="D14" s="24" t="s">
        <v>24</v>
      </c>
      <c r="E14" s="23" t="s">
        <v>32</v>
      </c>
      <c r="F14" s="24" t="s">
        <v>30</v>
      </c>
      <c r="G14" s="23" t="s">
        <v>34</v>
      </c>
      <c r="H14" s="24" t="s">
        <v>22</v>
      </c>
      <c r="I14" s="25">
        <v>100000</v>
      </c>
      <c r="J14" s="29">
        <v>2870</v>
      </c>
      <c r="K14" s="29">
        <v>12105.37</v>
      </c>
      <c r="L14" s="29">
        <v>3040</v>
      </c>
      <c r="M14" s="29">
        <v>25</v>
      </c>
      <c r="N14" s="32">
        <f>+J14+K14+L14+M14</f>
        <v>18040.370000000003</v>
      </c>
      <c r="O14" s="34">
        <f>+I14-N14</f>
        <v>81959.63</v>
      </c>
      <c r="P14" s="22"/>
      <c r="Q14" s="22"/>
    </row>
    <row r="15" spans="1:17" ht="16.5" customHeight="1">
      <c r="B15" s="18">
        <v>6</v>
      </c>
      <c r="C15" s="23" t="s">
        <v>35</v>
      </c>
      <c r="D15" s="24" t="s">
        <v>24</v>
      </c>
      <c r="E15" s="23" t="s">
        <v>36</v>
      </c>
      <c r="F15" s="24" t="s">
        <v>26</v>
      </c>
      <c r="G15" s="23" t="s">
        <v>34</v>
      </c>
      <c r="H15" s="24" t="s">
        <v>22</v>
      </c>
      <c r="I15" s="25">
        <v>90000</v>
      </c>
      <c r="J15" s="29">
        <v>2583</v>
      </c>
      <c r="K15" s="29">
        <v>9753.1200000000008</v>
      </c>
      <c r="L15" s="29">
        <v>2736</v>
      </c>
      <c r="M15" s="29">
        <v>25</v>
      </c>
      <c r="N15" s="32">
        <f t="shared" si="0"/>
        <v>15097.12</v>
      </c>
      <c r="O15" s="34">
        <f t="shared" si="1"/>
        <v>74902.880000000005</v>
      </c>
      <c r="P15" s="22"/>
      <c r="Q15" s="22"/>
    </row>
    <row r="16" spans="1:17" ht="15.75" customHeight="1">
      <c r="A16" s="31"/>
      <c r="B16" s="18">
        <v>7</v>
      </c>
      <c r="C16" s="23" t="s">
        <v>37</v>
      </c>
      <c r="D16" s="24" t="s">
        <v>18</v>
      </c>
      <c r="E16" s="23" t="s">
        <v>32</v>
      </c>
      <c r="F16" s="24" t="s">
        <v>30</v>
      </c>
      <c r="G16" s="23" t="s">
        <v>27</v>
      </c>
      <c r="H16" s="24" t="s">
        <v>22</v>
      </c>
      <c r="I16" s="25">
        <v>90000</v>
      </c>
      <c r="J16" s="29">
        <v>2583</v>
      </c>
      <c r="K16" s="29">
        <v>9753.1200000000008</v>
      </c>
      <c r="L16" s="29">
        <v>2736</v>
      </c>
      <c r="M16" s="29">
        <v>25</v>
      </c>
      <c r="N16" s="32">
        <f t="shared" si="0"/>
        <v>15097.12</v>
      </c>
      <c r="O16" s="34">
        <f t="shared" si="1"/>
        <v>74902.880000000005</v>
      </c>
      <c r="P16" s="22"/>
      <c r="Q16" s="22"/>
    </row>
    <row r="17" spans="1:255" ht="15" customHeight="1">
      <c r="B17" s="18">
        <v>8</v>
      </c>
      <c r="C17" s="23" t="s">
        <v>38</v>
      </c>
      <c r="D17" s="24" t="s">
        <v>18</v>
      </c>
      <c r="E17" s="23" t="s">
        <v>32</v>
      </c>
      <c r="F17" s="24" t="s">
        <v>30</v>
      </c>
      <c r="G17" s="23" t="s">
        <v>21</v>
      </c>
      <c r="H17" s="26" t="s">
        <v>22</v>
      </c>
      <c r="I17" s="25">
        <v>90000</v>
      </c>
      <c r="J17" s="29">
        <v>2583</v>
      </c>
      <c r="K17" s="29">
        <v>9753.1200000000008</v>
      </c>
      <c r="L17" s="29">
        <v>2736</v>
      </c>
      <c r="M17" s="29">
        <v>25</v>
      </c>
      <c r="N17" s="32">
        <f t="shared" si="0"/>
        <v>15097.12</v>
      </c>
      <c r="O17" s="34">
        <f t="shared" si="1"/>
        <v>74902.880000000005</v>
      </c>
      <c r="P17" s="22"/>
      <c r="Q17" s="22"/>
    </row>
    <row r="18" spans="1:255" ht="15" customHeight="1">
      <c r="B18" s="18">
        <v>9</v>
      </c>
      <c r="C18" s="23" t="s">
        <v>39</v>
      </c>
      <c r="D18" s="24" t="s">
        <v>24</v>
      </c>
      <c r="E18" s="23" t="s">
        <v>32</v>
      </c>
      <c r="F18" s="24" t="s">
        <v>30</v>
      </c>
      <c r="G18" s="23" t="s">
        <v>21</v>
      </c>
      <c r="H18" s="26" t="s">
        <v>22</v>
      </c>
      <c r="I18" s="25">
        <v>90000</v>
      </c>
      <c r="J18" s="29">
        <v>2583</v>
      </c>
      <c r="K18" s="29">
        <v>9753.1200000000008</v>
      </c>
      <c r="L18" s="29">
        <v>2736</v>
      </c>
      <c r="M18" s="29">
        <v>1375.12</v>
      </c>
      <c r="N18" s="32">
        <f t="shared" si="0"/>
        <v>16447.240000000002</v>
      </c>
      <c r="O18" s="34">
        <f>+I18-N18</f>
        <v>73552.759999999995</v>
      </c>
      <c r="P18" s="22"/>
      <c r="Q18" s="22"/>
    </row>
    <row r="19" spans="1:255">
      <c r="B19" s="18">
        <v>10</v>
      </c>
      <c r="C19" s="23" t="s">
        <v>40</v>
      </c>
      <c r="D19" s="24" t="s">
        <v>24</v>
      </c>
      <c r="E19" s="23" t="s">
        <v>41</v>
      </c>
      <c r="F19" s="24" t="s">
        <v>26</v>
      </c>
      <c r="G19" s="27" t="s">
        <v>21</v>
      </c>
      <c r="H19" s="26" t="s">
        <v>42</v>
      </c>
      <c r="I19" s="25">
        <v>85000</v>
      </c>
      <c r="J19" s="29">
        <v>2439.5</v>
      </c>
      <c r="K19" s="29">
        <v>8576.99</v>
      </c>
      <c r="L19" s="29">
        <v>2584</v>
      </c>
      <c r="M19" s="29">
        <v>25</v>
      </c>
      <c r="N19" s="32">
        <f t="shared" si="0"/>
        <v>13625.49</v>
      </c>
      <c r="O19" s="34">
        <f t="shared" si="1"/>
        <v>71374.509999999995</v>
      </c>
      <c r="P19" s="22"/>
      <c r="Q19" s="22"/>
    </row>
    <row r="20" spans="1:255" ht="15" customHeight="1">
      <c r="B20" s="18">
        <v>11</v>
      </c>
      <c r="C20" s="23" t="s">
        <v>43</v>
      </c>
      <c r="D20" s="24" t="s">
        <v>24</v>
      </c>
      <c r="E20" s="23" t="s">
        <v>44</v>
      </c>
      <c r="F20" s="24" t="s">
        <v>26</v>
      </c>
      <c r="G20" s="23" t="s">
        <v>45</v>
      </c>
      <c r="H20" s="24" t="s">
        <v>22</v>
      </c>
      <c r="I20" s="25">
        <v>85000</v>
      </c>
      <c r="J20" s="29">
        <v>2439.5</v>
      </c>
      <c r="K20" s="29">
        <v>7901.93</v>
      </c>
      <c r="L20" s="29">
        <v>2584</v>
      </c>
      <c r="M20" s="29">
        <v>2725.24</v>
      </c>
      <c r="N20" s="32">
        <f t="shared" si="0"/>
        <v>15650.67</v>
      </c>
      <c r="O20" s="34">
        <f t="shared" si="1"/>
        <v>69349.33</v>
      </c>
      <c r="P20" s="22"/>
      <c r="Q20" s="22"/>
    </row>
    <row r="21" spans="1:255">
      <c r="B21" s="18">
        <v>12</v>
      </c>
      <c r="C21" s="23" t="s">
        <v>46</v>
      </c>
      <c r="D21" s="24" t="s">
        <v>24</v>
      </c>
      <c r="E21" s="23" t="s">
        <v>32</v>
      </c>
      <c r="F21" s="24" t="s">
        <v>30</v>
      </c>
      <c r="G21" s="23" t="s">
        <v>21</v>
      </c>
      <c r="H21" s="26" t="s">
        <v>22</v>
      </c>
      <c r="I21" s="25">
        <v>85000</v>
      </c>
      <c r="J21" s="29">
        <v>2439.5</v>
      </c>
      <c r="K21" s="29">
        <v>8576.99</v>
      </c>
      <c r="L21" s="29">
        <v>2584</v>
      </c>
      <c r="M21" s="29">
        <v>1950</v>
      </c>
      <c r="N21" s="32">
        <f t="shared" si="0"/>
        <v>15550.49</v>
      </c>
      <c r="O21" s="34">
        <f t="shared" si="1"/>
        <v>69449.509999999995</v>
      </c>
      <c r="P21" s="22"/>
      <c r="Q21" s="22"/>
    </row>
    <row r="22" spans="1:255" ht="15" customHeight="1">
      <c r="B22" s="18">
        <v>13</v>
      </c>
      <c r="C22" s="23" t="s">
        <v>47</v>
      </c>
      <c r="D22" s="24" t="s">
        <v>18</v>
      </c>
      <c r="E22" s="23" t="s">
        <v>48</v>
      </c>
      <c r="F22" s="24" t="s">
        <v>26</v>
      </c>
      <c r="G22" s="23" t="s">
        <v>34</v>
      </c>
      <c r="H22" s="24" t="s">
        <v>22</v>
      </c>
      <c r="I22" s="25">
        <v>75000</v>
      </c>
      <c r="J22" s="29">
        <v>2152.5</v>
      </c>
      <c r="K22" s="29">
        <v>6039.35</v>
      </c>
      <c r="L22" s="29">
        <v>2280</v>
      </c>
      <c r="M22" s="29">
        <v>1375.12</v>
      </c>
      <c r="N22" s="32">
        <f t="shared" si="0"/>
        <v>11846.970000000001</v>
      </c>
      <c r="O22" s="34">
        <f t="shared" si="1"/>
        <v>63153.03</v>
      </c>
      <c r="P22" s="22"/>
      <c r="Q22" s="22"/>
    </row>
    <row r="23" spans="1:255" ht="15" customHeight="1">
      <c r="B23" s="18">
        <v>14</v>
      </c>
      <c r="C23" s="23" t="s">
        <v>49</v>
      </c>
      <c r="D23" s="24" t="s">
        <v>24</v>
      </c>
      <c r="E23" s="23" t="s">
        <v>50</v>
      </c>
      <c r="F23" s="24" t="s">
        <v>26</v>
      </c>
      <c r="G23" s="23" t="s">
        <v>27</v>
      </c>
      <c r="H23" s="24" t="s">
        <v>22</v>
      </c>
      <c r="I23" s="25">
        <v>75000</v>
      </c>
      <c r="J23" s="29">
        <v>2152.5</v>
      </c>
      <c r="K23" s="29">
        <v>6039.35</v>
      </c>
      <c r="L23" s="29">
        <v>2280</v>
      </c>
      <c r="M23" s="29">
        <v>1375.12</v>
      </c>
      <c r="N23" s="32">
        <f t="shared" si="0"/>
        <v>11846.970000000001</v>
      </c>
      <c r="O23" s="34">
        <f t="shared" si="1"/>
        <v>63153.03</v>
      </c>
      <c r="P23" s="22"/>
      <c r="Q23" s="22"/>
    </row>
    <row r="24" spans="1:255">
      <c r="B24" s="18">
        <v>15</v>
      </c>
      <c r="C24" s="23" t="s">
        <v>51</v>
      </c>
      <c r="D24" s="24" t="s">
        <v>18</v>
      </c>
      <c r="E24" s="23" t="s">
        <v>52</v>
      </c>
      <c r="F24" s="24" t="s">
        <v>53</v>
      </c>
      <c r="G24" s="23" t="s">
        <v>34</v>
      </c>
      <c r="H24" s="24" t="s">
        <v>22</v>
      </c>
      <c r="I24" s="25">
        <v>70000</v>
      </c>
      <c r="J24" s="29">
        <v>2009</v>
      </c>
      <c r="K24" s="29">
        <v>5368.48</v>
      </c>
      <c r="L24" s="29">
        <v>2128</v>
      </c>
      <c r="M24" s="29">
        <v>25</v>
      </c>
      <c r="N24" s="32">
        <f t="shared" si="0"/>
        <v>9530.48</v>
      </c>
      <c r="O24" s="34">
        <f t="shared" si="1"/>
        <v>60469.520000000004</v>
      </c>
      <c r="P24" s="22"/>
      <c r="Q24" s="22"/>
    </row>
    <row r="25" spans="1:255">
      <c r="B25" s="18">
        <v>16</v>
      </c>
      <c r="C25" s="23" t="s">
        <v>54</v>
      </c>
      <c r="D25" s="24" t="s">
        <v>18</v>
      </c>
      <c r="E25" s="23" t="s">
        <v>52</v>
      </c>
      <c r="F25" s="24" t="s">
        <v>53</v>
      </c>
      <c r="G25" s="23" t="s">
        <v>34</v>
      </c>
      <c r="H25" s="24" t="s">
        <v>22</v>
      </c>
      <c r="I25" s="25">
        <v>60000</v>
      </c>
      <c r="J25" s="29">
        <v>1722</v>
      </c>
      <c r="K25" s="29">
        <v>3486.68</v>
      </c>
      <c r="L25" s="29">
        <v>1824</v>
      </c>
      <c r="M25" s="29">
        <v>25</v>
      </c>
      <c r="N25" s="32">
        <f t="shared" si="0"/>
        <v>7057.68</v>
      </c>
      <c r="O25" s="34">
        <f t="shared" si="1"/>
        <v>52942.32</v>
      </c>
      <c r="P25" s="22"/>
      <c r="Q25" s="22"/>
    </row>
    <row r="26" spans="1:255">
      <c r="B26" s="18">
        <v>17</v>
      </c>
      <c r="C26" s="23" t="s">
        <v>55</v>
      </c>
      <c r="D26" s="24" t="s">
        <v>18</v>
      </c>
      <c r="E26" s="23" t="s">
        <v>56</v>
      </c>
      <c r="F26" s="24" t="s">
        <v>53</v>
      </c>
      <c r="G26" s="23" t="s">
        <v>27</v>
      </c>
      <c r="H26" s="24" t="s">
        <v>22</v>
      </c>
      <c r="I26" s="25">
        <v>60000</v>
      </c>
      <c r="J26" s="29">
        <v>1722</v>
      </c>
      <c r="K26" s="29">
        <v>3486.68</v>
      </c>
      <c r="L26" s="29">
        <v>1824</v>
      </c>
      <c r="M26" s="29">
        <v>25</v>
      </c>
      <c r="N26" s="32">
        <f t="shared" si="0"/>
        <v>7057.68</v>
      </c>
      <c r="O26" s="34">
        <f t="shared" si="1"/>
        <v>52942.32</v>
      </c>
      <c r="P26" s="22"/>
      <c r="Q26" s="22"/>
    </row>
    <row r="27" spans="1:255" ht="15" customHeight="1">
      <c r="B27" s="18">
        <v>18</v>
      </c>
      <c r="C27" s="23" t="s">
        <v>57</v>
      </c>
      <c r="D27" s="24" t="s">
        <v>18</v>
      </c>
      <c r="E27" s="23" t="s">
        <v>52</v>
      </c>
      <c r="F27" s="24" t="s">
        <v>53</v>
      </c>
      <c r="G27" s="23" t="s">
        <v>34</v>
      </c>
      <c r="H27" s="24" t="s">
        <v>22</v>
      </c>
      <c r="I27" s="25">
        <v>55000</v>
      </c>
      <c r="J27" s="29">
        <v>1578.5</v>
      </c>
      <c r="K27" s="29">
        <v>2559.6799999999998</v>
      </c>
      <c r="L27" s="29">
        <v>1672</v>
      </c>
      <c r="M27" s="29">
        <v>25</v>
      </c>
      <c r="N27" s="32">
        <f t="shared" si="0"/>
        <v>5835.18</v>
      </c>
      <c r="O27" s="34">
        <f t="shared" si="1"/>
        <v>49164.82</v>
      </c>
      <c r="P27" s="22"/>
      <c r="Q27" s="22"/>
    </row>
    <row r="28" spans="1:255" ht="16.5" customHeight="1">
      <c r="B28" s="18">
        <v>19</v>
      </c>
      <c r="C28" s="23" t="s">
        <v>58</v>
      </c>
      <c r="D28" s="24" t="s">
        <v>24</v>
      </c>
      <c r="E28" s="23" t="s">
        <v>59</v>
      </c>
      <c r="F28" s="24" t="s">
        <v>53</v>
      </c>
      <c r="G28" s="23" t="s">
        <v>60</v>
      </c>
      <c r="H28" s="26" t="s">
        <v>42</v>
      </c>
      <c r="I28" s="25">
        <v>55000</v>
      </c>
      <c r="J28" s="29">
        <v>1578.5</v>
      </c>
      <c r="K28" s="29">
        <v>2559.6799999999998</v>
      </c>
      <c r="L28" s="29">
        <v>1672</v>
      </c>
      <c r="M28" s="29">
        <v>25</v>
      </c>
      <c r="N28" s="32">
        <f t="shared" si="0"/>
        <v>5835.18</v>
      </c>
      <c r="O28" s="34">
        <f t="shared" si="1"/>
        <v>49164.82</v>
      </c>
      <c r="P28" s="22"/>
      <c r="Q28" s="22"/>
    </row>
    <row r="29" spans="1:255" s="28" customFormat="1">
      <c r="A29"/>
      <c r="B29" s="18">
        <v>20</v>
      </c>
      <c r="C29" s="23" t="s">
        <v>61</v>
      </c>
      <c r="D29" s="24" t="s">
        <v>18</v>
      </c>
      <c r="E29" s="23" t="s">
        <v>62</v>
      </c>
      <c r="F29" s="24" t="s">
        <v>53</v>
      </c>
      <c r="G29" s="23" t="s">
        <v>63</v>
      </c>
      <c r="H29" s="26" t="s">
        <v>42</v>
      </c>
      <c r="I29" s="25">
        <v>55000</v>
      </c>
      <c r="J29" s="29">
        <v>1578.5</v>
      </c>
      <c r="K29" s="29">
        <v>2559.6799999999998</v>
      </c>
      <c r="L29" s="33">
        <v>1672</v>
      </c>
      <c r="M29" s="29">
        <v>25</v>
      </c>
      <c r="N29" s="32">
        <f t="shared" si="0"/>
        <v>5835.18</v>
      </c>
      <c r="O29" s="34">
        <f t="shared" si="1"/>
        <v>49164.82</v>
      </c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spans="1:255" ht="16.5" customHeight="1">
      <c r="B30" s="18">
        <v>21</v>
      </c>
      <c r="C30" s="23" t="s">
        <v>64</v>
      </c>
      <c r="D30" s="24" t="s">
        <v>24</v>
      </c>
      <c r="E30" s="23" t="s">
        <v>65</v>
      </c>
      <c r="F30" s="24" t="s">
        <v>53</v>
      </c>
      <c r="G30" s="23" t="s">
        <v>27</v>
      </c>
      <c r="H30" s="26" t="s">
        <v>42</v>
      </c>
      <c r="I30" s="25">
        <v>55000</v>
      </c>
      <c r="J30" s="29">
        <v>1578.5</v>
      </c>
      <c r="K30" s="29">
        <v>2559.6799999999998</v>
      </c>
      <c r="L30" s="29">
        <v>1672</v>
      </c>
      <c r="M30" s="29">
        <v>25</v>
      </c>
      <c r="N30" s="32">
        <f t="shared" si="0"/>
        <v>5835.18</v>
      </c>
      <c r="O30" s="34">
        <f t="shared" si="1"/>
        <v>49164.82</v>
      </c>
      <c r="P30" s="22"/>
      <c r="Q30" s="22"/>
    </row>
    <row r="31" spans="1:255" ht="15" customHeight="1">
      <c r="B31" s="18">
        <v>22</v>
      </c>
      <c r="C31" s="23" t="s">
        <v>66</v>
      </c>
      <c r="D31" s="24" t="s">
        <v>24</v>
      </c>
      <c r="E31" s="23" t="s">
        <v>67</v>
      </c>
      <c r="F31" s="24" t="s">
        <v>53</v>
      </c>
      <c r="G31" s="23" t="s">
        <v>34</v>
      </c>
      <c r="H31" s="24" t="s">
        <v>22</v>
      </c>
      <c r="I31" s="25">
        <v>50000</v>
      </c>
      <c r="J31" s="29">
        <v>1435</v>
      </c>
      <c r="K31" s="29">
        <v>1854</v>
      </c>
      <c r="L31" s="29">
        <v>1520</v>
      </c>
      <c r="M31" s="29">
        <v>25</v>
      </c>
      <c r="N31" s="32">
        <f t="shared" si="0"/>
        <v>4834</v>
      </c>
      <c r="O31" s="34">
        <f t="shared" si="1"/>
        <v>45166</v>
      </c>
      <c r="P31" s="22"/>
      <c r="Q31" s="22"/>
    </row>
    <row r="32" spans="1:255">
      <c r="B32" s="18">
        <v>23</v>
      </c>
      <c r="C32" s="23" t="s">
        <v>68</v>
      </c>
      <c r="D32" s="24" t="s">
        <v>24</v>
      </c>
      <c r="E32" s="23" t="s">
        <v>69</v>
      </c>
      <c r="F32" s="24" t="s">
        <v>30</v>
      </c>
      <c r="G32" s="23" t="s">
        <v>21</v>
      </c>
      <c r="H32" s="24" t="s">
        <v>22</v>
      </c>
      <c r="I32" s="25">
        <v>50000</v>
      </c>
      <c r="J32" s="29">
        <v>1435</v>
      </c>
      <c r="K32" s="29">
        <v>1854</v>
      </c>
      <c r="L32" s="29">
        <v>1520</v>
      </c>
      <c r="M32" s="29">
        <v>25</v>
      </c>
      <c r="N32" s="32">
        <f t="shared" si="0"/>
        <v>4834</v>
      </c>
      <c r="O32" s="34">
        <f t="shared" si="1"/>
        <v>45166</v>
      </c>
      <c r="P32" s="22"/>
      <c r="Q32" s="22"/>
    </row>
    <row r="33" spans="2:17">
      <c r="B33" s="18">
        <v>24</v>
      </c>
      <c r="C33" s="23" t="s">
        <v>70</v>
      </c>
      <c r="D33" s="24" t="s">
        <v>18</v>
      </c>
      <c r="E33" s="23" t="s">
        <v>71</v>
      </c>
      <c r="F33" s="24" t="s">
        <v>72</v>
      </c>
      <c r="G33" s="23" t="s">
        <v>27</v>
      </c>
      <c r="H33" s="24" t="s">
        <v>22</v>
      </c>
      <c r="I33" s="25">
        <v>50000</v>
      </c>
      <c r="J33" s="29">
        <v>1435</v>
      </c>
      <c r="K33" s="29">
        <v>1854</v>
      </c>
      <c r="L33" s="29">
        <v>1520</v>
      </c>
      <c r="M33" s="29">
        <v>25</v>
      </c>
      <c r="N33" s="32">
        <f t="shared" si="0"/>
        <v>4834</v>
      </c>
      <c r="O33" s="34">
        <f t="shared" si="1"/>
        <v>45166</v>
      </c>
      <c r="P33" s="22"/>
      <c r="Q33" s="22"/>
    </row>
    <row r="34" spans="2:17">
      <c r="B34" s="18">
        <v>25</v>
      </c>
      <c r="C34" s="23" t="s">
        <v>73</v>
      </c>
      <c r="D34" s="24" t="s">
        <v>24</v>
      </c>
      <c r="E34" s="23" t="s">
        <v>74</v>
      </c>
      <c r="F34" s="24" t="s">
        <v>75</v>
      </c>
      <c r="G34" s="23" t="s">
        <v>45</v>
      </c>
      <c r="H34" s="24" t="s">
        <v>22</v>
      </c>
      <c r="I34" s="25">
        <v>45000</v>
      </c>
      <c r="J34" s="29">
        <v>1291.5</v>
      </c>
      <c r="K34" s="29">
        <v>1148.33</v>
      </c>
      <c r="L34" s="29">
        <v>1368</v>
      </c>
      <c r="M34" s="29">
        <v>25</v>
      </c>
      <c r="N34" s="32">
        <f t="shared" si="0"/>
        <v>3832.83</v>
      </c>
      <c r="O34" s="34">
        <f t="shared" si="1"/>
        <v>41167.17</v>
      </c>
      <c r="P34" s="22"/>
      <c r="Q34" s="22"/>
    </row>
    <row r="35" spans="2:17">
      <c r="B35" s="18">
        <v>26</v>
      </c>
      <c r="C35" s="23" t="s">
        <v>76</v>
      </c>
      <c r="D35" s="24" t="s">
        <v>24</v>
      </c>
      <c r="E35" s="23" t="s">
        <v>77</v>
      </c>
      <c r="F35" s="24" t="s">
        <v>75</v>
      </c>
      <c r="G35" s="23" t="s">
        <v>78</v>
      </c>
      <c r="H35" s="24" t="s">
        <v>22</v>
      </c>
      <c r="I35" s="25">
        <v>45000</v>
      </c>
      <c r="J35" s="29">
        <v>1291.5</v>
      </c>
      <c r="K35" s="29">
        <v>1148.33</v>
      </c>
      <c r="L35" s="29">
        <v>1368</v>
      </c>
      <c r="M35" s="29">
        <v>25</v>
      </c>
      <c r="N35" s="32">
        <f t="shared" si="0"/>
        <v>3832.83</v>
      </c>
      <c r="O35" s="34">
        <f t="shared" si="1"/>
        <v>41167.17</v>
      </c>
      <c r="P35" s="22"/>
      <c r="Q35" s="22"/>
    </row>
    <row r="36" spans="2:17" ht="15" customHeight="1">
      <c r="B36" s="18">
        <v>27</v>
      </c>
      <c r="C36" s="23" t="s">
        <v>79</v>
      </c>
      <c r="D36" s="24" t="s">
        <v>24</v>
      </c>
      <c r="E36" s="23" t="s">
        <v>80</v>
      </c>
      <c r="F36" s="24" t="s">
        <v>30</v>
      </c>
      <c r="G36" s="23" t="s">
        <v>34</v>
      </c>
      <c r="H36" s="24" t="s">
        <v>22</v>
      </c>
      <c r="I36" s="25">
        <v>45000</v>
      </c>
      <c r="J36" s="29">
        <v>1291.5</v>
      </c>
      <c r="K36" s="29">
        <v>743.29</v>
      </c>
      <c r="L36" s="29">
        <v>1368</v>
      </c>
      <c r="M36" s="29">
        <v>2725.24</v>
      </c>
      <c r="N36" s="32">
        <f t="shared" si="0"/>
        <v>6128.03</v>
      </c>
      <c r="O36" s="34">
        <f t="shared" si="1"/>
        <v>38871.97</v>
      </c>
      <c r="P36" s="22"/>
      <c r="Q36" s="22"/>
    </row>
    <row r="37" spans="2:17" ht="15" customHeight="1">
      <c r="B37" s="18">
        <v>28</v>
      </c>
      <c r="C37" s="23" t="s">
        <v>81</v>
      </c>
      <c r="D37" s="24" t="s">
        <v>24</v>
      </c>
      <c r="E37" s="23" t="s">
        <v>82</v>
      </c>
      <c r="F37" s="24" t="s">
        <v>72</v>
      </c>
      <c r="G37" s="23" t="s">
        <v>78</v>
      </c>
      <c r="H37" s="24" t="s">
        <v>22</v>
      </c>
      <c r="I37" s="25">
        <v>40000</v>
      </c>
      <c r="J37" s="29">
        <v>1148</v>
      </c>
      <c r="K37" s="29">
        <v>442.65</v>
      </c>
      <c r="L37" s="29">
        <v>1216</v>
      </c>
      <c r="M37" s="29">
        <v>25</v>
      </c>
      <c r="N37" s="32">
        <f t="shared" si="0"/>
        <v>2831.65</v>
      </c>
      <c r="O37" s="34">
        <f t="shared" si="1"/>
        <v>37168.35</v>
      </c>
      <c r="P37" s="22"/>
      <c r="Q37" s="22"/>
    </row>
    <row r="38" spans="2:17" ht="15" customHeight="1">
      <c r="B38" s="18">
        <v>29</v>
      </c>
      <c r="C38" s="23" t="s">
        <v>83</v>
      </c>
      <c r="D38" s="24" t="s">
        <v>24</v>
      </c>
      <c r="E38" s="23" t="s">
        <v>69</v>
      </c>
      <c r="F38" s="24" t="s">
        <v>30</v>
      </c>
      <c r="G38" s="23" t="s">
        <v>27</v>
      </c>
      <c r="H38" s="24" t="s">
        <v>22</v>
      </c>
      <c r="I38" s="25">
        <v>40000</v>
      </c>
      <c r="J38" s="29">
        <v>1148</v>
      </c>
      <c r="K38" s="29">
        <v>37.61</v>
      </c>
      <c r="L38" s="29">
        <v>1216</v>
      </c>
      <c r="M38" s="29">
        <v>4650.24</v>
      </c>
      <c r="N38" s="32">
        <f t="shared" si="0"/>
        <v>7051.8499999999995</v>
      </c>
      <c r="O38" s="34">
        <f t="shared" si="1"/>
        <v>32948.15</v>
      </c>
      <c r="P38" s="22"/>
      <c r="Q38" s="22"/>
    </row>
    <row r="39" spans="2:17">
      <c r="B39" s="18">
        <v>30</v>
      </c>
      <c r="C39" s="23" t="s">
        <v>84</v>
      </c>
      <c r="D39" s="24" t="s">
        <v>18</v>
      </c>
      <c r="E39" s="23" t="s">
        <v>71</v>
      </c>
      <c r="F39" s="24" t="s">
        <v>72</v>
      </c>
      <c r="G39" s="23" t="s">
        <v>27</v>
      </c>
      <c r="H39" s="24" t="s">
        <v>22</v>
      </c>
      <c r="I39" s="25">
        <v>33000</v>
      </c>
      <c r="J39" s="29">
        <v>947.1</v>
      </c>
      <c r="K39" s="29">
        <v>0</v>
      </c>
      <c r="L39" s="29">
        <v>1003.2</v>
      </c>
      <c r="M39" s="29">
        <v>25</v>
      </c>
      <c r="N39" s="32">
        <f t="shared" si="0"/>
        <v>1975.3000000000002</v>
      </c>
      <c r="O39" s="34">
        <f t="shared" si="1"/>
        <v>31024.7</v>
      </c>
      <c r="P39" s="22"/>
      <c r="Q39" s="22"/>
    </row>
    <row r="40" spans="2:17">
      <c r="B40" s="18">
        <v>31</v>
      </c>
      <c r="C40" s="23" t="s">
        <v>85</v>
      </c>
      <c r="D40" s="24" t="s">
        <v>18</v>
      </c>
      <c r="E40" s="23" t="s">
        <v>71</v>
      </c>
      <c r="F40" s="24" t="s">
        <v>72</v>
      </c>
      <c r="G40" s="23" t="s">
        <v>27</v>
      </c>
      <c r="H40" s="24" t="s">
        <v>22</v>
      </c>
      <c r="I40" s="25">
        <v>33000</v>
      </c>
      <c r="J40" s="29">
        <v>947.1</v>
      </c>
      <c r="K40" s="29">
        <v>0</v>
      </c>
      <c r="L40" s="29">
        <v>1003.2</v>
      </c>
      <c r="M40" s="29">
        <v>25</v>
      </c>
      <c r="N40" s="32">
        <f t="shared" si="0"/>
        <v>1975.3000000000002</v>
      </c>
      <c r="O40" s="34">
        <f t="shared" si="1"/>
        <v>31024.7</v>
      </c>
      <c r="P40" s="22"/>
      <c r="Q40" s="22"/>
    </row>
    <row r="41" spans="2:17">
      <c r="B41" s="18">
        <v>32</v>
      </c>
      <c r="C41" s="23" t="s">
        <v>86</v>
      </c>
      <c r="D41" s="24" t="s">
        <v>18</v>
      </c>
      <c r="E41" s="23" t="s">
        <v>71</v>
      </c>
      <c r="F41" s="24" t="s">
        <v>72</v>
      </c>
      <c r="G41" s="23" t="s">
        <v>27</v>
      </c>
      <c r="H41" s="24" t="s">
        <v>22</v>
      </c>
      <c r="I41" s="25">
        <v>33000</v>
      </c>
      <c r="J41" s="29">
        <v>947.1</v>
      </c>
      <c r="K41" s="29">
        <v>0</v>
      </c>
      <c r="L41" s="29">
        <v>1003.2</v>
      </c>
      <c r="M41" s="29">
        <v>25</v>
      </c>
      <c r="N41" s="32">
        <f t="shared" si="0"/>
        <v>1975.3000000000002</v>
      </c>
      <c r="O41" s="34">
        <f t="shared" si="1"/>
        <v>31024.7</v>
      </c>
      <c r="P41" s="22"/>
      <c r="Q41" s="22"/>
    </row>
    <row r="42" spans="2:17" ht="15" customHeight="1">
      <c r="B42" s="18">
        <v>33</v>
      </c>
      <c r="C42" s="23" t="s">
        <v>87</v>
      </c>
      <c r="D42" s="24" t="s">
        <v>18</v>
      </c>
      <c r="E42" s="23" t="s">
        <v>71</v>
      </c>
      <c r="F42" s="24" t="s">
        <v>72</v>
      </c>
      <c r="G42" s="23" t="s">
        <v>27</v>
      </c>
      <c r="H42" s="24" t="s">
        <v>22</v>
      </c>
      <c r="I42" s="25">
        <v>33000</v>
      </c>
      <c r="J42" s="29">
        <v>947.1</v>
      </c>
      <c r="K42" s="29">
        <v>0</v>
      </c>
      <c r="L42" s="29">
        <v>1003.2</v>
      </c>
      <c r="M42" s="29">
        <v>25</v>
      </c>
      <c r="N42" s="32">
        <f t="shared" ref="N42:N87" si="2">+J42+K42+L42+M42</f>
        <v>1975.3000000000002</v>
      </c>
      <c r="O42" s="34">
        <f t="shared" ref="O42:O87" si="3">+I42-N42</f>
        <v>31024.7</v>
      </c>
      <c r="P42" s="22"/>
      <c r="Q42" s="22"/>
    </row>
    <row r="43" spans="2:17">
      <c r="B43" s="18">
        <v>34</v>
      </c>
      <c r="C43" s="23" t="s">
        <v>88</v>
      </c>
      <c r="D43" s="24" t="s">
        <v>18</v>
      </c>
      <c r="E43" s="23" t="s">
        <v>71</v>
      </c>
      <c r="F43" s="24" t="s">
        <v>72</v>
      </c>
      <c r="G43" s="23" t="s">
        <v>27</v>
      </c>
      <c r="H43" s="24" t="s">
        <v>22</v>
      </c>
      <c r="I43" s="25">
        <v>33000</v>
      </c>
      <c r="J43" s="29">
        <v>947.1</v>
      </c>
      <c r="K43" s="29">
        <v>0</v>
      </c>
      <c r="L43" s="29">
        <v>1003.2</v>
      </c>
      <c r="M43" s="29">
        <v>25</v>
      </c>
      <c r="N43" s="32">
        <f t="shared" si="2"/>
        <v>1975.3000000000002</v>
      </c>
      <c r="O43" s="34">
        <f t="shared" si="3"/>
        <v>31024.7</v>
      </c>
      <c r="P43" s="22"/>
      <c r="Q43" s="22"/>
    </row>
    <row r="44" spans="2:17" ht="15" customHeight="1">
      <c r="B44" s="18">
        <v>35</v>
      </c>
      <c r="C44" s="23" t="s">
        <v>89</v>
      </c>
      <c r="D44" s="24" t="s">
        <v>24</v>
      </c>
      <c r="E44" s="23" t="s">
        <v>71</v>
      </c>
      <c r="F44" s="24" t="s">
        <v>72</v>
      </c>
      <c r="G44" s="23" t="s">
        <v>27</v>
      </c>
      <c r="H44" s="24" t="s">
        <v>22</v>
      </c>
      <c r="I44" s="25">
        <v>33000</v>
      </c>
      <c r="J44" s="29">
        <v>947.1</v>
      </c>
      <c r="K44" s="29">
        <v>0</v>
      </c>
      <c r="L44" s="29">
        <v>1003.2</v>
      </c>
      <c r="M44" s="29">
        <v>25</v>
      </c>
      <c r="N44" s="32">
        <f t="shared" si="2"/>
        <v>1975.3000000000002</v>
      </c>
      <c r="O44" s="34">
        <f t="shared" si="3"/>
        <v>31024.7</v>
      </c>
      <c r="P44" s="22"/>
      <c r="Q44" s="22"/>
    </row>
    <row r="45" spans="2:17">
      <c r="B45" s="18">
        <v>36</v>
      </c>
      <c r="C45" s="23" t="s">
        <v>90</v>
      </c>
      <c r="D45" s="24" t="s">
        <v>18</v>
      </c>
      <c r="E45" s="23" t="s">
        <v>71</v>
      </c>
      <c r="F45" s="24" t="s">
        <v>72</v>
      </c>
      <c r="G45" s="23" t="s">
        <v>27</v>
      </c>
      <c r="H45" s="24" t="s">
        <v>22</v>
      </c>
      <c r="I45" s="25">
        <v>33000</v>
      </c>
      <c r="J45" s="29">
        <v>947.1</v>
      </c>
      <c r="K45" s="29">
        <v>0</v>
      </c>
      <c r="L45" s="29">
        <v>1003.2</v>
      </c>
      <c r="M45" s="29">
        <v>1375.12</v>
      </c>
      <c r="N45" s="32">
        <f t="shared" si="2"/>
        <v>3325.42</v>
      </c>
      <c r="O45" s="34">
        <f t="shared" si="3"/>
        <v>29674.58</v>
      </c>
      <c r="P45" s="22"/>
      <c r="Q45" s="22"/>
    </row>
    <row r="46" spans="2:17">
      <c r="B46" s="18">
        <v>37</v>
      </c>
      <c r="C46" s="23" t="s">
        <v>91</v>
      </c>
      <c r="D46" s="24" t="s">
        <v>18</v>
      </c>
      <c r="E46" s="23" t="s">
        <v>71</v>
      </c>
      <c r="F46" s="24" t="s">
        <v>72</v>
      </c>
      <c r="G46" s="23" t="s">
        <v>27</v>
      </c>
      <c r="H46" s="24" t="s">
        <v>22</v>
      </c>
      <c r="I46" s="25">
        <v>33000</v>
      </c>
      <c r="J46" s="29">
        <v>947.1</v>
      </c>
      <c r="K46" s="29">
        <v>0</v>
      </c>
      <c r="L46" s="29">
        <v>1003.2</v>
      </c>
      <c r="M46" s="29">
        <v>25</v>
      </c>
      <c r="N46" s="32">
        <f t="shared" si="2"/>
        <v>1975.3000000000002</v>
      </c>
      <c r="O46" s="34">
        <f t="shared" si="3"/>
        <v>31024.7</v>
      </c>
      <c r="P46" s="22"/>
      <c r="Q46" s="22"/>
    </row>
    <row r="47" spans="2:17">
      <c r="B47" s="18">
        <v>38</v>
      </c>
      <c r="C47" s="23" t="s">
        <v>92</v>
      </c>
      <c r="D47" s="24" t="s">
        <v>18</v>
      </c>
      <c r="E47" s="23" t="s">
        <v>71</v>
      </c>
      <c r="F47" s="24" t="s">
        <v>72</v>
      </c>
      <c r="G47" s="23" t="s">
        <v>27</v>
      </c>
      <c r="H47" s="24" t="s">
        <v>22</v>
      </c>
      <c r="I47" s="25">
        <v>33000</v>
      </c>
      <c r="J47" s="29">
        <v>947.1</v>
      </c>
      <c r="K47" s="29">
        <v>0</v>
      </c>
      <c r="L47" s="29">
        <v>1003.2</v>
      </c>
      <c r="M47" s="29">
        <v>25</v>
      </c>
      <c r="N47" s="32">
        <f t="shared" si="2"/>
        <v>1975.3000000000002</v>
      </c>
      <c r="O47" s="34">
        <f t="shared" si="3"/>
        <v>31024.7</v>
      </c>
      <c r="P47" s="22"/>
      <c r="Q47" s="22"/>
    </row>
    <row r="48" spans="2:17">
      <c r="B48" s="18">
        <v>39</v>
      </c>
      <c r="C48" s="23" t="s">
        <v>93</v>
      </c>
      <c r="D48" s="24" t="s">
        <v>18</v>
      </c>
      <c r="E48" s="23" t="s">
        <v>71</v>
      </c>
      <c r="F48" s="24" t="s">
        <v>72</v>
      </c>
      <c r="G48" s="23" t="s">
        <v>27</v>
      </c>
      <c r="H48" s="24" t="s">
        <v>22</v>
      </c>
      <c r="I48" s="25">
        <v>33000</v>
      </c>
      <c r="J48" s="29">
        <v>947.1</v>
      </c>
      <c r="K48" s="29">
        <v>0</v>
      </c>
      <c r="L48" s="29">
        <v>1003.2</v>
      </c>
      <c r="M48" s="29">
        <v>25</v>
      </c>
      <c r="N48" s="32">
        <f t="shared" si="2"/>
        <v>1975.3000000000002</v>
      </c>
      <c r="O48" s="34">
        <f t="shared" si="3"/>
        <v>31024.7</v>
      </c>
      <c r="P48" s="22"/>
      <c r="Q48" s="22"/>
    </row>
    <row r="49" spans="2:17">
      <c r="B49" s="18">
        <v>40</v>
      </c>
      <c r="C49" s="23" t="s">
        <v>94</v>
      </c>
      <c r="D49" s="24" t="s">
        <v>18</v>
      </c>
      <c r="E49" s="23" t="s">
        <v>71</v>
      </c>
      <c r="F49" s="24" t="s">
        <v>72</v>
      </c>
      <c r="G49" s="23" t="s">
        <v>27</v>
      </c>
      <c r="H49" s="24" t="s">
        <v>22</v>
      </c>
      <c r="I49" s="25">
        <v>33000</v>
      </c>
      <c r="J49" s="29">
        <v>947.1</v>
      </c>
      <c r="K49" s="29">
        <v>0</v>
      </c>
      <c r="L49" s="29">
        <v>1003.2</v>
      </c>
      <c r="M49" s="29">
        <v>25</v>
      </c>
      <c r="N49" s="32">
        <f t="shared" si="2"/>
        <v>1975.3000000000002</v>
      </c>
      <c r="O49" s="34">
        <f t="shared" si="3"/>
        <v>31024.7</v>
      </c>
      <c r="P49" s="22"/>
      <c r="Q49" s="22"/>
    </row>
    <row r="50" spans="2:17">
      <c r="B50" s="18">
        <v>41</v>
      </c>
      <c r="C50" s="23" t="s">
        <v>95</v>
      </c>
      <c r="D50" s="24" t="s">
        <v>18</v>
      </c>
      <c r="E50" s="23" t="s">
        <v>71</v>
      </c>
      <c r="F50" s="24" t="s">
        <v>72</v>
      </c>
      <c r="G50" s="23" t="s">
        <v>27</v>
      </c>
      <c r="H50" s="24" t="s">
        <v>22</v>
      </c>
      <c r="I50" s="25">
        <v>33000</v>
      </c>
      <c r="J50" s="29">
        <v>947.1</v>
      </c>
      <c r="K50" s="29">
        <v>0</v>
      </c>
      <c r="L50" s="29">
        <v>1003.2</v>
      </c>
      <c r="M50" s="29">
        <v>25</v>
      </c>
      <c r="N50" s="32">
        <f t="shared" ref="N50:N56" si="4">+J50+K50+L50+M50</f>
        <v>1975.3000000000002</v>
      </c>
      <c r="O50" s="34">
        <f t="shared" ref="O50:O56" si="5">+I50-N50</f>
        <v>31024.7</v>
      </c>
      <c r="P50" s="22"/>
      <c r="Q50" s="22"/>
    </row>
    <row r="51" spans="2:17">
      <c r="B51" s="18">
        <v>42</v>
      </c>
      <c r="C51" s="23" t="s">
        <v>96</v>
      </c>
      <c r="D51" s="24" t="s">
        <v>18</v>
      </c>
      <c r="E51" s="23" t="s">
        <v>71</v>
      </c>
      <c r="F51" s="24" t="s">
        <v>72</v>
      </c>
      <c r="G51" s="23" t="s">
        <v>27</v>
      </c>
      <c r="H51" s="24" t="s">
        <v>22</v>
      </c>
      <c r="I51" s="25">
        <v>33000</v>
      </c>
      <c r="J51" s="29">
        <v>947.1</v>
      </c>
      <c r="K51" s="29">
        <v>0</v>
      </c>
      <c r="L51" s="29">
        <v>1003.2</v>
      </c>
      <c r="M51" s="29">
        <v>25</v>
      </c>
      <c r="N51" s="32">
        <f t="shared" si="4"/>
        <v>1975.3000000000002</v>
      </c>
      <c r="O51" s="34">
        <f t="shared" si="5"/>
        <v>31024.7</v>
      </c>
      <c r="P51" s="22"/>
      <c r="Q51" s="22"/>
    </row>
    <row r="52" spans="2:17">
      <c r="B52" s="18">
        <v>43</v>
      </c>
      <c r="C52" s="23" t="s">
        <v>97</v>
      </c>
      <c r="D52" s="24" t="s">
        <v>18</v>
      </c>
      <c r="E52" s="23" t="s">
        <v>71</v>
      </c>
      <c r="F52" s="24" t="s">
        <v>72</v>
      </c>
      <c r="G52" s="23" t="s">
        <v>27</v>
      </c>
      <c r="H52" s="24" t="s">
        <v>22</v>
      </c>
      <c r="I52" s="25">
        <v>33000</v>
      </c>
      <c r="J52" s="29">
        <v>947.1</v>
      </c>
      <c r="K52" s="29">
        <v>0</v>
      </c>
      <c r="L52" s="29">
        <v>1003.2</v>
      </c>
      <c r="M52" s="29">
        <v>25</v>
      </c>
      <c r="N52" s="32">
        <f t="shared" si="4"/>
        <v>1975.3000000000002</v>
      </c>
      <c r="O52" s="34">
        <f t="shared" si="5"/>
        <v>31024.7</v>
      </c>
      <c r="P52" s="22"/>
      <c r="Q52" s="22"/>
    </row>
    <row r="53" spans="2:17">
      <c r="B53" s="18">
        <v>44</v>
      </c>
      <c r="C53" s="23" t="s">
        <v>98</v>
      </c>
      <c r="D53" s="24" t="s">
        <v>18</v>
      </c>
      <c r="E53" s="23" t="s">
        <v>71</v>
      </c>
      <c r="F53" s="24" t="s">
        <v>72</v>
      </c>
      <c r="G53" s="23" t="s">
        <v>27</v>
      </c>
      <c r="H53" s="24" t="s">
        <v>22</v>
      </c>
      <c r="I53" s="25">
        <v>33000</v>
      </c>
      <c r="J53" s="29">
        <v>947.1</v>
      </c>
      <c r="K53" s="29">
        <v>0</v>
      </c>
      <c r="L53" s="29">
        <v>1003.2</v>
      </c>
      <c r="M53" s="29">
        <v>25</v>
      </c>
      <c r="N53" s="32">
        <f t="shared" si="4"/>
        <v>1975.3000000000002</v>
      </c>
      <c r="O53" s="34">
        <f t="shared" si="5"/>
        <v>31024.7</v>
      </c>
      <c r="P53" s="22"/>
      <c r="Q53" s="22"/>
    </row>
    <row r="54" spans="2:17">
      <c r="B54" s="18">
        <v>45</v>
      </c>
      <c r="C54" s="23" t="s">
        <v>99</v>
      </c>
      <c r="D54" s="24" t="s">
        <v>18</v>
      </c>
      <c r="E54" s="23" t="s">
        <v>71</v>
      </c>
      <c r="F54" s="24" t="s">
        <v>72</v>
      </c>
      <c r="G54" s="23" t="s">
        <v>27</v>
      </c>
      <c r="H54" s="24" t="s">
        <v>22</v>
      </c>
      <c r="I54" s="25">
        <v>33000</v>
      </c>
      <c r="J54" s="29">
        <v>947.1</v>
      </c>
      <c r="K54" s="29">
        <v>0</v>
      </c>
      <c r="L54" s="29">
        <v>1003.2</v>
      </c>
      <c r="M54" s="29">
        <v>25</v>
      </c>
      <c r="N54" s="32">
        <f t="shared" si="4"/>
        <v>1975.3000000000002</v>
      </c>
      <c r="O54" s="34">
        <f t="shared" si="5"/>
        <v>31024.7</v>
      </c>
      <c r="P54" s="22"/>
      <c r="Q54" s="22"/>
    </row>
    <row r="55" spans="2:17">
      <c r="B55" s="18">
        <v>46</v>
      </c>
      <c r="C55" s="23" t="s">
        <v>100</v>
      </c>
      <c r="D55" s="24" t="s">
        <v>18</v>
      </c>
      <c r="E55" s="23" t="s">
        <v>71</v>
      </c>
      <c r="F55" s="24" t="s">
        <v>72</v>
      </c>
      <c r="G55" s="23" t="s">
        <v>27</v>
      </c>
      <c r="H55" s="24" t="s">
        <v>22</v>
      </c>
      <c r="I55" s="25">
        <v>33000</v>
      </c>
      <c r="J55" s="29">
        <v>947.1</v>
      </c>
      <c r="K55" s="29">
        <v>0</v>
      </c>
      <c r="L55" s="29">
        <v>1003.2</v>
      </c>
      <c r="M55" s="29">
        <v>25</v>
      </c>
      <c r="N55" s="32">
        <f t="shared" si="4"/>
        <v>1975.3000000000002</v>
      </c>
      <c r="O55" s="34">
        <f t="shared" si="5"/>
        <v>31024.7</v>
      </c>
      <c r="P55" s="22"/>
      <c r="Q55" s="22"/>
    </row>
    <row r="56" spans="2:17">
      <c r="B56" s="18">
        <v>47</v>
      </c>
      <c r="C56" s="23" t="s">
        <v>101</v>
      </c>
      <c r="D56" s="24" t="s">
        <v>18</v>
      </c>
      <c r="E56" s="23" t="s">
        <v>71</v>
      </c>
      <c r="F56" s="24" t="s">
        <v>72</v>
      </c>
      <c r="G56" s="23" t="s">
        <v>27</v>
      </c>
      <c r="H56" s="24" t="s">
        <v>22</v>
      </c>
      <c r="I56" s="25">
        <v>33000</v>
      </c>
      <c r="J56" s="29">
        <v>947.1</v>
      </c>
      <c r="K56" s="29">
        <v>0</v>
      </c>
      <c r="L56" s="29">
        <v>1003.2</v>
      </c>
      <c r="M56" s="29">
        <v>25</v>
      </c>
      <c r="N56" s="32">
        <f t="shared" si="4"/>
        <v>1975.3000000000002</v>
      </c>
      <c r="O56" s="34">
        <f t="shared" si="5"/>
        <v>31024.7</v>
      </c>
      <c r="P56" s="22"/>
      <c r="Q56" s="22"/>
    </row>
    <row r="57" spans="2:17">
      <c r="B57" s="18">
        <v>48</v>
      </c>
      <c r="C57" s="23" t="s">
        <v>102</v>
      </c>
      <c r="D57" s="24" t="s">
        <v>18</v>
      </c>
      <c r="E57" s="23" t="s">
        <v>103</v>
      </c>
      <c r="F57" s="24" t="s">
        <v>104</v>
      </c>
      <c r="G57" s="23" t="s">
        <v>105</v>
      </c>
      <c r="H57" s="24" t="s">
        <v>22</v>
      </c>
      <c r="I57" s="25">
        <v>33000</v>
      </c>
      <c r="J57" s="29">
        <v>947.1</v>
      </c>
      <c r="K57" s="29">
        <v>0</v>
      </c>
      <c r="L57" s="29">
        <v>1003.2</v>
      </c>
      <c r="M57" s="29">
        <v>1950</v>
      </c>
      <c r="N57" s="32">
        <f t="shared" si="2"/>
        <v>3900.3</v>
      </c>
      <c r="O57" s="34">
        <f t="shared" si="3"/>
        <v>29099.7</v>
      </c>
      <c r="P57" s="22"/>
      <c r="Q57" s="22"/>
    </row>
    <row r="58" spans="2:17">
      <c r="B58" s="18">
        <v>49</v>
      </c>
      <c r="C58" s="23" t="s">
        <v>106</v>
      </c>
      <c r="D58" s="24" t="s">
        <v>18</v>
      </c>
      <c r="E58" s="23" t="s">
        <v>107</v>
      </c>
      <c r="F58" s="24" t="s">
        <v>75</v>
      </c>
      <c r="G58" s="23" t="s">
        <v>78</v>
      </c>
      <c r="H58" s="24" t="s">
        <v>22</v>
      </c>
      <c r="I58" s="25">
        <v>31500</v>
      </c>
      <c r="J58" s="29">
        <v>904.05</v>
      </c>
      <c r="K58" s="29">
        <v>0</v>
      </c>
      <c r="L58" s="29">
        <v>957.6</v>
      </c>
      <c r="M58" s="29">
        <v>25</v>
      </c>
      <c r="N58" s="32">
        <f t="shared" si="2"/>
        <v>1886.65</v>
      </c>
      <c r="O58" s="34">
        <f t="shared" si="3"/>
        <v>29613.35</v>
      </c>
      <c r="P58" s="22"/>
      <c r="Q58" s="22"/>
    </row>
    <row r="59" spans="2:17">
      <c r="B59" s="18">
        <v>50</v>
      </c>
      <c r="C59" s="23" t="s">
        <v>108</v>
      </c>
      <c r="D59" s="24" t="s">
        <v>18</v>
      </c>
      <c r="E59" s="23" t="s">
        <v>71</v>
      </c>
      <c r="F59" s="24" t="s">
        <v>72</v>
      </c>
      <c r="G59" s="23" t="s">
        <v>27</v>
      </c>
      <c r="H59" s="24" t="s">
        <v>22</v>
      </c>
      <c r="I59" s="25">
        <v>30000</v>
      </c>
      <c r="J59" s="29">
        <f>+I59*2.87%</f>
        <v>861</v>
      </c>
      <c r="K59" s="29">
        <v>0</v>
      </c>
      <c r="L59" s="29">
        <f>+I59*3.04%</f>
        <v>912</v>
      </c>
      <c r="M59" s="29">
        <v>25</v>
      </c>
      <c r="N59" s="32">
        <f t="shared" si="2"/>
        <v>1798</v>
      </c>
      <c r="O59" s="34">
        <f t="shared" si="3"/>
        <v>28202</v>
      </c>
      <c r="P59" s="22"/>
      <c r="Q59" s="22"/>
    </row>
    <row r="60" spans="2:17">
      <c r="B60" s="18">
        <v>51</v>
      </c>
      <c r="C60" s="23" t="s">
        <v>109</v>
      </c>
      <c r="D60" s="24" t="s">
        <v>18</v>
      </c>
      <c r="E60" s="23" t="s">
        <v>110</v>
      </c>
      <c r="F60" s="24" t="s">
        <v>72</v>
      </c>
      <c r="G60" s="23" t="s">
        <v>105</v>
      </c>
      <c r="H60" s="24" t="s">
        <v>22</v>
      </c>
      <c r="I60" s="25">
        <v>30000</v>
      </c>
      <c r="J60" s="29">
        <v>861</v>
      </c>
      <c r="K60" s="29">
        <v>0</v>
      </c>
      <c r="L60" s="29">
        <v>912</v>
      </c>
      <c r="M60" s="29">
        <v>25</v>
      </c>
      <c r="N60" s="32">
        <f t="shared" si="2"/>
        <v>1798</v>
      </c>
      <c r="O60" s="34">
        <f t="shared" si="3"/>
        <v>28202</v>
      </c>
      <c r="P60" s="22"/>
      <c r="Q60" s="22"/>
    </row>
    <row r="61" spans="2:17">
      <c r="B61" s="18">
        <v>52</v>
      </c>
      <c r="C61" s="23" t="s">
        <v>111</v>
      </c>
      <c r="D61" s="24" t="s">
        <v>24</v>
      </c>
      <c r="E61" s="23" t="s">
        <v>112</v>
      </c>
      <c r="F61" s="24" t="s">
        <v>72</v>
      </c>
      <c r="G61" s="23" t="s">
        <v>105</v>
      </c>
      <c r="H61" s="24" t="s">
        <v>22</v>
      </c>
      <c r="I61" s="25">
        <v>30000</v>
      </c>
      <c r="J61" s="29">
        <v>861</v>
      </c>
      <c r="K61" s="29">
        <v>0</v>
      </c>
      <c r="L61" s="29">
        <v>912</v>
      </c>
      <c r="M61" s="29">
        <v>25</v>
      </c>
      <c r="N61" s="32">
        <f t="shared" si="2"/>
        <v>1798</v>
      </c>
      <c r="O61" s="34">
        <f t="shared" si="3"/>
        <v>28202</v>
      </c>
      <c r="P61" s="22"/>
      <c r="Q61" s="22"/>
    </row>
    <row r="62" spans="2:17">
      <c r="B62" s="18">
        <v>53</v>
      </c>
      <c r="C62" s="23" t="s">
        <v>113</v>
      </c>
      <c r="D62" s="24" t="s">
        <v>18</v>
      </c>
      <c r="E62" s="23" t="s">
        <v>71</v>
      </c>
      <c r="F62" s="24" t="s">
        <v>72</v>
      </c>
      <c r="G62" s="23" t="s">
        <v>27</v>
      </c>
      <c r="H62" s="24" t="s">
        <v>22</v>
      </c>
      <c r="I62" s="25">
        <v>29000</v>
      </c>
      <c r="J62" s="29">
        <v>832.3</v>
      </c>
      <c r="K62" s="29">
        <v>0</v>
      </c>
      <c r="L62" s="29">
        <v>881.6</v>
      </c>
      <c r="M62" s="29">
        <v>25</v>
      </c>
      <c r="N62" s="32">
        <f t="shared" si="2"/>
        <v>1738.9</v>
      </c>
      <c r="O62" s="34">
        <f t="shared" si="3"/>
        <v>27261.1</v>
      </c>
      <c r="P62" s="22"/>
      <c r="Q62" s="22"/>
    </row>
    <row r="63" spans="2:17">
      <c r="B63" s="18">
        <v>54</v>
      </c>
      <c r="C63" s="23" t="s">
        <v>114</v>
      </c>
      <c r="D63" s="24" t="s">
        <v>24</v>
      </c>
      <c r="E63" s="23" t="s">
        <v>115</v>
      </c>
      <c r="F63" s="24" t="s">
        <v>72</v>
      </c>
      <c r="G63" s="23" t="s">
        <v>27</v>
      </c>
      <c r="H63" s="24" t="s">
        <v>22</v>
      </c>
      <c r="I63" s="25">
        <v>29000</v>
      </c>
      <c r="J63" s="29">
        <v>832.3</v>
      </c>
      <c r="K63" s="29">
        <v>0</v>
      </c>
      <c r="L63" s="29">
        <v>881.6</v>
      </c>
      <c r="M63" s="29">
        <v>25</v>
      </c>
      <c r="N63" s="32">
        <f t="shared" si="2"/>
        <v>1738.9</v>
      </c>
      <c r="O63" s="34">
        <f t="shared" si="3"/>
        <v>27261.1</v>
      </c>
      <c r="P63" s="22"/>
      <c r="Q63" s="22"/>
    </row>
    <row r="64" spans="2:17" ht="15" customHeight="1">
      <c r="B64" s="18">
        <v>55</v>
      </c>
      <c r="C64" s="23" t="s">
        <v>116</v>
      </c>
      <c r="D64" s="24" t="s">
        <v>18</v>
      </c>
      <c r="E64" s="23" t="s">
        <v>103</v>
      </c>
      <c r="F64" s="24" t="s">
        <v>104</v>
      </c>
      <c r="G64" s="23" t="s">
        <v>105</v>
      </c>
      <c r="H64" s="24" t="s">
        <v>22</v>
      </c>
      <c r="I64" s="25">
        <v>26250</v>
      </c>
      <c r="J64" s="29">
        <v>753.38</v>
      </c>
      <c r="K64" s="29">
        <v>0</v>
      </c>
      <c r="L64" s="29">
        <v>798</v>
      </c>
      <c r="M64" s="29">
        <v>25</v>
      </c>
      <c r="N64" s="32">
        <f t="shared" si="2"/>
        <v>1576.38</v>
      </c>
      <c r="O64" s="34">
        <f t="shared" si="3"/>
        <v>24673.62</v>
      </c>
      <c r="P64" s="22"/>
      <c r="Q64" s="22"/>
    </row>
    <row r="65" spans="2:17">
      <c r="B65" s="18">
        <v>56</v>
      </c>
      <c r="C65" s="23" t="s">
        <v>117</v>
      </c>
      <c r="D65" s="24" t="s">
        <v>24</v>
      </c>
      <c r="E65" s="23" t="s">
        <v>118</v>
      </c>
      <c r="F65" s="24" t="s">
        <v>72</v>
      </c>
      <c r="G65" s="23" t="s">
        <v>34</v>
      </c>
      <c r="H65" s="24" t="s">
        <v>22</v>
      </c>
      <c r="I65" s="25">
        <v>26250</v>
      </c>
      <c r="J65" s="29">
        <v>753.38</v>
      </c>
      <c r="K65" s="29">
        <v>0</v>
      </c>
      <c r="L65" s="29">
        <v>798</v>
      </c>
      <c r="M65" s="29">
        <v>25</v>
      </c>
      <c r="N65" s="32">
        <f t="shared" si="2"/>
        <v>1576.38</v>
      </c>
      <c r="O65" s="34">
        <f t="shared" si="3"/>
        <v>24673.62</v>
      </c>
      <c r="P65" s="22"/>
      <c r="Q65" s="22"/>
    </row>
    <row r="66" spans="2:17">
      <c r="B66" s="18">
        <v>57</v>
      </c>
      <c r="C66" s="23" t="s">
        <v>119</v>
      </c>
      <c r="D66" s="24" t="s">
        <v>18</v>
      </c>
      <c r="E66" s="23" t="s">
        <v>71</v>
      </c>
      <c r="F66" s="24" t="s">
        <v>72</v>
      </c>
      <c r="G66" s="23" t="s">
        <v>27</v>
      </c>
      <c r="H66" s="24" t="s">
        <v>22</v>
      </c>
      <c r="I66" s="25">
        <v>25000</v>
      </c>
      <c r="J66" s="29">
        <f>+I66*2.87%</f>
        <v>717.5</v>
      </c>
      <c r="K66" s="29">
        <v>0</v>
      </c>
      <c r="L66" s="29">
        <f>+I66*3.04%</f>
        <v>760</v>
      </c>
      <c r="M66" s="29">
        <v>25</v>
      </c>
      <c r="N66" s="32">
        <f>+J66+K66+L66+M66</f>
        <v>1502.5</v>
      </c>
      <c r="O66" s="34">
        <f>+I66-N66</f>
        <v>23497.5</v>
      </c>
      <c r="P66" s="22"/>
      <c r="Q66" s="22"/>
    </row>
    <row r="67" spans="2:17">
      <c r="B67" s="18">
        <v>58</v>
      </c>
      <c r="C67" s="23" t="s">
        <v>120</v>
      </c>
      <c r="D67" s="24" t="s">
        <v>18</v>
      </c>
      <c r="E67" s="23" t="s">
        <v>71</v>
      </c>
      <c r="F67" s="24" t="s">
        <v>72</v>
      </c>
      <c r="G67" s="23" t="s">
        <v>27</v>
      </c>
      <c r="H67" s="24" t="s">
        <v>22</v>
      </c>
      <c r="I67" s="25">
        <v>25000</v>
      </c>
      <c r="J67" s="29">
        <f>+I67*2.87%</f>
        <v>717.5</v>
      </c>
      <c r="K67" s="29">
        <v>0</v>
      </c>
      <c r="L67" s="29">
        <f>+I67*3.04%</f>
        <v>760</v>
      </c>
      <c r="M67" s="29">
        <v>25</v>
      </c>
      <c r="N67" s="32">
        <f t="shared" si="2"/>
        <v>1502.5</v>
      </c>
      <c r="O67" s="34">
        <f t="shared" si="3"/>
        <v>23497.5</v>
      </c>
      <c r="P67" s="22"/>
      <c r="Q67" s="22"/>
    </row>
    <row r="68" spans="2:17">
      <c r="B68" s="18">
        <v>59</v>
      </c>
      <c r="C68" s="23" t="s">
        <v>121</v>
      </c>
      <c r="D68" s="24" t="s">
        <v>18</v>
      </c>
      <c r="E68" s="23" t="s">
        <v>71</v>
      </c>
      <c r="F68" s="24" t="s">
        <v>72</v>
      </c>
      <c r="G68" s="23" t="s">
        <v>27</v>
      </c>
      <c r="H68" s="24" t="s">
        <v>22</v>
      </c>
      <c r="I68" s="25">
        <v>25000</v>
      </c>
      <c r="J68" s="29">
        <f>+I68*2.87%</f>
        <v>717.5</v>
      </c>
      <c r="K68" s="29">
        <v>0</v>
      </c>
      <c r="L68" s="29">
        <f>+I68*3.04%</f>
        <v>760</v>
      </c>
      <c r="M68" s="29">
        <v>25</v>
      </c>
      <c r="N68" s="32">
        <f>+J68+K68+L68+M68</f>
        <v>1502.5</v>
      </c>
      <c r="O68" s="34">
        <f>+I68-N68</f>
        <v>23497.5</v>
      </c>
      <c r="P68" s="22"/>
      <c r="Q68" s="22"/>
    </row>
    <row r="69" spans="2:17">
      <c r="B69" s="18">
        <v>60</v>
      </c>
      <c r="C69" s="23" t="s">
        <v>122</v>
      </c>
      <c r="D69" s="24" t="s">
        <v>18</v>
      </c>
      <c r="E69" s="23" t="s">
        <v>103</v>
      </c>
      <c r="F69" s="24" t="s">
        <v>104</v>
      </c>
      <c r="G69" s="23" t="s">
        <v>105</v>
      </c>
      <c r="H69" s="24" t="s">
        <v>22</v>
      </c>
      <c r="I69" s="25">
        <v>25000</v>
      </c>
      <c r="J69" s="29">
        <v>717.5</v>
      </c>
      <c r="K69" s="29">
        <v>0</v>
      </c>
      <c r="L69" s="29">
        <v>760</v>
      </c>
      <c r="M69" s="29">
        <v>25</v>
      </c>
      <c r="N69" s="32">
        <f t="shared" si="2"/>
        <v>1502.5</v>
      </c>
      <c r="O69" s="34">
        <f t="shared" si="3"/>
        <v>23497.5</v>
      </c>
      <c r="P69" s="22"/>
      <c r="Q69" s="22"/>
    </row>
    <row r="70" spans="2:17">
      <c r="B70" s="18">
        <v>61</v>
      </c>
      <c r="C70" s="23" t="s">
        <v>123</v>
      </c>
      <c r="D70" s="24" t="s">
        <v>24</v>
      </c>
      <c r="E70" s="23" t="s">
        <v>124</v>
      </c>
      <c r="F70" s="24" t="s">
        <v>72</v>
      </c>
      <c r="G70" s="23" t="s">
        <v>105</v>
      </c>
      <c r="H70" s="24" t="s">
        <v>22</v>
      </c>
      <c r="I70" s="25">
        <v>25000</v>
      </c>
      <c r="J70" s="29">
        <v>717.5</v>
      </c>
      <c r="K70" s="29">
        <v>0</v>
      </c>
      <c r="L70" s="29">
        <v>760</v>
      </c>
      <c r="M70" s="29">
        <v>25</v>
      </c>
      <c r="N70" s="32">
        <f t="shared" si="2"/>
        <v>1502.5</v>
      </c>
      <c r="O70" s="34">
        <f t="shared" si="3"/>
        <v>23497.5</v>
      </c>
      <c r="P70" s="22"/>
      <c r="Q70" s="22"/>
    </row>
    <row r="71" spans="2:17" ht="15" customHeight="1">
      <c r="B71" s="18">
        <v>62</v>
      </c>
      <c r="C71" s="23" t="s">
        <v>125</v>
      </c>
      <c r="D71" s="24" t="s">
        <v>24</v>
      </c>
      <c r="E71" s="23" t="s">
        <v>112</v>
      </c>
      <c r="F71" s="24" t="s">
        <v>72</v>
      </c>
      <c r="G71" s="23" t="s">
        <v>105</v>
      </c>
      <c r="H71" s="24" t="s">
        <v>22</v>
      </c>
      <c r="I71" s="25">
        <v>25000</v>
      </c>
      <c r="J71" s="29">
        <v>717.5</v>
      </c>
      <c r="K71" s="29">
        <v>0</v>
      </c>
      <c r="L71" s="29">
        <v>760</v>
      </c>
      <c r="M71" s="29">
        <v>25</v>
      </c>
      <c r="N71" s="32">
        <f t="shared" si="2"/>
        <v>1502.5</v>
      </c>
      <c r="O71" s="34">
        <f t="shared" si="3"/>
        <v>23497.5</v>
      </c>
      <c r="P71" s="22"/>
      <c r="Q71" s="22"/>
    </row>
    <row r="72" spans="2:17" ht="15" customHeight="1">
      <c r="B72" s="18">
        <v>63</v>
      </c>
      <c r="C72" s="23" t="s">
        <v>126</v>
      </c>
      <c r="D72" s="24" t="s">
        <v>24</v>
      </c>
      <c r="E72" s="23" t="s">
        <v>112</v>
      </c>
      <c r="F72" s="24" t="s">
        <v>72</v>
      </c>
      <c r="G72" s="23" t="s">
        <v>105</v>
      </c>
      <c r="H72" s="24" t="s">
        <v>22</v>
      </c>
      <c r="I72" s="25">
        <v>25000</v>
      </c>
      <c r="J72" s="29">
        <v>717.5</v>
      </c>
      <c r="K72" s="29">
        <v>0</v>
      </c>
      <c r="L72" s="29">
        <v>760</v>
      </c>
      <c r="M72" s="29">
        <v>25</v>
      </c>
      <c r="N72" s="32">
        <f t="shared" si="2"/>
        <v>1502.5</v>
      </c>
      <c r="O72" s="34">
        <f t="shared" si="3"/>
        <v>23497.5</v>
      </c>
      <c r="P72" s="22"/>
      <c r="Q72" s="22"/>
    </row>
    <row r="73" spans="2:17" ht="15" customHeight="1">
      <c r="B73" s="18">
        <v>64</v>
      </c>
      <c r="C73" s="23" t="s">
        <v>127</v>
      </c>
      <c r="D73" s="24" t="s">
        <v>24</v>
      </c>
      <c r="E73" s="23" t="s">
        <v>112</v>
      </c>
      <c r="F73" s="24" t="s">
        <v>72</v>
      </c>
      <c r="G73" s="23" t="s">
        <v>105</v>
      </c>
      <c r="H73" s="24" t="s">
        <v>22</v>
      </c>
      <c r="I73" s="25">
        <v>25000</v>
      </c>
      <c r="J73" s="29">
        <v>717.5</v>
      </c>
      <c r="K73" s="29">
        <v>0</v>
      </c>
      <c r="L73" s="29">
        <v>760</v>
      </c>
      <c r="M73" s="29">
        <v>25</v>
      </c>
      <c r="N73" s="32">
        <f>+J73+K73+L73+M73</f>
        <v>1502.5</v>
      </c>
      <c r="O73" s="34">
        <f>+I73-N73</f>
        <v>23497.5</v>
      </c>
      <c r="P73" s="22"/>
      <c r="Q73" s="22"/>
    </row>
    <row r="74" spans="2:17" ht="15" customHeight="1">
      <c r="B74" s="18">
        <v>65</v>
      </c>
      <c r="C74" s="23" t="s">
        <v>128</v>
      </c>
      <c r="D74" s="24" t="s">
        <v>18</v>
      </c>
      <c r="E74" s="23" t="s">
        <v>129</v>
      </c>
      <c r="F74" s="24" t="s">
        <v>72</v>
      </c>
      <c r="G74" s="23" t="s">
        <v>105</v>
      </c>
      <c r="H74" s="24" t="s">
        <v>22</v>
      </c>
      <c r="I74" s="25">
        <v>25000</v>
      </c>
      <c r="J74" s="29">
        <v>717.5</v>
      </c>
      <c r="K74" s="29">
        <v>0</v>
      </c>
      <c r="L74" s="29">
        <v>760</v>
      </c>
      <c r="M74" s="29">
        <v>25</v>
      </c>
      <c r="N74" s="32">
        <f t="shared" si="2"/>
        <v>1502.5</v>
      </c>
      <c r="O74" s="34">
        <f t="shared" si="3"/>
        <v>23497.5</v>
      </c>
      <c r="P74" s="22"/>
      <c r="Q74" s="22"/>
    </row>
    <row r="75" spans="2:17" ht="15" customHeight="1">
      <c r="B75" s="18">
        <v>66</v>
      </c>
      <c r="C75" s="23" t="s">
        <v>130</v>
      </c>
      <c r="D75" s="24" t="s">
        <v>18</v>
      </c>
      <c r="E75" s="23" t="s">
        <v>103</v>
      </c>
      <c r="F75" s="24" t="s">
        <v>104</v>
      </c>
      <c r="G75" s="23" t="s">
        <v>105</v>
      </c>
      <c r="H75" s="24" t="s">
        <v>22</v>
      </c>
      <c r="I75" s="25">
        <v>25000</v>
      </c>
      <c r="J75" s="29">
        <v>717.5</v>
      </c>
      <c r="K75" s="29">
        <v>0</v>
      </c>
      <c r="L75" s="29">
        <v>760</v>
      </c>
      <c r="M75" s="29">
        <v>25</v>
      </c>
      <c r="N75" s="32">
        <f>+J75+K75+L75+M75</f>
        <v>1502.5</v>
      </c>
      <c r="O75" s="34">
        <f>+I75-N75</f>
        <v>23497.5</v>
      </c>
      <c r="P75" s="22"/>
      <c r="Q75" s="22"/>
    </row>
    <row r="76" spans="2:17" ht="15" customHeight="1">
      <c r="B76" s="18">
        <v>67</v>
      </c>
      <c r="C76" s="23" t="s">
        <v>131</v>
      </c>
      <c r="D76" s="24" t="s">
        <v>18</v>
      </c>
      <c r="E76" s="23" t="s">
        <v>103</v>
      </c>
      <c r="F76" s="24" t="s">
        <v>104</v>
      </c>
      <c r="G76" s="23" t="s">
        <v>105</v>
      </c>
      <c r="H76" s="24" t="s">
        <v>22</v>
      </c>
      <c r="I76" s="25">
        <v>25000</v>
      </c>
      <c r="J76" s="29">
        <v>717.5</v>
      </c>
      <c r="K76" s="29">
        <v>0</v>
      </c>
      <c r="L76" s="29">
        <v>760</v>
      </c>
      <c r="M76" s="29">
        <v>25</v>
      </c>
      <c r="N76" s="32">
        <f>+J76+K76+L76+M76</f>
        <v>1502.5</v>
      </c>
      <c r="O76" s="34">
        <f>+I76-N76</f>
        <v>23497.5</v>
      </c>
      <c r="P76" s="22"/>
      <c r="Q76" s="22"/>
    </row>
    <row r="77" spans="2:17" ht="15" customHeight="1">
      <c r="B77" s="18">
        <v>68</v>
      </c>
      <c r="C77" s="23" t="s">
        <v>132</v>
      </c>
      <c r="D77" s="24" t="s">
        <v>18</v>
      </c>
      <c r="E77" s="23" t="s">
        <v>103</v>
      </c>
      <c r="F77" s="24" t="s">
        <v>104</v>
      </c>
      <c r="G77" s="23" t="s">
        <v>105</v>
      </c>
      <c r="H77" s="24" t="s">
        <v>22</v>
      </c>
      <c r="I77" s="25">
        <v>25000</v>
      </c>
      <c r="J77" s="29">
        <v>717.5</v>
      </c>
      <c r="K77" s="29">
        <v>0</v>
      </c>
      <c r="L77" s="29">
        <v>760</v>
      </c>
      <c r="M77" s="29">
        <v>25</v>
      </c>
      <c r="N77" s="32">
        <f>+J77+K77+L77+M77</f>
        <v>1502.5</v>
      </c>
      <c r="O77" s="34">
        <f>+I77-N77</f>
        <v>23497.5</v>
      </c>
      <c r="P77" s="22"/>
      <c r="Q77" s="22"/>
    </row>
    <row r="78" spans="2:17" ht="15" customHeight="1">
      <c r="B78" s="18">
        <v>69</v>
      </c>
      <c r="C78" s="23" t="s">
        <v>133</v>
      </c>
      <c r="D78" s="24" t="s">
        <v>18</v>
      </c>
      <c r="E78" s="23" t="s">
        <v>103</v>
      </c>
      <c r="F78" s="24" t="s">
        <v>104</v>
      </c>
      <c r="G78" s="23" t="s">
        <v>105</v>
      </c>
      <c r="H78" s="24" t="s">
        <v>22</v>
      </c>
      <c r="I78" s="25">
        <v>25000</v>
      </c>
      <c r="J78" s="29">
        <v>717.5</v>
      </c>
      <c r="K78" s="29">
        <v>0</v>
      </c>
      <c r="L78" s="29">
        <v>760</v>
      </c>
      <c r="M78" s="29">
        <v>25</v>
      </c>
      <c r="N78" s="32">
        <f>+J78+K78+L78+M78</f>
        <v>1502.5</v>
      </c>
      <c r="O78" s="34">
        <f>+I78-N78</f>
        <v>23497.5</v>
      </c>
      <c r="P78" s="22"/>
      <c r="Q78" s="22"/>
    </row>
    <row r="79" spans="2:17" ht="15" customHeight="1">
      <c r="B79" s="18">
        <v>70</v>
      </c>
      <c r="C79" s="23" t="s">
        <v>134</v>
      </c>
      <c r="D79" s="24" t="s">
        <v>18</v>
      </c>
      <c r="E79" s="23" t="s">
        <v>103</v>
      </c>
      <c r="F79" s="24" t="s">
        <v>104</v>
      </c>
      <c r="G79" s="23" t="s">
        <v>105</v>
      </c>
      <c r="H79" s="24" t="s">
        <v>22</v>
      </c>
      <c r="I79" s="25">
        <v>23100</v>
      </c>
      <c r="J79" s="29">
        <v>662.97</v>
      </c>
      <c r="K79" s="29">
        <v>0</v>
      </c>
      <c r="L79" s="29">
        <v>702.24</v>
      </c>
      <c r="M79" s="29">
        <v>25</v>
      </c>
      <c r="N79" s="32">
        <f>+J79+K79+L79+M79</f>
        <v>1390.21</v>
      </c>
      <c r="O79" s="34">
        <f>+I79-N79</f>
        <v>21709.79</v>
      </c>
      <c r="P79" s="22"/>
      <c r="Q79" s="22"/>
    </row>
    <row r="80" spans="2:17">
      <c r="B80" s="18">
        <v>71</v>
      </c>
      <c r="C80" s="23" t="s">
        <v>135</v>
      </c>
      <c r="D80" s="24" t="s">
        <v>18</v>
      </c>
      <c r="E80" s="23" t="s">
        <v>136</v>
      </c>
      <c r="F80" s="24" t="s">
        <v>104</v>
      </c>
      <c r="G80" s="23" t="s">
        <v>105</v>
      </c>
      <c r="H80" s="24" t="s">
        <v>22</v>
      </c>
      <c r="I80" s="25">
        <v>23000</v>
      </c>
      <c r="J80" s="29">
        <v>660.1</v>
      </c>
      <c r="K80" s="29">
        <v>0</v>
      </c>
      <c r="L80" s="29">
        <v>699.2</v>
      </c>
      <c r="M80" s="29">
        <v>25</v>
      </c>
      <c r="N80" s="32">
        <f t="shared" si="2"/>
        <v>1384.3000000000002</v>
      </c>
      <c r="O80" s="34">
        <f t="shared" si="3"/>
        <v>21615.7</v>
      </c>
      <c r="P80" s="22"/>
      <c r="Q80" s="22"/>
    </row>
    <row r="81" spans="2:17">
      <c r="B81" s="18">
        <v>72</v>
      </c>
      <c r="C81" s="23" t="s">
        <v>137</v>
      </c>
      <c r="D81" s="24" t="s">
        <v>18</v>
      </c>
      <c r="E81" s="23" t="s">
        <v>103</v>
      </c>
      <c r="F81" s="24" t="s">
        <v>104</v>
      </c>
      <c r="G81" s="23" t="s">
        <v>105</v>
      </c>
      <c r="H81" s="24" t="s">
        <v>22</v>
      </c>
      <c r="I81" s="25">
        <v>22000</v>
      </c>
      <c r="J81" s="29">
        <v>631.4</v>
      </c>
      <c r="K81" s="29">
        <v>0</v>
      </c>
      <c r="L81" s="29">
        <v>668.8</v>
      </c>
      <c r="M81" s="29">
        <v>25</v>
      </c>
      <c r="N81" s="32">
        <f t="shared" si="2"/>
        <v>1325.1999999999998</v>
      </c>
      <c r="O81" s="34">
        <f t="shared" si="3"/>
        <v>20674.8</v>
      </c>
      <c r="P81" s="22"/>
      <c r="Q81" s="22"/>
    </row>
    <row r="82" spans="2:17">
      <c r="B82" s="18">
        <v>73</v>
      </c>
      <c r="C82" s="23" t="s">
        <v>138</v>
      </c>
      <c r="D82" s="24" t="s">
        <v>18</v>
      </c>
      <c r="E82" s="23" t="s">
        <v>103</v>
      </c>
      <c r="F82" s="24" t="s">
        <v>104</v>
      </c>
      <c r="G82" s="23" t="s">
        <v>105</v>
      </c>
      <c r="H82" s="24" t="s">
        <v>22</v>
      </c>
      <c r="I82" s="25">
        <v>22000</v>
      </c>
      <c r="J82" s="29">
        <v>631.4</v>
      </c>
      <c r="K82" s="29">
        <v>0</v>
      </c>
      <c r="L82" s="29">
        <v>668.8</v>
      </c>
      <c r="M82" s="29">
        <v>25</v>
      </c>
      <c r="N82" s="32">
        <f t="shared" si="2"/>
        <v>1325.1999999999998</v>
      </c>
      <c r="O82" s="34">
        <f t="shared" si="3"/>
        <v>20674.8</v>
      </c>
      <c r="P82" s="22"/>
      <c r="Q82" s="22"/>
    </row>
    <row r="83" spans="2:17">
      <c r="B83" s="18">
        <v>74</v>
      </c>
      <c r="C83" s="23" t="s">
        <v>139</v>
      </c>
      <c r="D83" s="24" t="s">
        <v>18</v>
      </c>
      <c r="E83" s="23" t="s">
        <v>71</v>
      </c>
      <c r="F83" s="24" t="s">
        <v>72</v>
      </c>
      <c r="G83" s="23" t="s">
        <v>27</v>
      </c>
      <c r="H83" s="24" t="s">
        <v>22</v>
      </c>
      <c r="I83" s="25">
        <v>22000</v>
      </c>
      <c r="J83" s="29">
        <v>631.4</v>
      </c>
      <c r="K83" s="29">
        <v>0</v>
      </c>
      <c r="L83" s="29">
        <v>668.8</v>
      </c>
      <c r="M83" s="29">
        <v>25</v>
      </c>
      <c r="N83" s="32">
        <f t="shared" si="2"/>
        <v>1325.1999999999998</v>
      </c>
      <c r="O83" s="34">
        <f t="shared" si="3"/>
        <v>20674.8</v>
      </c>
      <c r="P83" s="22"/>
      <c r="Q83" s="22"/>
    </row>
    <row r="84" spans="2:17">
      <c r="B84" s="18">
        <v>75</v>
      </c>
      <c r="C84" s="23" t="s">
        <v>140</v>
      </c>
      <c r="D84" s="24" t="s">
        <v>18</v>
      </c>
      <c r="E84" s="23" t="s">
        <v>71</v>
      </c>
      <c r="F84" s="24" t="s">
        <v>72</v>
      </c>
      <c r="G84" s="23" t="s">
        <v>27</v>
      </c>
      <c r="H84" s="24" t="s">
        <v>22</v>
      </c>
      <c r="I84" s="25">
        <v>22000</v>
      </c>
      <c r="J84" s="29">
        <v>631.4</v>
      </c>
      <c r="K84" s="29">
        <v>0</v>
      </c>
      <c r="L84" s="29">
        <v>668.8</v>
      </c>
      <c r="M84" s="29">
        <v>25</v>
      </c>
      <c r="N84" s="32">
        <f t="shared" si="2"/>
        <v>1325.1999999999998</v>
      </c>
      <c r="O84" s="34">
        <f t="shared" si="3"/>
        <v>20674.8</v>
      </c>
      <c r="P84" s="22"/>
      <c r="Q84" s="22"/>
    </row>
    <row r="85" spans="2:17">
      <c r="B85" s="18">
        <v>76</v>
      </c>
      <c r="C85" s="23" t="s">
        <v>141</v>
      </c>
      <c r="D85" s="24" t="s">
        <v>18</v>
      </c>
      <c r="E85" s="23" t="s">
        <v>71</v>
      </c>
      <c r="F85" s="24" t="s">
        <v>72</v>
      </c>
      <c r="G85" s="23" t="s">
        <v>27</v>
      </c>
      <c r="H85" s="24" t="s">
        <v>22</v>
      </c>
      <c r="I85" s="25">
        <v>22000</v>
      </c>
      <c r="J85" s="29">
        <v>631.4</v>
      </c>
      <c r="K85" s="29">
        <v>0</v>
      </c>
      <c r="L85" s="29">
        <v>668.8</v>
      </c>
      <c r="M85" s="29">
        <v>25</v>
      </c>
      <c r="N85" s="32">
        <f t="shared" si="2"/>
        <v>1325.1999999999998</v>
      </c>
      <c r="O85" s="34">
        <f t="shared" si="3"/>
        <v>20674.8</v>
      </c>
      <c r="P85" s="22"/>
      <c r="Q85" s="22"/>
    </row>
    <row r="86" spans="2:17">
      <c r="B86" s="18">
        <v>77</v>
      </c>
      <c r="C86" s="23" t="s">
        <v>142</v>
      </c>
      <c r="D86" s="24" t="s">
        <v>18</v>
      </c>
      <c r="E86" s="23" t="s">
        <v>71</v>
      </c>
      <c r="F86" s="24" t="s">
        <v>72</v>
      </c>
      <c r="G86" s="23" t="s">
        <v>27</v>
      </c>
      <c r="H86" s="24" t="s">
        <v>22</v>
      </c>
      <c r="I86" s="25">
        <v>22000</v>
      </c>
      <c r="J86" s="29">
        <v>631.4</v>
      </c>
      <c r="K86" s="29">
        <v>0</v>
      </c>
      <c r="L86" s="29">
        <v>668.8</v>
      </c>
      <c r="M86" s="29">
        <v>25</v>
      </c>
      <c r="N86" s="32">
        <f t="shared" si="2"/>
        <v>1325.1999999999998</v>
      </c>
      <c r="O86" s="34">
        <f t="shared" si="3"/>
        <v>20674.8</v>
      </c>
      <c r="P86" s="22"/>
      <c r="Q86" s="22"/>
    </row>
    <row r="87" spans="2:17">
      <c r="B87" s="18">
        <v>78</v>
      </c>
      <c r="C87" s="23" t="s">
        <v>143</v>
      </c>
      <c r="D87" s="24" t="s">
        <v>18</v>
      </c>
      <c r="E87" s="23" t="s">
        <v>103</v>
      </c>
      <c r="F87" s="24" t="s">
        <v>104</v>
      </c>
      <c r="G87" s="23" t="s">
        <v>105</v>
      </c>
      <c r="H87" s="24" t="s">
        <v>22</v>
      </c>
      <c r="I87" s="25">
        <v>22000</v>
      </c>
      <c r="J87" s="29">
        <v>631.4</v>
      </c>
      <c r="K87" s="29">
        <v>0</v>
      </c>
      <c r="L87" s="29">
        <v>668.8</v>
      </c>
      <c r="M87" s="29">
        <v>1950</v>
      </c>
      <c r="N87" s="32">
        <f t="shared" si="2"/>
        <v>3250.2</v>
      </c>
      <c r="O87" s="34">
        <f t="shared" si="3"/>
        <v>18749.8</v>
      </c>
      <c r="P87" s="22"/>
      <c r="Q87" s="22"/>
    </row>
    <row r="88" spans="2:17">
      <c r="B88" s="18">
        <v>79</v>
      </c>
      <c r="C88" s="23" t="s">
        <v>144</v>
      </c>
      <c r="D88" s="24" t="s">
        <v>18</v>
      </c>
      <c r="E88" s="23" t="s">
        <v>103</v>
      </c>
      <c r="F88" s="24" t="s">
        <v>104</v>
      </c>
      <c r="G88" s="23" t="s">
        <v>105</v>
      </c>
      <c r="H88" s="24" t="s">
        <v>22</v>
      </c>
      <c r="I88" s="25">
        <v>22000</v>
      </c>
      <c r="J88" s="29">
        <v>631.4</v>
      </c>
      <c r="K88" s="29">
        <v>0</v>
      </c>
      <c r="L88" s="29">
        <v>668.8</v>
      </c>
      <c r="M88" s="29">
        <v>25</v>
      </c>
      <c r="N88" s="32">
        <f t="shared" ref="N88:N93" si="6">+J88+K88+L88+M88</f>
        <v>1325.1999999999998</v>
      </c>
      <c r="O88" s="34">
        <f t="shared" ref="O88:O93" si="7">+I88-N88</f>
        <v>20674.8</v>
      </c>
      <c r="P88" s="22"/>
      <c r="Q88" s="22"/>
    </row>
    <row r="89" spans="2:17">
      <c r="B89" s="18">
        <v>80</v>
      </c>
      <c r="C89" s="23" t="s">
        <v>145</v>
      </c>
      <c r="D89" s="24" t="s">
        <v>18</v>
      </c>
      <c r="E89" s="23" t="s">
        <v>103</v>
      </c>
      <c r="F89" s="24" t="s">
        <v>104</v>
      </c>
      <c r="G89" s="23" t="s">
        <v>105</v>
      </c>
      <c r="H89" s="24" t="s">
        <v>22</v>
      </c>
      <c r="I89" s="25">
        <v>22000</v>
      </c>
      <c r="J89" s="29">
        <v>631.4</v>
      </c>
      <c r="K89" s="29">
        <v>0</v>
      </c>
      <c r="L89" s="29">
        <v>668.8</v>
      </c>
      <c r="M89" s="29">
        <v>25</v>
      </c>
      <c r="N89" s="32">
        <f t="shared" si="6"/>
        <v>1325.1999999999998</v>
      </c>
      <c r="O89" s="34">
        <f t="shared" si="7"/>
        <v>20674.8</v>
      </c>
      <c r="P89" s="22"/>
      <c r="Q89" s="22"/>
    </row>
    <row r="90" spans="2:17">
      <c r="B90" s="18">
        <v>81</v>
      </c>
      <c r="C90" s="23" t="s">
        <v>146</v>
      </c>
      <c r="D90" s="24" t="s">
        <v>18</v>
      </c>
      <c r="E90" s="23" t="s">
        <v>103</v>
      </c>
      <c r="F90" s="24" t="s">
        <v>104</v>
      </c>
      <c r="G90" s="23" t="s">
        <v>105</v>
      </c>
      <c r="H90" s="24" t="s">
        <v>22</v>
      </c>
      <c r="I90" s="25">
        <v>22000</v>
      </c>
      <c r="J90" s="29">
        <v>631.4</v>
      </c>
      <c r="K90" s="29"/>
      <c r="L90" s="29">
        <v>668.8</v>
      </c>
      <c r="M90" s="29">
        <v>25</v>
      </c>
      <c r="N90" s="32">
        <f>+J90+K90+L90+M90</f>
        <v>1325.1999999999998</v>
      </c>
      <c r="O90" s="34">
        <f>+I90-N90</f>
        <v>20674.8</v>
      </c>
      <c r="P90" s="22"/>
      <c r="Q90" s="22"/>
    </row>
    <row r="91" spans="2:17">
      <c r="B91" s="18">
        <v>82</v>
      </c>
      <c r="C91" s="23" t="s">
        <v>147</v>
      </c>
      <c r="D91" s="24" t="s">
        <v>18</v>
      </c>
      <c r="E91" s="23" t="s">
        <v>136</v>
      </c>
      <c r="F91" s="24" t="s">
        <v>104</v>
      </c>
      <c r="G91" s="23" t="s">
        <v>105</v>
      </c>
      <c r="H91" s="24" t="s">
        <v>22</v>
      </c>
      <c r="I91" s="25">
        <v>20000</v>
      </c>
      <c r="J91" s="29">
        <v>574</v>
      </c>
      <c r="K91" s="29">
        <v>0</v>
      </c>
      <c r="L91" s="29">
        <v>608</v>
      </c>
      <c r="M91" s="29">
        <v>1375.12</v>
      </c>
      <c r="N91" s="32">
        <f t="shared" si="6"/>
        <v>2557.12</v>
      </c>
      <c r="O91" s="34">
        <f t="shared" si="7"/>
        <v>17442.88</v>
      </c>
      <c r="P91" s="22"/>
      <c r="Q91" s="22"/>
    </row>
    <row r="92" spans="2:17">
      <c r="B92" s="18">
        <v>83</v>
      </c>
      <c r="C92" s="23" t="s">
        <v>148</v>
      </c>
      <c r="D92" s="24" t="s">
        <v>18</v>
      </c>
      <c r="E92" s="23" t="s">
        <v>149</v>
      </c>
      <c r="F92" s="24" t="s">
        <v>104</v>
      </c>
      <c r="G92" s="23" t="s">
        <v>105</v>
      </c>
      <c r="H92" s="24" t="s">
        <v>22</v>
      </c>
      <c r="I92" s="25">
        <v>20000</v>
      </c>
      <c r="J92" s="29">
        <v>574</v>
      </c>
      <c r="K92" s="29">
        <v>0</v>
      </c>
      <c r="L92" s="29">
        <v>608</v>
      </c>
      <c r="M92" s="29">
        <v>25</v>
      </c>
      <c r="N92" s="32">
        <f t="shared" si="6"/>
        <v>1207</v>
      </c>
      <c r="O92" s="34">
        <f t="shared" si="7"/>
        <v>18793</v>
      </c>
      <c r="P92" s="22"/>
      <c r="Q92" s="22"/>
    </row>
    <row r="93" spans="2:17">
      <c r="B93" s="18">
        <v>84</v>
      </c>
      <c r="C93" s="23" t="s">
        <v>150</v>
      </c>
      <c r="D93" s="24" t="s">
        <v>24</v>
      </c>
      <c r="E93" s="23" t="s">
        <v>151</v>
      </c>
      <c r="F93" s="24" t="s">
        <v>104</v>
      </c>
      <c r="G93" s="23" t="s">
        <v>105</v>
      </c>
      <c r="H93" s="24" t="s">
        <v>22</v>
      </c>
      <c r="I93" s="25">
        <v>19800</v>
      </c>
      <c r="J93" s="29">
        <v>568.26</v>
      </c>
      <c r="K93" s="29">
        <v>0</v>
      </c>
      <c r="L93" s="29">
        <v>601.91999999999996</v>
      </c>
      <c r="M93" s="29">
        <v>25</v>
      </c>
      <c r="N93" s="32">
        <f t="shared" si="6"/>
        <v>1195.1799999999998</v>
      </c>
      <c r="O93" s="34">
        <f t="shared" si="7"/>
        <v>18604.82</v>
      </c>
      <c r="P93" s="22"/>
      <c r="Q93" s="22"/>
    </row>
    <row r="94" spans="2:17">
      <c r="B94" s="18">
        <v>85</v>
      </c>
      <c r="C94" s="23" t="s">
        <v>152</v>
      </c>
      <c r="D94" s="24" t="s">
        <v>18</v>
      </c>
      <c r="E94" s="23" t="s">
        <v>153</v>
      </c>
      <c r="F94" s="24" t="s">
        <v>75</v>
      </c>
      <c r="G94" s="23" t="s">
        <v>34</v>
      </c>
      <c r="H94" s="24" t="s">
        <v>22</v>
      </c>
      <c r="I94" s="25">
        <v>19800</v>
      </c>
      <c r="J94" s="29">
        <v>568.26</v>
      </c>
      <c r="K94" s="29">
        <v>0</v>
      </c>
      <c r="L94" s="29">
        <v>601.91999999999996</v>
      </c>
      <c r="M94" s="29">
        <v>25</v>
      </c>
      <c r="N94" s="32">
        <f t="shared" ref="N94:N103" si="8">+J94+K94+L94+M94</f>
        <v>1195.1799999999998</v>
      </c>
      <c r="O94" s="34">
        <f t="shared" ref="O94:O103" si="9">+I94-N94</f>
        <v>18604.82</v>
      </c>
      <c r="P94" s="22"/>
      <c r="Q94" s="22"/>
    </row>
    <row r="95" spans="2:17">
      <c r="B95" s="18">
        <v>86</v>
      </c>
      <c r="C95" s="23" t="s">
        <v>154</v>
      </c>
      <c r="D95" s="24" t="s">
        <v>18</v>
      </c>
      <c r="E95" s="23" t="s">
        <v>153</v>
      </c>
      <c r="F95" s="24" t="s">
        <v>75</v>
      </c>
      <c r="G95" s="23" t="s">
        <v>34</v>
      </c>
      <c r="H95" s="24" t="s">
        <v>22</v>
      </c>
      <c r="I95" s="25">
        <v>19800</v>
      </c>
      <c r="J95" s="29">
        <v>568.26</v>
      </c>
      <c r="K95" s="29">
        <v>0</v>
      </c>
      <c r="L95" s="29">
        <v>601.91999999999996</v>
      </c>
      <c r="M95" s="29">
        <v>25</v>
      </c>
      <c r="N95" s="32">
        <f t="shared" si="8"/>
        <v>1195.1799999999998</v>
      </c>
      <c r="O95" s="34">
        <f t="shared" si="9"/>
        <v>18604.82</v>
      </c>
      <c r="P95" s="22"/>
      <c r="Q95" s="22"/>
    </row>
    <row r="96" spans="2:17" ht="15" customHeight="1">
      <c r="B96" s="18">
        <v>87</v>
      </c>
      <c r="C96" s="23" t="s">
        <v>155</v>
      </c>
      <c r="D96" s="24" t="s">
        <v>18</v>
      </c>
      <c r="E96" s="23" t="s">
        <v>153</v>
      </c>
      <c r="F96" s="24" t="s">
        <v>75</v>
      </c>
      <c r="G96" s="23" t="s">
        <v>34</v>
      </c>
      <c r="H96" s="24" t="s">
        <v>22</v>
      </c>
      <c r="I96" s="25">
        <v>19800</v>
      </c>
      <c r="J96" s="29">
        <v>568.26</v>
      </c>
      <c r="K96" s="29">
        <v>0</v>
      </c>
      <c r="L96" s="29">
        <v>601.91999999999996</v>
      </c>
      <c r="M96" s="29">
        <v>25</v>
      </c>
      <c r="N96" s="32">
        <f t="shared" si="8"/>
        <v>1195.1799999999998</v>
      </c>
      <c r="O96" s="34">
        <f t="shared" si="9"/>
        <v>18604.82</v>
      </c>
      <c r="P96" s="22"/>
      <c r="Q96" s="22"/>
    </row>
    <row r="97" spans="2:17">
      <c r="B97" s="18">
        <v>88</v>
      </c>
      <c r="C97" s="23" t="s">
        <v>156</v>
      </c>
      <c r="D97" s="24" t="s">
        <v>18</v>
      </c>
      <c r="E97" s="23" t="s">
        <v>153</v>
      </c>
      <c r="F97" s="24" t="s">
        <v>75</v>
      </c>
      <c r="G97" s="23" t="s">
        <v>34</v>
      </c>
      <c r="H97" s="24" t="s">
        <v>22</v>
      </c>
      <c r="I97" s="25">
        <v>19800</v>
      </c>
      <c r="J97" s="29">
        <v>568.26</v>
      </c>
      <c r="K97" s="29">
        <v>0</v>
      </c>
      <c r="L97" s="29">
        <v>601.91999999999996</v>
      </c>
      <c r="M97" s="29">
        <v>25</v>
      </c>
      <c r="N97" s="32">
        <f>+J97+K97+L97+M97</f>
        <v>1195.1799999999998</v>
      </c>
      <c r="O97" s="34">
        <f>+I97-N97</f>
        <v>18604.82</v>
      </c>
      <c r="P97" s="22"/>
      <c r="Q97" s="22"/>
    </row>
    <row r="98" spans="2:17">
      <c r="B98" s="18">
        <v>89</v>
      </c>
      <c r="C98" s="23" t="s">
        <v>157</v>
      </c>
      <c r="D98" s="24" t="s">
        <v>18</v>
      </c>
      <c r="E98" s="23" t="s">
        <v>153</v>
      </c>
      <c r="F98" s="24" t="s">
        <v>75</v>
      </c>
      <c r="G98" s="23" t="s">
        <v>34</v>
      </c>
      <c r="H98" s="24" t="s">
        <v>22</v>
      </c>
      <c r="I98" s="25">
        <v>19800</v>
      </c>
      <c r="J98" s="29">
        <v>568.26</v>
      </c>
      <c r="K98" s="29">
        <v>0</v>
      </c>
      <c r="L98" s="29">
        <v>601.91999999999996</v>
      </c>
      <c r="M98" s="29">
        <v>25</v>
      </c>
      <c r="N98" s="32">
        <f t="shared" si="8"/>
        <v>1195.1799999999998</v>
      </c>
      <c r="O98" s="34">
        <f t="shared" si="9"/>
        <v>18604.82</v>
      </c>
      <c r="P98" s="22"/>
      <c r="Q98" s="22"/>
    </row>
    <row r="99" spans="2:17">
      <c r="B99" s="18">
        <v>90</v>
      </c>
      <c r="C99" s="23" t="s">
        <v>158</v>
      </c>
      <c r="D99" s="24" t="s">
        <v>18</v>
      </c>
      <c r="E99" s="23" t="s">
        <v>153</v>
      </c>
      <c r="F99" s="24" t="s">
        <v>75</v>
      </c>
      <c r="G99" s="23" t="s">
        <v>34</v>
      </c>
      <c r="H99" s="24" t="s">
        <v>22</v>
      </c>
      <c r="I99" s="25">
        <v>19800</v>
      </c>
      <c r="J99" s="29">
        <v>568.26</v>
      </c>
      <c r="K99" s="29">
        <v>0</v>
      </c>
      <c r="L99" s="29">
        <v>601.91999999999996</v>
      </c>
      <c r="M99" s="29">
        <v>25</v>
      </c>
      <c r="N99" s="32">
        <f t="shared" si="8"/>
        <v>1195.1799999999998</v>
      </c>
      <c r="O99" s="34">
        <f t="shared" si="9"/>
        <v>18604.82</v>
      </c>
      <c r="P99" s="22"/>
      <c r="Q99" s="22"/>
    </row>
    <row r="100" spans="2:17" ht="15" customHeight="1">
      <c r="B100" s="18">
        <v>91</v>
      </c>
      <c r="C100" s="23" t="s">
        <v>159</v>
      </c>
      <c r="D100" s="24" t="s">
        <v>18</v>
      </c>
      <c r="E100" s="23" t="s">
        <v>160</v>
      </c>
      <c r="F100" s="24" t="s">
        <v>104</v>
      </c>
      <c r="G100" s="23" t="s">
        <v>105</v>
      </c>
      <c r="H100" s="24" t="s">
        <v>22</v>
      </c>
      <c r="I100" s="25">
        <v>16500</v>
      </c>
      <c r="J100" s="29">
        <v>473.55</v>
      </c>
      <c r="K100" s="29">
        <v>0</v>
      </c>
      <c r="L100" s="29">
        <v>501.6</v>
      </c>
      <c r="M100" s="29">
        <v>25</v>
      </c>
      <c r="N100" s="32">
        <f>+J100+K100+L100+M100</f>
        <v>1000.1500000000001</v>
      </c>
      <c r="O100" s="34">
        <f>+I100-N100</f>
        <v>15499.85</v>
      </c>
      <c r="P100" s="22"/>
      <c r="Q100" s="22"/>
    </row>
    <row r="101" spans="2:17">
      <c r="B101" s="18">
        <v>92</v>
      </c>
      <c r="C101" s="23" t="s">
        <v>161</v>
      </c>
      <c r="D101" s="24" t="s">
        <v>24</v>
      </c>
      <c r="E101" s="23" t="s">
        <v>149</v>
      </c>
      <c r="F101" s="24" t="s">
        <v>104</v>
      </c>
      <c r="G101" s="23" t="s">
        <v>105</v>
      </c>
      <c r="H101" s="24" t="s">
        <v>22</v>
      </c>
      <c r="I101" s="25">
        <v>16500</v>
      </c>
      <c r="J101" s="29">
        <v>473.55</v>
      </c>
      <c r="K101" s="29">
        <v>0</v>
      </c>
      <c r="L101" s="29">
        <v>501.6</v>
      </c>
      <c r="M101" s="29">
        <v>25</v>
      </c>
      <c r="N101" s="32">
        <f t="shared" si="8"/>
        <v>1000.1500000000001</v>
      </c>
      <c r="O101" s="34">
        <f t="shared" si="9"/>
        <v>15499.85</v>
      </c>
      <c r="P101" s="22"/>
      <c r="Q101" s="22"/>
    </row>
    <row r="102" spans="2:17" ht="15" customHeight="1">
      <c r="B102" s="18">
        <v>93</v>
      </c>
      <c r="C102" s="23" t="s">
        <v>162</v>
      </c>
      <c r="D102" s="24" t="s">
        <v>24</v>
      </c>
      <c r="E102" s="23" t="s">
        <v>149</v>
      </c>
      <c r="F102" s="24" t="s">
        <v>104</v>
      </c>
      <c r="G102" s="23" t="s">
        <v>105</v>
      </c>
      <c r="H102" s="24" t="s">
        <v>22</v>
      </c>
      <c r="I102" s="25">
        <v>16500</v>
      </c>
      <c r="J102" s="29">
        <v>473.55</v>
      </c>
      <c r="K102" s="29">
        <v>0</v>
      </c>
      <c r="L102" s="29">
        <v>501.6</v>
      </c>
      <c r="M102" s="29">
        <v>1950</v>
      </c>
      <c r="N102" s="32">
        <f>+J102+K102+L102+M102</f>
        <v>2925.15</v>
      </c>
      <c r="O102" s="34">
        <f>+I102-N102</f>
        <v>13574.85</v>
      </c>
      <c r="P102" s="22"/>
      <c r="Q102" s="22"/>
    </row>
    <row r="103" spans="2:17" ht="15" customHeight="1" thickBot="1">
      <c r="B103" s="18">
        <v>94</v>
      </c>
      <c r="C103" s="23" t="s">
        <v>163</v>
      </c>
      <c r="D103" s="24" t="s">
        <v>24</v>
      </c>
      <c r="E103" s="23" t="s">
        <v>149</v>
      </c>
      <c r="F103" s="24" t="s">
        <v>104</v>
      </c>
      <c r="G103" s="23" t="s">
        <v>105</v>
      </c>
      <c r="H103" s="24" t="s">
        <v>22</v>
      </c>
      <c r="I103" s="25">
        <v>16500</v>
      </c>
      <c r="J103" s="29">
        <v>473.55</v>
      </c>
      <c r="K103" s="29">
        <v>0</v>
      </c>
      <c r="L103" s="29">
        <v>501.6</v>
      </c>
      <c r="M103" s="29">
        <v>25</v>
      </c>
      <c r="N103" s="32">
        <f t="shared" si="8"/>
        <v>1000.1500000000001</v>
      </c>
      <c r="O103" s="34">
        <f t="shared" si="9"/>
        <v>15499.85</v>
      </c>
      <c r="P103" s="22"/>
      <c r="Q103" s="22"/>
    </row>
    <row r="104" spans="2:17" s="11" customFormat="1" ht="24" thickBot="1">
      <c r="B104" s="42" t="s">
        <v>164</v>
      </c>
      <c r="C104" s="43"/>
      <c r="D104" s="43"/>
      <c r="E104" s="43"/>
      <c r="F104" s="43"/>
      <c r="G104" s="43"/>
      <c r="H104" s="44"/>
      <c r="I104" s="9">
        <f t="shared" ref="I104:O104" si="10">SUM(I10:I103)</f>
        <v>3974700</v>
      </c>
      <c r="J104" s="10">
        <f t="shared" si="10"/>
        <v>114073.90000000005</v>
      </c>
      <c r="K104" s="10">
        <f t="shared" si="10"/>
        <v>225117.22999999989</v>
      </c>
      <c r="L104" s="10">
        <f t="shared" si="10"/>
        <v>118174.68000000001</v>
      </c>
      <c r="M104" s="30">
        <f t="shared" si="10"/>
        <v>28176.439999999995</v>
      </c>
      <c r="N104" s="30">
        <f t="shared" si="10"/>
        <v>485542.25</v>
      </c>
      <c r="O104" s="35">
        <f t="shared" si="10"/>
        <v>3489157.75</v>
      </c>
      <c r="Q104"/>
    </row>
    <row r="109" spans="2:17">
      <c r="I109" s="36"/>
      <c r="J109" s="36"/>
      <c r="K109" s="36"/>
      <c r="L109" s="36"/>
      <c r="M109" s="36"/>
      <c r="N109" s="36"/>
      <c r="O109" s="36"/>
      <c r="P109" s="36"/>
      <c r="Q109" s="36"/>
    </row>
    <row r="110" spans="2:17" ht="31.5">
      <c r="I110" s="37"/>
    </row>
    <row r="111" spans="2:17" ht="31.5">
      <c r="I111" s="38"/>
    </row>
  </sheetData>
  <mergeCells count="5">
    <mergeCell ref="B3:I3"/>
    <mergeCell ref="B4:O4"/>
    <mergeCell ref="B5:O5"/>
    <mergeCell ref="B6:O6"/>
    <mergeCell ref="B104:H104"/>
  </mergeCells>
  <pageMargins left="0.70866141732283472" right="0.98425196850393704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9D8C3-B5C3-47B7-B81F-15016CF1EA8F}"/>
</file>

<file path=customXml/itemProps2.xml><?xml version="1.0" encoding="utf-8"?>
<ds:datastoreItem xmlns:ds="http://schemas.openxmlformats.org/officeDocument/2006/customXml" ds:itemID="{1641CE82-B069-4920-9943-022B3C2B5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2023-03-30T13:28:27Z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