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e\AC\Temp\"/>
    </mc:Choice>
  </mc:AlternateContent>
  <xr:revisionPtr revIDLastSave="0" documentId="8_{7A6E57B3-5287-4711-8358-69019DEBBB8F}" xr6:coauthVersionLast="47" xr6:coauthVersionMax="47" xr10:uidLastSave="{00000000-0000-0000-0000-000000000000}"/>
  <bookViews>
    <workbookView xWindow="-60" yWindow="-60" windowWidth="15480" windowHeight="11640" firstSheet="1" activeTab="1" xr2:uid="{00000000-000D-0000-FFFF-FFFF00000000}"/>
  </bookViews>
  <sheets>
    <sheet name=" FIJA DICIEMBRE 2022" sheetId="5" r:id="rId1"/>
    <sheet name=" TEMPORALES DICIEMBRE 2022" sheetId="3" r:id="rId2"/>
    <sheet name="TRAMITE DE PENSION DICI 2022" sheetId="9" r:id="rId3"/>
    <sheet name=" PROBATORIO dici 2022 " sheetId="6" r:id="rId4"/>
  </sheets>
  <definedNames>
    <definedName name="_xlnm._FilterDatabase" localSheetId="0" hidden="1">#N/A</definedName>
    <definedName name="_xlnm._FilterDatabase" localSheetId="3" hidden="1">#N/A</definedName>
    <definedName name="_xlnm._FilterDatabase" localSheetId="1" hidden="1">#N/A</definedName>
    <definedName name="_xlnm._FilterDatabase" localSheetId="2" hidden="1">#N/A</definedName>
    <definedName name="_xlnm.Print_Area" localSheetId="0">#N/A</definedName>
    <definedName name="_xlnm.Print_Area" localSheetId="3">#N/A</definedName>
    <definedName name="_xlnm.Print_Area" localSheetId="1">#N/A</definedName>
    <definedName name="_xlnm.Print_Area" localSheetId="2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6" l="1"/>
  <c r="N56" i="3"/>
  <c r="O56" i="3"/>
  <c r="I105" i="5"/>
  <c r="M105" i="5"/>
  <c r="K105" i="5"/>
  <c r="N80" i="5"/>
  <c r="O80" i="5"/>
  <c r="N94" i="5"/>
  <c r="O94" i="5"/>
  <c r="K62" i="3"/>
  <c r="N30" i="3"/>
  <c r="O30" i="3"/>
  <c r="M62" i="3"/>
  <c r="L62" i="3"/>
  <c r="J62" i="3"/>
  <c r="I62" i="3"/>
  <c r="N52" i="3"/>
  <c r="O52" i="3"/>
  <c r="N39" i="3"/>
  <c r="O39" i="3"/>
  <c r="N42" i="3"/>
  <c r="O42" i="3"/>
  <c r="N38" i="3"/>
  <c r="O38" i="3"/>
  <c r="N18" i="3"/>
  <c r="O18" i="3"/>
  <c r="N50" i="3"/>
  <c r="O50" i="3"/>
  <c r="N23" i="3"/>
  <c r="O23" i="3"/>
  <c r="N14" i="3"/>
  <c r="O14" i="3"/>
  <c r="N93" i="5"/>
  <c r="O93" i="5"/>
  <c r="N79" i="5"/>
  <c r="O79" i="5"/>
  <c r="N39" i="5"/>
  <c r="O39" i="5"/>
  <c r="N54" i="3"/>
  <c r="O54" i="3"/>
  <c r="N44" i="3"/>
  <c r="O44" i="3"/>
  <c r="N37" i="3"/>
  <c r="O37" i="3"/>
  <c r="N34" i="3"/>
  <c r="O34" i="3"/>
  <c r="N35" i="3"/>
  <c r="O35" i="3"/>
  <c r="N78" i="5"/>
  <c r="O78" i="5"/>
  <c r="N77" i="5"/>
  <c r="O77" i="5"/>
  <c r="N76" i="5"/>
  <c r="O76" i="5"/>
  <c r="N75" i="5"/>
  <c r="O75" i="5"/>
  <c r="N18" i="5"/>
  <c r="O18" i="5"/>
  <c r="N12" i="5"/>
  <c r="O12" i="5"/>
  <c r="N11" i="5"/>
  <c r="O11" i="5"/>
  <c r="N103" i="5"/>
  <c r="O103" i="5"/>
  <c r="N72" i="5"/>
  <c r="O72" i="5"/>
  <c r="N73" i="5"/>
  <c r="O73" i="5"/>
  <c r="L66" i="5"/>
  <c r="J66" i="5"/>
  <c r="L67" i="5"/>
  <c r="J67" i="5"/>
  <c r="L68" i="5"/>
  <c r="J68" i="5"/>
  <c r="L60" i="5"/>
  <c r="J60" i="5"/>
  <c r="N57" i="5"/>
  <c r="O57" i="5"/>
  <c r="N56" i="5"/>
  <c r="O56" i="5"/>
  <c r="N55" i="5"/>
  <c r="O55" i="5"/>
  <c r="N54" i="5"/>
  <c r="O54" i="5"/>
  <c r="N53" i="5"/>
  <c r="O53" i="5"/>
  <c r="N52" i="5"/>
  <c r="O52" i="5"/>
  <c r="N13" i="5"/>
  <c r="O13" i="5"/>
  <c r="N14" i="5"/>
  <c r="O14" i="5"/>
  <c r="N58" i="3"/>
  <c r="O58" i="3"/>
  <c r="J12" i="6"/>
  <c r="K12" i="6"/>
  <c r="L12" i="6"/>
  <c r="M12" i="6"/>
  <c r="I12" i="6"/>
  <c r="N59" i="3"/>
  <c r="O59" i="3"/>
  <c r="N51" i="3"/>
  <c r="O51" i="3"/>
  <c r="N33" i="3"/>
  <c r="O33" i="3"/>
  <c r="N40" i="3"/>
  <c r="O40" i="3"/>
  <c r="N41" i="3"/>
  <c r="O41" i="3"/>
  <c r="N36" i="3"/>
  <c r="O36" i="3"/>
  <c r="J13" i="9"/>
  <c r="K13" i="9"/>
  <c r="L13" i="9"/>
  <c r="M13" i="9"/>
  <c r="N13" i="9"/>
  <c r="I13" i="9"/>
  <c r="N38" i="5"/>
  <c r="O38" i="5"/>
  <c r="N92" i="5"/>
  <c r="O92" i="5"/>
  <c r="N11" i="6"/>
  <c r="N12" i="6"/>
  <c r="N11" i="9"/>
  <c r="O11" i="9"/>
  <c r="O13" i="9"/>
  <c r="N46" i="3"/>
  <c r="O46" i="3"/>
  <c r="N17" i="3"/>
  <c r="O17" i="3"/>
  <c r="N22" i="3"/>
  <c r="O22" i="3"/>
  <c r="N13" i="3"/>
  <c r="O13" i="3"/>
  <c r="N11" i="3"/>
  <c r="O11" i="3"/>
  <c r="N15" i="3"/>
  <c r="O15" i="3"/>
  <c r="N16" i="3"/>
  <c r="O16" i="3"/>
  <c r="N19" i="3"/>
  <c r="O19" i="3"/>
  <c r="N25" i="3"/>
  <c r="O25" i="3"/>
  <c r="N20" i="3"/>
  <c r="O20" i="3"/>
  <c r="N26" i="3"/>
  <c r="O26" i="3"/>
  <c r="N32" i="3"/>
  <c r="O32" i="3"/>
  <c r="N24" i="3"/>
  <c r="O24" i="3"/>
  <c r="N31" i="3"/>
  <c r="O31" i="3"/>
  <c r="N27" i="3"/>
  <c r="O27" i="3"/>
  <c r="N28" i="3"/>
  <c r="O28" i="3"/>
  <c r="N29" i="3"/>
  <c r="O29" i="3"/>
  <c r="N43" i="3"/>
  <c r="O43" i="3"/>
  <c r="N45" i="3"/>
  <c r="O45" i="3"/>
  <c r="N48" i="3"/>
  <c r="O48" i="3"/>
  <c r="N49" i="3"/>
  <c r="O49" i="3"/>
  <c r="N21" i="3"/>
  <c r="O21" i="3"/>
  <c r="N53" i="3"/>
  <c r="O53" i="3"/>
  <c r="N55" i="3"/>
  <c r="O55" i="3"/>
  <c r="N47" i="3"/>
  <c r="O47" i="3"/>
  <c r="N60" i="3"/>
  <c r="O60" i="3"/>
  <c r="N61" i="3"/>
  <c r="O61" i="3"/>
  <c r="N57" i="3"/>
  <c r="O57" i="3"/>
  <c r="N12" i="3"/>
  <c r="O12" i="3"/>
  <c r="N16" i="5"/>
  <c r="O16" i="5"/>
  <c r="N17" i="5"/>
  <c r="O17" i="5"/>
  <c r="N15" i="5"/>
  <c r="O15" i="5"/>
  <c r="N21" i="5"/>
  <c r="O21" i="5"/>
  <c r="N20" i="5"/>
  <c r="O20" i="5"/>
  <c r="N19" i="5"/>
  <c r="O19" i="5"/>
  <c r="N22" i="5"/>
  <c r="O22" i="5"/>
  <c r="N23" i="5"/>
  <c r="O23" i="5"/>
  <c r="N24" i="5"/>
  <c r="O24" i="5"/>
  <c r="N26" i="5"/>
  <c r="O26" i="5"/>
  <c r="N25" i="5"/>
  <c r="O25" i="5"/>
  <c r="N30" i="5"/>
  <c r="O30" i="5"/>
  <c r="N28" i="5"/>
  <c r="O28" i="5"/>
  <c r="N29" i="5"/>
  <c r="O29" i="5"/>
  <c r="N27" i="5"/>
  <c r="O27" i="5"/>
  <c r="N31" i="5"/>
  <c r="O31" i="5"/>
  <c r="N32" i="5"/>
  <c r="O32" i="5"/>
  <c r="N33" i="5"/>
  <c r="O33" i="5"/>
  <c r="N35" i="5"/>
  <c r="O35" i="5"/>
  <c r="N34" i="5"/>
  <c r="O34" i="5"/>
  <c r="N36" i="5"/>
  <c r="O36" i="5"/>
  <c r="N37" i="5"/>
  <c r="O37" i="5"/>
  <c r="N58" i="5"/>
  <c r="O58" i="5"/>
  <c r="N40" i="5"/>
  <c r="O40" i="5"/>
  <c r="N42" i="5"/>
  <c r="O42" i="5"/>
  <c r="N44" i="5"/>
  <c r="O44" i="5"/>
  <c r="N45" i="5"/>
  <c r="O45" i="5"/>
  <c r="N47" i="5"/>
  <c r="O47" i="5"/>
  <c r="N48" i="5"/>
  <c r="O48" i="5"/>
  <c r="N41" i="5"/>
  <c r="O41" i="5"/>
  <c r="N43" i="5"/>
  <c r="O43" i="5"/>
  <c r="N51" i="5"/>
  <c r="O51" i="5"/>
  <c r="N49" i="5"/>
  <c r="O49" i="5"/>
  <c r="N50" i="5"/>
  <c r="O50" i="5"/>
  <c r="N46" i="5"/>
  <c r="O46" i="5"/>
  <c r="N59" i="5"/>
  <c r="O59" i="5"/>
  <c r="N61" i="5"/>
  <c r="O61" i="5"/>
  <c r="N63" i="5"/>
  <c r="O63" i="5"/>
  <c r="N62" i="5"/>
  <c r="O62" i="5"/>
  <c r="N65" i="5"/>
  <c r="O65" i="5"/>
  <c r="N64" i="5"/>
  <c r="O64" i="5"/>
  <c r="N69" i="5"/>
  <c r="O69" i="5"/>
  <c r="N71" i="5"/>
  <c r="O71" i="5"/>
  <c r="N74" i="5"/>
  <c r="O74" i="5"/>
  <c r="N70" i="5"/>
  <c r="O70" i="5"/>
  <c r="N81" i="5"/>
  <c r="O81" i="5"/>
  <c r="N82" i="5"/>
  <c r="O82" i="5"/>
  <c r="N84" i="5"/>
  <c r="O84" i="5"/>
  <c r="N89" i="5"/>
  <c r="O89" i="5"/>
  <c r="N90" i="5"/>
  <c r="O90" i="5"/>
  <c r="N83" i="5"/>
  <c r="O83" i="5"/>
  <c r="N91" i="5"/>
  <c r="O91" i="5"/>
  <c r="N87" i="5"/>
  <c r="O87" i="5"/>
  <c r="N88" i="5"/>
  <c r="O88" i="5"/>
  <c r="N85" i="5"/>
  <c r="O85" i="5"/>
  <c r="N86" i="5"/>
  <c r="O86" i="5"/>
  <c r="N96" i="5"/>
  <c r="O96" i="5"/>
  <c r="N95" i="5"/>
  <c r="O95" i="5"/>
  <c r="N98" i="5"/>
  <c r="O98" i="5"/>
  <c r="N99" i="5"/>
  <c r="O99" i="5"/>
  <c r="N100" i="5"/>
  <c r="O100" i="5"/>
  <c r="N101" i="5"/>
  <c r="O101" i="5"/>
  <c r="N97" i="5"/>
  <c r="O97" i="5"/>
  <c r="N102" i="5"/>
  <c r="O102" i="5"/>
  <c r="N104" i="5"/>
  <c r="O104" i="5"/>
  <c r="N10" i="5"/>
  <c r="O10" i="5"/>
  <c r="O11" i="6"/>
  <c r="N62" i="3"/>
  <c r="O62" i="3"/>
  <c r="L105" i="5"/>
  <c r="N67" i="5"/>
  <c r="O67" i="5"/>
  <c r="J105" i="5"/>
  <c r="N68" i="5"/>
  <c r="O68" i="5"/>
  <c r="N60" i="5"/>
  <c r="O60" i="5"/>
  <c r="N66" i="5"/>
  <c r="O66" i="5"/>
  <c r="O105" i="5"/>
  <c r="N105" i="5"/>
</calcChain>
</file>

<file path=xl/sharedStrings.xml><?xml version="1.0" encoding="utf-8"?>
<sst xmlns="http://schemas.openxmlformats.org/spreadsheetml/2006/main" count="968" uniqueCount="264">
  <si>
    <t>Departamento de Recursos Humanos</t>
  </si>
  <si>
    <t>Nómina Personal Fijo</t>
  </si>
  <si>
    <t>Diciembre 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</si>
  <si>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</si>
  <si>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</si>
  <si>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</si>
  <si>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</si>
  <si>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</si>
  <si>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</si>
  <si>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</si>
  <si>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</si>
  <si>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</si>
  <si>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</si>
  <si>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</si>
  <si>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</si>
  <si>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</si>
  <si>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</si>
  <si>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GABRIEL DE JESUS ESPAÑOL SEIJAS</t>
  </si>
  <si>
    <t>M</t>
  </si>
  <si>
    <t>DIRECTOR EJECUTIVO</t>
  </si>
  <si>
    <t>-</t>
  </si>
  <si>
    <t>DIRECCION EJECUTIVA</t>
  </si>
  <si>
    <t>FIJO</t>
  </si>
  <si>
    <t>LORNA CARRASCO PADILLA</t>
  </si>
  <si>
    <t>F</t>
  </si>
  <si>
    <t>ENCARGADO (A)  DEP. DE PLANIFICACION</t>
  </si>
  <si>
    <t>V</t>
  </si>
  <si>
    <t xml:space="preserve">PLANIFICACION </t>
  </si>
  <si>
    <t>JOSE MANUEL DIAZ</t>
  </si>
  <si>
    <t>ASESOR(A)</t>
  </si>
  <si>
    <t xml:space="preserve">CONFIANZA </t>
  </si>
  <si>
    <t>JOSE ALFREDO PAEZ IBAÑEZ</t>
  </si>
  <si>
    <t>COORDINADOR (A) TECNICO</t>
  </si>
  <si>
    <t>PAOLA MARIEL RAMIREZ MENDEZ</t>
  </si>
  <si>
    <t>INGENIERIA</t>
  </si>
  <si>
    <t>BETHANIA ELIZABETH DEL SOCORRO VIÑA</t>
  </si>
  <si>
    <t xml:space="preserve">ENC. DIVISION DISEÑO ESTRUCTURAL </t>
  </si>
  <si>
    <t>JOSE DOMINGO TORRES DURAN</t>
  </si>
  <si>
    <t>ROBERT ARMANDO PEREZ PEREZ</t>
  </si>
  <si>
    <t>YUDILEYDI YAMEL LORENZO GARCIA</t>
  </si>
  <si>
    <t>ANA ALTAGRACIA RODRIGUEZ ORTIZ</t>
  </si>
  <si>
    <t>RESPONSABLE DE ACCESO A LA INFORMACION</t>
  </si>
  <si>
    <t>CARRERA</t>
  </si>
  <si>
    <t>ANYOLANI NOLASCO GERMOSEN</t>
  </si>
  <si>
    <t>ENCARGADO (A) DE LA DIVISION CONTABILIDAD</t>
  </si>
  <si>
    <t>FINANCIERO</t>
  </si>
  <si>
    <t>CRISTINA ARGELIA JIMENEZ DE FERNAND</t>
  </si>
  <si>
    <t>VLADIMIR BERRA SANTANA</t>
  </si>
  <si>
    <t>ENC. DIV. PRESUPUESTO</t>
  </si>
  <si>
    <t>MIOSOTIS JAZMIN RECIO DE VARGAS</t>
  </si>
  <si>
    <t>ENCARGADA DIVISION MONITOREO Y E.</t>
  </si>
  <si>
    <t>MANUEL DE JESUS ORTEGA SANTOS</t>
  </si>
  <si>
    <t>INGENIERO</t>
  </si>
  <si>
    <t>IV</t>
  </si>
  <si>
    <t>SEBASTIAN ANTONIO GUZMAN PAYANO</t>
  </si>
  <si>
    <t>ANGEL MARIA FLORES GOMEZ</t>
  </si>
  <si>
    <t xml:space="preserve">ANALISTA PROYECTOS </t>
  </si>
  <si>
    <t>FELIPE ALBERTO CRUZ CERDA</t>
  </si>
  <si>
    <t>DEYSI DEL CARMEN SANCHEZ NOVA</t>
  </si>
  <si>
    <t>ANALISTA DE RECURSOS HUMANOS</t>
  </si>
  <si>
    <t>RECURSOS HUMANOS</t>
  </si>
  <si>
    <t>BASILIO GREGORIO SANTANA ROSARIO</t>
  </si>
  <si>
    <t>ANALISTA PLANIFICACION Y DESARROLLO</t>
  </si>
  <si>
    <t>PLANIFICACION</t>
  </si>
  <si>
    <t>MARIA MAGDALENA POLANCO SANCHEZ</t>
  </si>
  <si>
    <t>ANALISTA DE PLANIFIC. Y DES.</t>
  </si>
  <si>
    <t>ADRIANA SANTIAGO HERNANDEZ</t>
  </si>
  <si>
    <t>ARQUITECTO (A)</t>
  </si>
  <si>
    <t>INDHIRA PAMELA MERCEDES LORA</t>
  </si>
  <si>
    <t>ASISTENTE</t>
  </si>
  <si>
    <t>JAVIER MARCEL</t>
  </si>
  <si>
    <t>SUPERVISOR DE LIMPIEZA</t>
  </si>
  <si>
    <t>II</t>
  </si>
  <si>
    <t>MAGGY RAQUEL VILLAR DE DIOS</t>
  </si>
  <si>
    <t>TECNICO DE CONTABILIDAD</t>
  </si>
  <si>
    <t>III</t>
  </si>
  <si>
    <t>GISSET YOJAIRA ANDINO ROMERO</t>
  </si>
  <si>
    <t>TECNICO ADMINISTRATIVO</t>
  </si>
  <si>
    <t>LEGAL</t>
  </si>
  <si>
    <t>FATIMA JASIEL ESPINOSA GUZMAN</t>
  </si>
  <si>
    <t>SECRETARIA EJECUTIVA</t>
  </si>
  <si>
    <t>YANELY DE LOS SANTOS SANCHEZ</t>
  </si>
  <si>
    <t>AUXILIAR ADMINISTRATIVO I</t>
  </si>
  <si>
    <t>JENNIFER PAOLA FERNANDEZ LEDESMA</t>
  </si>
  <si>
    <t>ROLANDO AGUERO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</si>
  <si>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</si>
  <si>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</si>
  <si>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</si>
  <si>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</si>
  <si>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</si>
  <si>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FRANCIA ALTAGRACIA ADON CORDERO D</t>
  </si>
  <si>
    <t>YEOH DÏ STANDER REYES REYES</t>
  </si>
  <si>
    <t>FRANCISCO RODRIGUEZ DE LA CRUZ</t>
  </si>
  <si>
    <t>FRANK STEVE HURST INDRIKOVS</t>
  </si>
  <si>
    <t>LUIS CARLOS CUEVAS MENDEZ</t>
  </si>
  <si>
    <t>ROBINSOM ALMONTE ABREU</t>
  </si>
  <si>
    <t>LUIS ARIAS MOSQUEA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</si>
  <si>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</si>
  <si>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</si>
  <si>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</si>
  <si>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</si>
  <si>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</si>
  <si>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</si>
  <si>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OSCAR ALEJANDRO MENDEZ FIGUEROA</t>
  </si>
  <si>
    <t>CHOFER</t>
  </si>
  <si>
    <t>I</t>
  </si>
  <si>
    <t>ADMINISTRATIVO</t>
  </si>
  <si>
    <t>VICTOR MANUEL DEL ROSARIO MORENO</t>
  </si>
  <si>
    <t>PARALEGAL</t>
  </si>
  <si>
    <t>JUAN ANTONIO AQUINO PEREZ</t>
  </si>
  <si>
    <t>JOAN MANUEL GARCIA</t>
  </si>
  <si>
    <t>AUXILIAR ALMACEN Y SUMINISTRO</t>
  </si>
  <si>
    <t>RUDIS CARRASCO</t>
  </si>
  <si>
    <t>KIARA RACHEL ALVAREZ SANCHEZ</t>
  </si>
  <si>
    <t>SECRETARIA I</t>
  </si>
  <si>
    <t>CESAR CRISTINO POLANCO</t>
  </si>
  <si>
    <t>JUANA IVELISSE ROMERO</t>
  </si>
  <si>
    <t>SECRETARIA</t>
  </si>
  <si>
    <t>JACOBO FELIZ RUIZ</t>
  </si>
  <si>
    <t>CARLOS DANIEL FELIZ FELIZ</t>
  </si>
  <si>
    <t>LUIS STERLIN ORTIZ CARRASCO</t>
  </si>
  <si>
    <t>JORGE LUIS VILLAMAN TATIS</t>
  </si>
  <si>
    <t>JOHANNY RODRIGUEZ SILVERIO</t>
  </si>
  <si>
    <t>SUPERVISOR MAYORDOMIA</t>
  </si>
  <si>
    <t>KATHERIN  ARGENTINA ABINADER MIRABA</t>
  </si>
  <si>
    <t>YANILEIDY VICIOSO PICHARDO</t>
  </si>
  <si>
    <t>RECEPCIONISTA</t>
  </si>
  <si>
    <t>ARLYM ROSAURA CONSTANZO ETANISLAO</t>
  </si>
  <si>
    <t>ANGEL GABRIEL CRUZ THEN</t>
  </si>
  <si>
    <t>SECRETARIO (A)</t>
  </si>
  <si>
    <t>LOANDY PEGUERO DE AZA</t>
  </si>
  <si>
    <t>BERNARDO JUAN BALBINO PEGUERO</t>
  </si>
  <si>
    <t>FERNANDO MINAYA SILVERIO</t>
  </si>
  <si>
    <t>STALIN CORNIEL FELIZ</t>
  </si>
  <si>
    <t>CESAR AUGUSTO VENTURA FELIZ</t>
  </si>
  <si>
    <t>YOJEIDY MARTINEZ ALVAREZ</t>
  </si>
  <si>
    <t>RICARDO JAQUEZ RAFAEL</t>
  </si>
  <si>
    <t>JOSE MARIA PERALTA</t>
  </si>
  <si>
    <t>MENSAJERO INTERNO</t>
  </si>
  <si>
    <t>JOSE ALTAGRACIA GONZALEZ TAPIA</t>
  </si>
  <si>
    <t>AGUSTIN ANTONIO DE LOS SANTOS VENTU</t>
  </si>
  <si>
    <t>LUIS ARMANDO FERNANDEZ PADILLA</t>
  </si>
  <si>
    <t>LUIS JUNIOR SARANTE</t>
  </si>
  <si>
    <t>CLEUFO OGANDO DE OLEO</t>
  </si>
  <si>
    <t>FRANCISCO MANUEL PEÑA GARCIA</t>
  </si>
  <si>
    <t>ANTONIO MANUEL LORA JOAQUIN</t>
  </si>
  <si>
    <t>JESUS EUSEBIO ACOSTA</t>
  </si>
  <si>
    <t>MIGUEL JESUS MARIA CASTRO GRULLON</t>
  </si>
  <si>
    <t>BERNARDO CABA DE LA CRUZ</t>
  </si>
  <si>
    <t>YERBINSON PLACIDO DE LOS SANTOS</t>
  </si>
  <si>
    <t>MENSAJERO EXTERNO</t>
  </si>
  <si>
    <t>RICHARD QUEZADA ACEVEDO</t>
  </si>
  <si>
    <t>AYUDANTE MANTENIMIENTO</t>
  </si>
  <si>
    <t>JOSE ANTONIO REVECA DELGADO</t>
  </si>
  <si>
    <t>RONALDO ALBERTO OVIEDO HEREDIA</t>
  </si>
  <si>
    <t>CONSERJE</t>
  </si>
  <si>
    <t>ROMERA ANTONIA GARCIA VALERIO</t>
  </si>
  <si>
    <t>CONSERJE I</t>
  </si>
  <si>
    <t>ALEJANDRO AMPARO CASTILLO</t>
  </si>
  <si>
    <t>AUXILIAR TOPOGRAFIA</t>
  </si>
  <si>
    <t>FRANCISCO PAULINO HERNANDEZ</t>
  </si>
  <si>
    <t>JOSE ANEURYS MEDRANO IMBERT</t>
  </si>
  <si>
    <t>JUAN CARLOS DE JESUS SANCHEZ</t>
  </si>
  <si>
    <t>MARCELINA NUÑEZ FERRAND</t>
  </si>
  <si>
    <t>MARLENI VILORIA MARTINEZ</t>
  </si>
  <si>
    <t>ANA YULISA AMADOR</t>
  </si>
  <si>
    <t>TOTAL</t>
  </si>
  <si>
    <t xml:space="preserve">Yaneris Then Medina </t>
  </si>
  <si>
    <t>Enc. Interina de Recursos Humanos</t>
  </si>
  <si>
    <t>Nómina Personal Temporal</t>
  </si>
  <si>
    <t>Diciembre 2022</t>
  </si>
  <si>
    <t>SEXO</t>
  </si>
  <si>
    <t>GRUPO OCUPACIONAL</t>
  </si>
  <si>
    <t>JOAN CAROLINA ARBAJE BERGES</t>
  </si>
  <si>
    <t>ENCARGADO DEPARTAMENTO JURIDICO</t>
  </si>
  <si>
    <t>TEMPOREROS</t>
  </si>
  <si>
    <t>JOSE LUIS MAÑON JAVIER</t>
  </si>
  <si>
    <t>ENCARGADO (A) FINANCIERO (A)</t>
  </si>
  <si>
    <t>LUIS OMAR UREÑA PEREZ</t>
  </si>
  <si>
    <t>ENCARGADO DEL DEPARTAMENTO DE INGENIERIA</t>
  </si>
  <si>
    <t>JUAN MARTINEZ RECIO</t>
  </si>
  <si>
    <t>ENCARGADO DPTO. DE TECNOLOGIA</t>
  </si>
  <si>
    <t>NATHALIA VIRGINIA ESPINAL PEREZ</t>
  </si>
  <si>
    <t xml:space="preserve">ENCARGADO (A) ADMINISTRATIVO </t>
  </si>
  <si>
    <t>DORYS ALTAGRACIA NUÑEZ FELIZ</t>
  </si>
  <si>
    <t>ENCARGADO (A) SECCION JURIDICA</t>
  </si>
  <si>
    <t xml:space="preserve">ALCEDO GUARIONEX BATISTA GIL </t>
  </si>
  <si>
    <t>ENC. DE SERVICIOS GENERALES</t>
  </si>
  <si>
    <t>MILAGROS CATALINA ALVAREZ ROSARIO</t>
  </si>
  <si>
    <t>ENC. DE ALMACEN Y SUMINISTRO</t>
  </si>
  <si>
    <t>CRISTIAN GARCIA MONTILLA</t>
  </si>
  <si>
    <t>ANALISTA COMPRAS</t>
  </si>
  <si>
    <t>ISABEL POZO PICHARDO</t>
  </si>
  <si>
    <t>LIZ MARSELL MEJIA MARTINEZ</t>
  </si>
  <si>
    <t>ENC. SECC. DESARROLLO INSTITU</t>
  </si>
  <si>
    <t>PATRICIA YARANDRY CUELLO RAMIREZ</t>
  </si>
  <si>
    <t>ANALISTA LEGAL</t>
  </si>
  <si>
    <t>LAURA MARIA JEREZ PICHARDO</t>
  </si>
  <si>
    <t>RENE AUGUSTO FELIZ SEGURA</t>
  </si>
  <si>
    <t>INGENIERO CIVIL</t>
  </si>
  <si>
    <t>JENNY JOANNY VASQUEZ CASTRO</t>
  </si>
  <si>
    <t>ANALISTA PROYECTOS</t>
  </si>
  <si>
    <t>YAHAIRA ROXANNA GUERRA BRITO</t>
  </si>
  <si>
    <t>VICTOR MIGUEL TAVAREZ CEDEÑO</t>
  </si>
  <si>
    <t>SUPERVISOR DE OBRAS</t>
  </si>
  <si>
    <t>ERICK ALBERTO ADOLFO ESPAILLAT</t>
  </si>
  <si>
    <t>RODRIGO REYNOSO GARCIA</t>
  </si>
  <si>
    <t>JUAN CARLOS GUZMAN VALERIO</t>
  </si>
  <si>
    <t>ANTHONY DE JESUS GUZMAN GOMEZ</t>
  </si>
  <si>
    <t>JOSE RAMON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</si>
  <si>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</si>
  <si>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</si>
  <si>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</si>
  <si>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</si>
  <si>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</si>
  <si>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FELIX OCTAVIO DE JESUS DE LOS SANTO</t>
  </si>
  <si>
    <t>PABLO JOSE RODRIGUEZ ALVAREZ</t>
  </si>
  <si>
    <t>ELVIN ANTONIO PEÑA FLAMBERG</t>
  </si>
  <si>
    <t>AWILDA MIGUELINA VARGAS GUZMAN</t>
  </si>
  <si>
    <t>EDDY LEONARDO VENTURA ESTEVEZ</t>
  </si>
  <si>
    <t>FRAULIN ANEURIS PEREZ SEGURA</t>
  </si>
  <si>
    <t>GABRIEL ROSARIO ROSARIO</t>
  </si>
  <si>
    <t>EMIL ALEJANDRO SUAREZ MERCEDES</t>
  </si>
  <si>
    <t>INGENIERO DE DRENAJE</t>
  </si>
  <si>
    <t>ARIEL RADHAMES LOPEZ MENDOZA</t>
  </si>
  <si>
    <t>LUCIA MERCEDES RODRIGO LOPEZ</t>
  </si>
  <si>
    <t>RONIRIS SILVERIO GONZALEZ</t>
  </si>
  <si>
    <t>ANALISTA DE NOMINAS</t>
  </si>
  <si>
    <t>ALISBETH ACOSTA SANTANA</t>
  </si>
  <si>
    <t>INGENIERA CIVIL</t>
  </si>
  <si>
    <t>DHARIANA MENDEZ MEDINA</t>
  </si>
  <si>
    <t>ANALISTA RECURSOS HUMANOS I</t>
  </si>
  <si>
    <t>CLAUDIA ESTHER VALENZUELA MARTINEZ</t>
  </si>
  <si>
    <t>GARDENYS ESMERALDA RODRIGUEZ FERRER</t>
  </si>
  <si>
    <t>DABEIRY NOVA CESPEDES</t>
  </si>
  <si>
    <t>ANALISTA DE COMPRAS II</t>
  </si>
  <si>
    <t>JOHANMI DE LOS SANTOS ROMERO</t>
  </si>
  <si>
    <t>BERTINA ALCIRA PELLERANO LUPERON</t>
  </si>
  <si>
    <t xml:space="preserve">ANALISTA DE COMPRAS Y CONTRATACIONES </t>
  </si>
  <si>
    <t>ADALGISA ANTUNA</t>
  </si>
  <si>
    <t>GESTOR DE PROGRAMAS DE LIMPIEZA</t>
  </si>
  <si>
    <t>ANEUDY HERNANDEZ LEYBA</t>
  </si>
  <si>
    <t>FRANCISCO ALBERTO VOLQUEZ BATISTA</t>
  </si>
  <si>
    <t>BRYAN ANDRES DE LA ROSA GOMEZ</t>
  </si>
  <si>
    <t>SOPORTE TECNICO</t>
  </si>
  <si>
    <t>YSATI YARIDY RODRIGUEZ REYES</t>
  </si>
  <si>
    <t>TECNICO DE INGENIERIA</t>
  </si>
  <si>
    <t>NAYIB ALBERTO MUSTAFA NUÑEZ</t>
  </si>
  <si>
    <t>TECNICO CONTABILIDAD</t>
  </si>
  <si>
    <t>CONTABILIDAD</t>
  </si>
  <si>
    <t>JEAN CARLOS ADAMES DEL POZO</t>
  </si>
  <si>
    <t>TECNICO DE RECURSOS HUMANOS</t>
  </si>
  <si>
    <t>JUAN CRISTIAN MONTAÑO MAÑON</t>
  </si>
  <si>
    <t>TECNICO INGENIERIA</t>
  </si>
  <si>
    <t>Dirección de Recursos Humanos</t>
  </si>
  <si>
    <t>Nómina Personal Tramite de pensión</t>
  </si>
  <si>
    <t>GREGORIO CONTRERAS MONTAÑO</t>
  </si>
  <si>
    <t xml:space="preserve">TRAMITE DE PENSION </t>
  </si>
  <si>
    <t xml:space="preserve">TOTAL </t>
  </si>
  <si>
    <t>Nómina Personal Probatorio</t>
  </si>
  <si>
    <t>Lissette Vanessa Rivas Martinez</t>
  </si>
  <si>
    <t>Analista de Presupuesto</t>
  </si>
  <si>
    <t>Contabilidad</t>
  </si>
  <si>
    <t xml:space="preserve">Periodo Probatorio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</si>
</sst>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20" applyNumberFormat="0" applyFill="0" applyAlignment="0" applyProtection="0"/>
  </cellStyleXfs>
  <cellXfs count="100">
    <xf numFmtId="0" fontId="0" fillId="0" borderId="0" xfId="0"/>
    <xf numFmtId="4" fontId="0" fillId="0" borderId="0" xfId="0" applyNumberFormat="1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10" fillId="5" borderId="5" xfId="0" applyNumberFormat="1" applyFont="1" applyFill="1" applyBorder="1"/>
    <xf numFmtId="4" fontId="10" fillId="5" borderId="6" xfId="0" applyNumberFormat="1" applyFont="1" applyFill="1" applyBorder="1"/>
    <xf numFmtId="0" fontId="10" fillId="0" borderId="0" xfId="0" applyFont="1"/>
    <xf numFmtId="0" fontId="11" fillId="3" borderId="0" xfId="0" applyFont="1" applyFill="1"/>
    <xf numFmtId="0" fontId="11" fillId="0" borderId="0" xfId="0" applyFont="1"/>
    <xf numFmtId="0" fontId="11" fillId="6" borderId="0" xfId="0" applyFont="1" applyFill="1"/>
    <xf numFmtId="0" fontId="11" fillId="6" borderId="7" xfId="0" applyFont="1" applyFill="1" applyBorder="1"/>
    <xf numFmtId="40" fontId="12" fillId="3" borderId="0" xfId="3" applyNumberFormat="1" applyFont="1" applyFill="1" applyAlignment="1">
      <alignment horizontal="center" wrapText="1"/>
    </xf>
    <xf numFmtId="4" fontId="11" fillId="6" borderId="6" xfId="0" applyNumberFormat="1" applyFont="1" applyFill="1" applyBorder="1"/>
    <xf numFmtId="4" fontId="11" fillId="6" borderId="6" xfId="0" applyNumberFormat="1" applyFont="1" applyFill="1" applyBorder="1" applyAlignment="1">
      <alignment horizontal="center"/>
    </xf>
    <xf numFmtId="4" fontId="11" fillId="6" borderId="8" xfId="0" applyNumberFormat="1" applyFont="1" applyFill="1" applyBorder="1" applyAlignment="1">
      <alignment horizontal="center"/>
    </xf>
    <xf numFmtId="0" fontId="0" fillId="7" borderId="9" xfId="0" applyFill="1" applyBorder="1"/>
    <xf numFmtId="0" fontId="0" fillId="7" borderId="7" xfId="0" applyFill="1" applyBorder="1"/>
    <xf numFmtId="0" fontId="0" fillId="7" borderId="10" xfId="0" applyFill="1" applyBorder="1"/>
    <xf numFmtId="49" fontId="12" fillId="4" borderId="5" xfId="3" applyNumberFormat="1" applyFont="1" applyFill="1" applyBorder="1" applyAlignment="1">
      <alignment horizontal="center" wrapText="1"/>
    </xf>
    <xf numFmtId="0" fontId="12" fillId="4" borderId="6" xfId="3" applyFont="1" applyFill="1" applyBorder="1" applyAlignment="1">
      <alignment horizontal="center" vertical="center" wrapText="1"/>
    </xf>
    <xf numFmtId="40" fontId="12" fillId="4" borderId="8" xfId="3" applyNumberFormat="1" applyFont="1" applyFill="1" applyBorder="1" applyAlignment="1">
      <alignment horizontal="center" vertical="center" wrapText="1"/>
    </xf>
    <xf numFmtId="49" fontId="12" fillId="4" borderId="6" xfId="3" applyNumberFormat="1" applyFont="1" applyFill="1" applyBorder="1" applyAlignment="1">
      <alignment horizontal="center" vertical="center" wrapText="1"/>
    </xf>
    <xf numFmtId="49" fontId="13" fillId="4" borderId="6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8" fillId="0" borderId="12" xfId="0" applyFont="1" applyBorder="1"/>
    <xf numFmtId="0" fontId="8" fillId="0" borderId="12" xfId="0" applyFont="1" applyBorder="1" applyAlignment="1">
      <alignment horizontal="center"/>
    </xf>
    <xf numFmtId="4" fontId="8" fillId="0" borderId="12" xfId="0" applyNumberFormat="1" applyFont="1" applyBorder="1"/>
    <xf numFmtId="4" fontId="8" fillId="0" borderId="0" xfId="0" applyNumberFormat="1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/>
    <xf numFmtId="49" fontId="14" fillId="0" borderId="1" xfId="3" applyNumberFormat="1" applyFont="1" applyBorder="1" applyAlignment="1">
      <alignment horizontal="center"/>
    </xf>
    <xf numFmtId="0" fontId="14" fillId="0" borderId="1" xfId="0" applyFont="1" applyBorder="1"/>
    <xf numFmtId="43" fontId="8" fillId="0" borderId="1" xfId="1" applyFont="1" applyFill="1" applyBorder="1"/>
    <xf numFmtId="43" fontId="10" fillId="5" borderId="6" xfId="1" applyFont="1" applyFill="1" applyBorder="1"/>
    <xf numFmtId="43" fontId="6" fillId="3" borderId="0" xfId="1" applyFont="1" applyFill="1" applyAlignment="1">
      <alignment horizontal="center"/>
    </xf>
    <xf numFmtId="43" fontId="2" fillId="4" borderId="3" xfId="1" applyFont="1" applyFill="1" applyBorder="1" applyAlignment="1">
      <alignment horizontal="center" wrapText="1"/>
    </xf>
    <xf numFmtId="43" fontId="11" fillId="6" borderId="6" xfId="1" applyFont="1" applyFill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13" xfId="0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7" xfId="1" applyFont="1" applyFill="1" applyBorder="1"/>
    <xf numFmtId="0" fontId="8" fillId="0" borderId="0" xfId="0" applyFont="1"/>
    <xf numFmtId="43" fontId="8" fillId="0" borderId="12" xfId="1" applyFont="1" applyFill="1" applyBorder="1"/>
    <xf numFmtId="43" fontId="8" fillId="0" borderId="1" xfId="1" applyFont="1" applyFill="1" applyBorder="1" applyAlignment="1"/>
    <xf numFmtId="43" fontId="8" fillId="0" borderId="14" xfId="1" applyFont="1" applyFill="1" applyBorder="1"/>
    <xf numFmtId="43" fontId="10" fillId="5" borderId="8" xfId="1" applyFont="1" applyFill="1" applyBorder="1"/>
    <xf numFmtId="43" fontId="8" fillId="0" borderId="15" xfId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43" fontId="8" fillId="0" borderId="12" xfId="1" applyFont="1" applyFill="1" applyBorder="1" applyAlignment="1">
      <alignment vertical="center"/>
    </xf>
    <xf numFmtId="43" fontId="8" fillId="0" borderId="14" xfId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43" fontId="15" fillId="0" borderId="1" xfId="1" applyFont="1" applyFill="1" applyBorder="1" applyAlignment="1">
      <alignment vertical="center"/>
    </xf>
    <xf numFmtId="4" fontId="11" fillId="6" borderId="6" xfId="0" applyNumberFormat="1" applyFont="1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43" fontId="6" fillId="0" borderId="0" xfId="1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2" fillId="4" borderId="2" xfId="3" applyNumberFormat="1" applyFont="1" applyFill="1" applyBorder="1" applyAlignment="1">
      <alignment horizontal="center" vertical="center" wrapText="1"/>
    </xf>
    <xf numFmtId="49" fontId="2" fillId="4" borderId="3" xfId="3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0" fontId="2" fillId="4" borderId="3" xfId="3" applyFont="1" applyFill="1" applyBorder="1" applyAlignment="1">
      <alignment horizontal="center" vertical="center" wrapText="1"/>
    </xf>
    <xf numFmtId="40" fontId="2" fillId="4" borderId="4" xfId="3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7" fillId="6" borderId="16" xfId="0" applyFont="1" applyFill="1" applyBorder="1" applyAlignment="1">
      <alignment horizontal="center" wrapText="1"/>
    </xf>
    <xf numFmtId="0" fontId="16" fillId="0" borderId="17" xfId="0" applyFont="1" applyBorder="1" applyAlignment="1">
      <alignment wrapText="1"/>
    </xf>
    <xf numFmtId="0" fontId="16" fillId="0" borderId="19" xfId="0" applyFont="1" applyBorder="1" applyAlignment="1">
      <alignment wrapText="1"/>
    </xf>
    <xf numFmtId="0" fontId="11" fillId="6" borderId="16" xfId="0" applyFont="1" applyFill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9" xfId="0" applyBorder="1" applyAlignment="1">
      <alignment horizontal="center"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304800</xdr:colOff>
      <xdr:row>7</xdr:row>
      <xdr:rowOff>123825</xdr:rowOff>
    </xdr:to>
    <xdr:pic>
      <xdr:nvPicPr>
        <xdr:cNvPr id="5587" name="1 Imagen">
          <a:extLst>
            <a:ext uri="{FF2B5EF4-FFF2-40B4-BE49-F238E27FC236}">
              <a16:creationId xmlns:a16="http://schemas.microsoft.com/office/drawing/2014/main" id="{422514BF-8BC8-B4A6-9A30-096B548F8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628650</xdr:colOff>
      <xdr:row>1</xdr:row>
      <xdr:rowOff>38100</xdr:rowOff>
    </xdr:from>
    <xdr:to>
      <xdr:col>11</xdr:col>
      <xdr:colOff>714375</xdr:colOff>
      <xdr:row>8</xdr:row>
      <xdr:rowOff>161925</xdr:rowOff>
    </xdr:to>
    <xdr:pic>
      <xdr:nvPicPr>
        <xdr:cNvPr id="5588" name="Imagen 2">
          <a:extLst>
            <a:ext uri="{FF2B5EF4-FFF2-40B4-BE49-F238E27FC236}">
              <a16:creationId xmlns:a16="http://schemas.microsoft.com/office/drawing/2014/main" id="{4AB24AE6-E284-8041-6BC1-B5DC82A36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22860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314325</xdr:colOff>
      <xdr:row>8</xdr:row>
      <xdr:rowOff>85725</xdr:rowOff>
    </xdr:to>
    <xdr:pic>
      <xdr:nvPicPr>
        <xdr:cNvPr id="2523" name="1 Imagen">
          <a:extLst>
            <a:ext uri="{FF2B5EF4-FFF2-40B4-BE49-F238E27FC236}">
              <a16:creationId xmlns:a16="http://schemas.microsoft.com/office/drawing/2014/main" id="{EAC7F427-D24A-0C80-424D-8F6B2564E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200275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752475</xdr:colOff>
      <xdr:row>1</xdr:row>
      <xdr:rowOff>76200</xdr:rowOff>
    </xdr:from>
    <xdr:to>
      <xdr:col>12</xdr:col>
      <xdr:colOff>1066800</xdr:colOff>
      <xdr:row>9</xdr:row>
      <xdr:rowOff>123825</xdr:rowOff>
    </xdr:to>
    <xdr:pic>
      <xdr:nvPicPr>
        <xdr:cNvPr id="2524" name="Imagen 2">
          <a:extLst>
            <a:ext uri="{FF2B5EF4-FFF2-40B4-BE49-F238E27FC236}">
              <a16:creationId xmlns:a16="http://schemas.microsoft.com/office/drawing/2014/main" id="{584FEDFE-0649-1D30-A02D-E86C076BF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8225" y="26670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190500</xdr:colOff>
      <xdr:row>5</xdr:row>
      <xdr:rowOff>209550</xdr:rowOff>
    </xdr:to>
    <xdr:pic>
      <xdr:nvPicPr>
        <xdr:cNvPr id="12519" name="1 Imagen">
          <a:extLst>
            <a:ext uri="{FF2B5EF4-FFF2-40B4-BE49-F238E27FC236}">
              <a16:creationId xmlns:a16="http://schemas.microsoft.com/office/drawing/2014/main" id="{EE36FCE0-13AA-BD3C-3FFA-72C2D9E98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3857625" y="152400"/>
          <a:ext cx="3000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171450</xdr:colOff>
      <xdr:row>1</xdr:row>
      <xdr:rowOff>85725</xdr:rowOff>
    </xdr:from>
    <xdr:to>
      <xdr:col>12</xdr:col>
      <xdr:colOff>200025</xdr:colOff>
      <xdr:row>7</xdr:row>
      <xdr:rowOff>9525</xdr:rowOff>
    </xdr:to>
    <xdr:pic>
      <xdr:nvPicPr>
        <xdr:cNvPr id="12520" name="Imagen 2">
          <a:extLst>
            <a:ext uri="{FF2B5EF4-FFF2-40B4-BE49-F238E27FC236}">
              <a16:creationId xmlns:a16="http://schemas.microsoft.com/office/drawing/2014/main" id="{28F27A24-866E-B5C4-CEF0-189B25430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0" y="371475"/>
          <a:ext cx="14573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0</xdr:row>
      <xdr:rowOff>76200</xdr:rowOff>
    </xdr:from>
    <xdr:to>
      <xdr:col>3</xdr:col>
      <xdr:colOff>276225</xdr:colOff>
      <xdr:row>8</xdr:row>
      <xdr:rowOff>152400</xdr:rowOff>
    </xdr:to>
    <xdr:pic>
      <xdr:nvPicPr>
        <xdr:cNvPr id="7578" name="1 Imagen">
          <a:extLst>
            <a:ext uri="{FF2B5EF4-FFF2-40B4-BE49-F238E27FC236}">
              <a16:creationId xmlns:a16="http://schemas.microsoft.com/office/drawing/2014/main" id="{6287CFD4-5CA3-5BFB-0ABD-263F1E774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495425" y="76200"/>
          <a:ext cx="331470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</xdr:row>
      <xdr:rowOff>66675</xdr:rowOff>
    </xdr:from>
    <xdr:to>
      <xdr:col>14</xdr:col>
      <xdr:colOff>28575</xdr:colOff>
      <xdr:row>9</xdr:row>
      <xdr:rowOff>133350</xdr:rowOff>
    </xdr:to>
    <xdr:pic>
      <xdr:nvPicPr>
        <xdr:cNvPr id="7579" name="Imagen 2">
          <a:extLst>
            <a:ext uri="{FF2B5EF4-FFF2-40B4-BE49-F238E27FC236}">
              <a16:creationId xmlns:a16="http://schemas.microsoft.com/office/drawing/2014/main" id="{4644717E-8295-6151-27E4-44763E4E5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1025" y="257175"/>
          <a:ext cx="146685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12"/>
  <sheetViews>
    <sheetView showGridLines="0" showWhiteSpace="0" topLeftCell="A11" zoomScaleNormal="100" zoomScaleSheetLayoutView="40" zoomScalePageLayoutView="40" workbookViewId="0">
      <selection activeCell="E27" sqref="E27"/>
    </sheetView>
  </sheetViews>
  <sheetFormatPr defaultRowHeight="15"/>
  <cols>
    <col min="1" max="1" width="6.42578125" customWidth="1"/>
    <col min="2" max="2" width="7.5703125" customWidth="1"/>
    <col min="3" max="3" width="39" customWidth="1"/>
    <col min="4" max="4" width="9.5703125" customWidth="1"/>
    <col min="5" max="5" width="43.28515625" customWidth="1"/>
    <col min="6" max="6" width="14.85546875" style="6" customWidth="1"/>
    <col min="7" max="7" width="22" customWidth="1"/>
    <col min="8" max="8" width="9.42578125" customWidth="1"/>
    <col min="9" max="9" width="19" customWidth="1"/>
    <col min="10" max="10" width="21" customWidth="1"/>
    <col min="11" max="11" width="17.5703125" customWidth="1"/>
    <col min="12" max="12" width="19.42578125" customWidth="1"/>
    <col min="13" max="13" width="18.42578125" customWidth="1"/>
    <col min="14" max="14" width="19.14062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3"/>
      <c r="C1" s="4"/>
      <c r="D1" s="4"/>
      <c r="E1" s="4"/>
      <c r="F1" s="3"/>
      <c r="G1" s="4"/>
      <c r="H1" s="4"/>
      <c r="I1" s="4"/>
      <c r="J1" s="5"/>
      <c r="K1" s="5"/>
      <c r="L1" s="5"/>
      <c r="M1" s="5"/>
      <c r="N1" s="5"/>
      <c r="O1" s="5"/>
      <c r="P1" s="5"/>
      <c r="Q1" s="5"/>
    </row>
    <row r="2" spans="1:17">
      <c r="B2" s="3"/>
      <c r="C2" s="4"/>
      <c r="D2" s="4"/>
      <c r="E2" s="4"/>
      <c r="F2" s="3"/>
      <c r="G2" s="4"/>
      <c r="H2" s="4"/>
      <c r="I2" s="4"/>
      <c r="J2" s="5"/>
      <c r="K2" s="5"/>
      <c r="L2" s="5"/>
      <c r="M2" s="5"/>
      <c r="N2" s="5"/>
      <c r="O2" s="5"/>
      <c r="P2" s="5"/>
      <c r="Q2" s="5"/>
    </row>
    <row r="3" spans="1:17" ht="16.5">
      <c r="B3" s="88"/>
      <c r="C3" s="88"/>
      <c r="D3" s="88"/>
      <c r="E3" s="88"/>
      <c r="F3" s="88"/>
      <c r="G3" s="88"/>
      <c r="H3" s="88"/>
      <c r="I3" s="88"/>
      <c r="J3" s="5"/>
      <c r="K3" s="5"/>
      <c r="L3" s="5"/>
      <c r="M3" s="5"/>
      <c r="N3" s="5"/>
      <c r="O3" s="5"/>
      <c r="P3" s="5"/>
      <c r="Q3" s="5"/>
    </row>
    <row r="4" spans="1:17" ht="16.5">
      <c r="B4" s="88" t="s">
        <v>0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16"/>
      <c r="Q4" s="16"/>
    </row>
    <row r="5" spans="1:17" ht="15.75">
      <c r="B5" s="89" t="s">
        <v>1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17"/>
      <c r="Q5" s="17"/>
    </row>
    <row r="6" spans="1:17" ht="16.5">
      <c r="B6" s="90" t="s">
        <v>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18"/>
      <c r="Q6" s="18"/>
    </row>
    <row r="7" spans="1:17">
      <c r="B7" s="3"/>
      <c r="C7" s="3"/>
      <c r="D7" s="3"/>
      <c r="E7" s="3"/>
      <c r="F7" s="3"/>
      <c r="G7" s="3"/>
      <c r="H7" s="3"/>
      <c r="I7" s="3"/>
      <c r="J7" s="5"/>
      <c r="K7" s="5"/>
      <c r="L7" s="5"/>
      <c r="M7" s="5"/>
      <c r="N7" s="5"/>
      <c r="O7" s="5"/>
      <c r="P7" s="5"/>
      <c r="Q7" s="5"/>
    </row>
    <row r="8" spans="1:17" ht="15.75" thickBot="1">
      <c r="B8" s="7"/>
      <c r="C8" s="5"/>
      <c r="D8" s="5"/>
      <c r="E8" s="5"/>
      <c r="F8" s="7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32.25" thickBot="1">
      <c r="B9" s="33" t="s">
        <v>3</v>
      </c>
      <c r="C9" s="36" t="s">
        <v>4</v>
      </c>
      <c r="D9" s="36" t="s">
        <v>5</v>
      </c>
      <c r="E9" s="36" t="s">
        <v>6</v>
      </c>
      <c r="F9" s="36" t="s">
        <v>7</v>
      </c>
      <c r="G9" s="36" t="s">
        <v>8</v>
      </c>
      <c r="H9" s="37" t="s">
        <v>9</v>
      </c>
      <c r="I9" s="36" t="s">
        <v>10</v>
      </c>
      <c r="J9" s="34" t="s">
        <v>11</v>
      </c>
      <c r="K9" s="34" t="s">
        <v>12</v>
      </c>
      <c r="L9" s="34" t="s">
        <v>13</v>
      </c>
      <c r="M9" s="34" t="s">
        <v>14</v>
      </c>
      <c r="N9" s="34" t="s">
        <v>15</v>
      </c>
      <c r="O9" s="35" t="s">
        <v>16</v>
      </c>
      <c r="P9" s="26"/>
      <c r="Q9" s="26"/>
    </row>
    <row r="10" spans="1:17" ht="15.75" customHeight="1">
      <c r="B10" s="38">
        <v>1</v>
      </c>
      <c r="C10" s="39" t="s">
        <v>17</v>
      </c>
      <c r="D10" s="40" t="s">
        <v>18</v>
      </c>
      <c r="E10" s="39" t="s">
        <v>19</v>
      </c>
      <c r="F10" s="40" t="s">
        <v>20</v>
      </c>
      <c r="G10" s="39" t="s">
        <v>21</v>
      </c>
      <c r="H10" s="40" t="s">
        <v>22</v>
      </c>
      <c r="I10" s="41">
        <v>250000</v>
      </c>
      <c r="J10" s="62">
        <v>7175</v>
      </c>
      <c r="K10" s="62">
        <v>48053.17</v>
      </c>
      <c r="L10" s="62">
        <v>4943.8</v>
      </c>
      <c r="M10" s="62">
        <v>25</v>
      </c>
      <c r="N10" s="62">
        <f t="shared" ref="N10:N42" si="0">+J10+K10+L10+M10</f>
        <v>60196.97</v>
      </c>
      <c r="O10" s="64">
        <f t="shared" ref="O10:O42" si="1">+I10-N10</f>
        <v>189803.03</v>
      </c>
      <c r="P10" s="42"/>
      <c r="Q10" s="42"/>
    </row>
    <row r="11" spans="1:17">
      <c r="B11" s="38">
        <v>2</v>
      </c>
      <c r="C11" s="43" t="s">
        <v>23</v>
      </c>
      <c r="D11" s="44" t="s">
        <v>24</v>
      </c>
      <c r="E11" s="43" t="s">
        <v>25</v>
      </c>
      <c r="F11" s="44" t="s">
        <v>26</v>
      </c>
      <c r="G11" s="43" t="s">
        <v>27</v>
      </c>
      <c r="H11" s="44" t="s">
        <v>22</v>
      </c>
      <c r="I11" s="45">
        <v>150000</v>
      </c>
      <c r="J11" s="48">
        <v>4305</v>
      </c>
      <c r="K11" s="48">
        <v>23488.51</v>
      </c>
      <c r="L11" s="48">
        <v>4560</v>
      </c>
      <c r="M11" s="48">
        <v>1537.45</v>
      </c>
      <c r="N11" s="62">
        <f>+J11+K11+L11+M11</f>
        <v>33890.959999999999</v>
      </c>
      <c r="O11" s="64">
        <f>+I11-N11</f>
        <v>116109.04000000001</v>
      </c>
      <c r="P11" s="42"/>
      <c r="Q11" s="42"/>
    </row>
    <row r="12" spans="1:17">
      <c r="B12" s="38">
        <v>3</v>
      </c>
      <c r="C12" s="43" t="s">
        <v>28</v>
      </c>
      <c r="D12" s="44" t="s">
        <v>18</v>
      </c>
      <c r="E12" s="43" t="s">
        <v>29</v>
      </c>
      <c r="F12" s="44" t="s">
        <v>30</v>
      </c>
      <c r="G12" s="43" t="s">
        <v>21</v>
      </c>
      <c r="H12" s="44" t="s">
        <v>22</v>
      </c>
      <c r="I12" s="45">
        <v>140000</v>
      </c>
      <c r="J12" s="48">
        <v>4018</v>
      </c>
      <c r="K12" s="48">
        <v>21514.37</v>
      </c>
      <c r="L12" s="48">
        <v>4256</v>
      </c>
      <c r="M12" s="48">
        <v>25</v>
      </c>
      <c r="N12" s="62">
        <f>+J12+K12+L12+M12</f>
        <v>29813.37</v>
      </c>
      <c r="O12" s="64">
        <f>+I12-N12</f>
        <v>110186.63</v>
      </c>
      <c r="P12" s="42"/>
      <c r="Q12" s="42"/>
    </row>
    <row r="13" spans="1:17">
      <c r="B13" s="38">
        <v>4</v>
      </c>
      <c r="C13" s="43" t="s">
        <v>31</v>
      </c>
      <c r="D13" s="44" t="s">
        <v>18</v>
      </c>
      <c r="E13" s="43" t="s">
        <v>32</v>
      </c>
      <c r="F13" s="44" t="s">
        <v>30</v>
      </c>
      <c r="G13" s="43" t="s">
        <v>21</v>
      </c>
      <c r="H13" s="44" t="s">
        <v>22</v>
      </c>
      <c r="I13" s="45">
        <v>100000</v>
      </c>
      <c r="J13" s="48">
        <v>2870</v>
      </c>
      <c r="K13" s="48">
        <v>12105.37</v>
      </c>
      <c r="L13" s="48">
        <v>3040</v>
      </c>
      <c r="M13" s="48">
        <v>25</v>
      </c>
      <c r="N13" s="62">
        <f>+J13+K13+L13+M13</f>
        <v>18040.370000000003</v>
      </c>
      <c r="O13" s="64">
        <f>+I13-N13</f>
        <v>81959.63</v>
      </c>
      <c r="P13" s="42"/>
      <c r="Q13" s="42"/>
    </row>
    <row r="14" spans="1:17" ht="15" customHeight="1">
      <c r="B14" s="38">
        <v>5</v>
      </c>
      <c r="C14" s="43" t="s">
        <v>33</v>
      </c>
      <c r="D14" s="44" t="s">
        <v>24</v>
      </c>
      <c r="E14" s="43" t="s">
        <v>32</v>
      </c>
      <c r="F14" s="44" t="s">
        <v>30</v>
      </c>
      <c r="G14" s="43" t="s">
        <v>34</v>
      </c>
      <c r="H14" s="44" t="s">
        <v>22</v>
      </c>
      <c r="I14" s="45">
        <v>100000</v>
      </c>
      <c r="J14" s="48">
        <v>2870</v>
      </c>
      <c r="K14" s="48">
        <v>12105.37</v>
      </c>
      <c r="L14" s="48">
        <v>3040</v>
      </c>
      <c r="M14" s="48">
        <v>25</v>
      </c>
      <c r="N14" s="62">
        <f>+J14+K14+L14+M14</f>
        <v>18040.370000000003</v>
      </c>
      <c r="O14" s="64">
        <f>+I14-N14</f>
        <v>81959.63</v>
      </c>
      <c r="P14" s="42"/>
      <c r="Q14" s="42"/>
    </row>
    <row r="15" spans="1:17" ht="16.5" customHeight="1">
      <c r="B15" s="38">
        <v>6</v>
      </c>
      <c r="C15" s="43" t="s">
        <v>35</v>
      </c>
      <c r="D15" s="44" t="s">
        <v>24</v>
      </c>
      <c r="E15" s="43" t="s">
        <v>36</v>
      </c>
      <c r="F15" s="44" t="s">
        <v>26</v>
      </c>
      <c r="G15" s="43" t="s">
        <v>34</v>
      </c>
      <c r="H15" s="44" t="s">
        <v>22</v>
      </c>
      <c r="I15" s="45">
        <v>90000</v>
      </c>
      <c r="J15" s="48">
        <v>2583</v>
      </c>
      <c r="K15" s="48">
        <v>9753.1200000000008</v>
      </c>
      <c r="L15" s="48">
        <v>2736</v>
      </c>
      <c r="M15" s="48">
        <v>25</v>
      </c>
      <c r="N15" s="62">
        <f t="shared" si="0"/>
        <v>15097.12</v>
      </c>
      <c r="O15" s="64">
        <f t="shared" si="1"/>
        <v>74902.880000000005</v>
      </c>
      <c r="P15" s="42"/>
      <c r="Q15" s="42"/>
    </row>
    <row r="16" spans="1:17" ht="15.75" customHeight="1">
      <c r="A16" s="61"/>
      <c r="B16" s="38">
        <v>7</v>
      </c>
      <c r="C16" s="43" t="s">
        <v>37</v>
      </c>
      <c r="D16" s="44" t="s">
        <v>18</v>
      </c>
      <c r="E16" s="43" t="s">
        <v>32</v>
      </c>
      <c r="F16" s="44" t="s">
        <v>30</v>
      </c>
      <c r="G16" s="43" t="s">
        <v>27</v>
      </c>
      <c r="H16" s="44" t="s">
        <v>22</v>
      </c>
      <c r="I16" s="45">
        <v>90000</v>
      </c>
      <c r="J16" s="48">
        <v>2583</v>
      </c>
      <c r="K16" s="48">
        <v>9753.1200000000008</v>
      </c>
      <c r="L16" s="48">
        <v>2736</v>
      </c>
      <c r="M16" s="48">
        <v>25</v>
      </c>
      <c r="N16" s="62">
        <f t="shared" si="0"/>
        <v>15097.12</v>
      </c>
      <c r="O16" s="64">
        <f t="shared" si="1"/>
        <v>74902.880000000005</v>
      </c>
      <c r="P16" s="42"/>
      <c r="Q16" s="42"/>
    </row>
    <row r="17" spans="1:255" ht="15" customHeight="1">
      <c r="B17" s="38">
        <v>8</v>
      </c>
      <c r="C17" s="43" t="s">
        <v>38</v>
      </c>
      <c r="D17" s="44" t="s">
        <v>18</v>
      </c>
      <c r="E17" s="43" t="s">
        <v>32</v>
      </c>
      <c r="F17" s="44" t="s">
        <v>30</v>
      </c>
      <c r="G17" s="43" t="s">
        <v>21</v>
      </c>
      <c r="H17" s="46" t="s">
        <v>22</v>
      </c>
      <c r="I17" s="45">
        <v>90000</v>
      </c>
      <c r="J17" s="48">
        <v>2583</v>
      </c>
      <c r="K17" s="48">
        <v>9753.1200000000008</v>
      </c>
      <c r="L17" s="48">
        <v>2736</v>
      </c>
      <c r="M17" s="48">
        <v>25</v>
      </c>
      <c r="N17" s="62">
        <f t="shared" si="0"/>
        <v>15097.12</v>
      </c>
      <c r="O17" s="64">
        <f t="shared" si="1"/>
        <v>74902.880000000005</v>
      </c>
      <c r="P17" s="42"/>
      <c r="Q17" s="42"/>
    </row>
    <row r="18" spans="1:255" ht="15" customHeight="1">
      <c r="B18" s="38">
        <v>9</v>
      </c>
      <c r="C18" s="43" t="s">
        <v>39</v>
      </c>
      <c r="D18" s="44" t="s">
        <v>24</v>
      </c>
      <c r="E18" s="43" t="s">
        <v>32</v>
      </c>
      <c r="F18" s="44" t="s">
        <v>30</v>
      </c>
      <c r="G18" s="43" t="s">
        <v>21</v>
      </c>
      <c r="H18" s="46" t="s">
        <v>22</v>
      </c>
      <c r="I18" s="45">
        <v>90000</v>
      </c>
      <c r="J18" s="48">
        <v>2583</v>
      </c>
      <c r="K18" s="48">
        <v>9375.01</v>
      </c>
      <c r="L18" s="48">
        <v>2736</v>
      </c>
      <c r="M18" s="48">
        <v>1537.45</v>
      </c>
      <c r="N18" s="62">
        <f t="shared" si="0"/>
        <v>16231.460000000001</v>
      </c>
      <c r="O18" s="64">
        <f>+I18-N18</f>
        <v>73768.539999999994</v>
      </c>
      <c r="P18" s="42"/>
      <c r="Q18" s="42"/>
    </row>
    <row r="19" spans="1:255">
      <c r="B19" s="38">
        <v>10</v>
      </c>
      <c r="C19" s="43" t="s">
        <v>40</v>
      </c>
      <c r="D19" s="44" t="s">
        <v>24</v>
      </c>
      <c r="E19" s="43" t="s">
        <v>41</v>
      </c>
      <c r="F19" s="44" t="s">
        <v>26</v>
      </c>
      <c r="G19" s="47" t="s">
        <v>21</v>
      </c>
      <c r="H19" s="46" t="s">
        <v>42</v>
      </c>
      <c r="I19" s="45">
        <v>85000</v>
      </c>
      <c r="J19" s="48">
        <v>2439.5</v>
      </c>
      <c r="K19" s="48">
        <v>8576.99</v>
      </c>
      <c r="L19" s="48">
        <v>2584</v>
      </c>
      <c r="M19" s="48">
        <v>25</v>
      </c>
      <c r="N19" s="62">
        <f t="shared" si="0"/>
        <v>13625.49</v>
      </c>
      <c r="O19" s="64">
        <f t="shared" si="1"/>
        <v>71374.509999999995</v>
      </c>
      <c r="P19" s="42"/>
      <c r="Q19" s="42"/>
    </row>
    <row r="20" spans="1:255" ht="15" customHeight="1">
      <c r="B20" s="38">
        <v>11</v>
      </c>
      <c r="C20" s="43" t="s">
        <v>43</v>
      </c>
      <c r="D20" s="44" t="s">
        <v>24</v>
      </c>
      <c r="E20" s="43" t="s">
        <v>44</v>
      </c>
      <c r="F20" s="44" t="s">
        <v>26</v>
      </c>
      <c r="G20" s="43" t="s">
        <v>45</v>
      </c>
      <c r="H20" s="44" t="s">
        <v>22</v>
      </c>
      <c r="I20" s="45">
        <v>85000</v>
      </c>
      <c r="J20" s="48">
        <v>2439.5</v>
      </c>
      <c r="K20" s="48">
        <v>7820.77</v>
      </c>
      <c r="L20" s="48">
        <v>2584</v>
      </c>
      <c r="M20" s="48">
        <v>3049.9</v>
      </c>
      <c r="N20" s="62">
        <f t="shared" si="0"/>
        <v>15894.17</v>
      </c>
      <c r="O20" s="64">
        <f t="shared" si="1"/>
        <v>69105.83</v>
      </c>
      <c r="P20" s="42"/>
      <c r="Q20" s="42"/>
    </row>
    <row r="21" spans="1:255">
      <c r="B21" s="38">
        <v>12</v>
      </c>
      <c r="C21" s="43" t="s">
        <v>46</v>
      </c>
      <c r="D21" s="44" t="s">
        <v>24</v>
      </c>
      <c r="E21" s="43" t="s">
        <v>32</v>
      </c>
      <c r="F21" s="44" t="s">
        <v>30</v>
      </c>
      <c r="G21" s="43" t="s">
        <v>21</v>
      </c>
      <c r="H21" s="46" t="s">
        <v>22</v>
      </c>
      <c r="I21" s="45">
        <v>85000</v>
      </c>
      <c r="J21" s="48">
        <v>2439.5</v>
      </c>
      <c r="K21" s="48">
        <v>8576.99</v>
      </c>
      <c r="L21" s="48">
        <v>2584</v>
      </c>
      <c r="M21" s="48">
        <v>25</v>
      </c>
      <c r="N21" s="62">
        <f t="shared" si="0"/>
        <v>13625.49</v>
      </c>
      <c r="O21" s="64">
        <f t="shared" si="1"/>
        <v>71374.509999999995</v>
      </c>
      <c r="P21" s="42"/>
      <c r="Q21" s="42"/>
    </row>
    <row r="22" spans="1:255" ht="15" customHeight="1">
      <c r="B22" s="38">
        <v>13</v>
      </c>
      <c r="C22" s="43" t="s">
        <v>47</v>
      </c>
      <c r="D22" s="44" t="s">
        <v>18</v>
      </c>
      <c r="E22" s="43" t="s">
        <v>48</v>
      </c>
      <c r="F22" s="44" t="s">
        <v>26</v>
      </c>
      <c r="G22" s="43" t="s">
        <v>34</v>
      </c>
      <c r="H22" s="44" t="s">
        <v>22</v>
      </c>
      <c r="I22" s="45">
        <v>75000</v>
      </c>
      <c r="J22" s="48">
        <v>2152.5</v>
      </c>
      <c r="K22" s="48">
        <v>6006.89</v>
      </c>
      <c r="L22" s="48">
        <v>2280</v>
      </c>
      <c r="M22" s="48">
        <v>1537.45</v>
      </c>
      <c r="N22" s="62">
        <f t="shared" si="0"/>
        <v>11976.84</v>
      </c>
      <c r="O22" s="64">
        <f t="shared" si="1"/>
        <v>63023.16</v>
      </c>
      <c r="P22" s="42"/>
      <c r="Q22" s="42"/>
    </row>
    <row r="23" spans="1:255" ht="15" customHeight="1">
      <c r="B23" s="38">
        <v>14</v>
      </c>
      <c r="C23" s="43" t="s">
        <v>49</v>
      </c>
      <c r="D23" s="44" t="s">
        <v>24</v>
      </c>
      <c r="E23" s="43" t="s">
        <v>50</v>
      </c>
      <c r="F23" s="44" t="s">
        <v>26</v>
      </c>
      <c r="G23" s="43" t="s">
        <v>27</v>
      </c>
      <c r="H23" s="44" t="s">
        <v>22</v>
      </c>
      <c r="I23" s="45">
        <v>75000</v>
      </c>
      <c r="J23" s="48">
        <v>2152.5</v>
      </c>
      <c r="K23" s="48">
        <v>6006.89</v>
      </c>
      <c r="L23" s="48">
        <v>2280</v>
      </c>
      <c r="M23" s="48">
        <v>1537.45</v>
      </c>
      <c r="N23" s="62">
        <f t="shared" si="0"/>
        <v>11976.84</v>
      </c>
      <c r="O23" s="64">
        <f t="shared" si="1"/>
        <v>63023.16</v>
      </c>
      <c r="P23" s="42"/>
      <c r="Q23" s="42"/>
    </row>
    <row r="24" spans="1:255">
      <c r="B24" s="38">
        <v>15</v>
      </c>
      <c r="C24" s="43" t="s">
        <v>51</v>
      </c>
      <c r="D24" s="44" t="s">
        <v>18</v>
      </c>
      <c r="E24" s="43" t="s">
        <v>52</v>
      </c>
      <c r="F24" s="44" t="s">
        <v>53</v>
      </c>
      <c r="G24" s="43" t="s">
        <v>34</v>
      </c>
      <c r="H24" s="44" t="s">
        <v>22</v>
      </c>
      <c r="I24" s="45">
        <v>70000</v>
      </c>
      <c r="J24" s="48">
        <v>2009</v>
      </c>
      <c r="K24" s="48">
        <v>5368.48</v>
      </c>
      <c r="L24" s="48">
        <v>2128</v>
      </c>
      <c r="M24" s="48">
        <v>25</v>
      </c>
      <c r="N24" s="62">
        <f t="shared" si="0"/>
        <v>9530.48</v>
      </c>
      <c r="O24" s="64">
        <f t="shared" si="1"/>
        <v>60469.520000000004</v>
      </c>
      <c r="P24" s="42"/>
      <c r="Q24" s="42"/>
    </row>
    <row r="25" spans="1:255">
      <c r="B25" s="38">
        <v>16</v>
      </c>
      <c r="C25" s="43" t="s">
        <v>54</v>
      </c>
      <c r="D25" s="44" t="s">
        <v>18</v>
      </c>
      <c r="E25" s="43" t="s">
        <v>52</v>
      </c>
      <c r="F25" s="44" t="s">
        <v>53</v>
      </c>
      <c r="G25" s="43" t="s">
        <v>34</v>
      </c>
      <c r="H25" s="44" t="s">
        <v>22</v>
      </c>
      <c r="I25" s="45">
        <v>60000</v>
      </c>
      <c r="J25" s="48">
        <v>1722</v>
      </c>
      <c r="K25" s="48">
        <v>3486.68</v>
      </c>
      <c r="L25" s="48">
        <v>1824</v>
      </c>
      <c r="M25" s="48">
        <v>25</v>
      </c>
      <c r="N25" s="62">
        <f t="shared" si="0"/>
        <v>7057.68</v>
      </c>
      <c r="O25" s="64">
        <f t="shared" si="1"/>
        <v>52942.32</v>
      </c>
      <c r="P25" s="42"/>
      <c r="Q25" s="42"/>
    </row>
    <row r="26" spans="1:255">
      <c r="B26" s="38">
        <v>17</v>
      </c>
      <c r="C26" s="43" t="s">
        <v>55</v>
      </c>
      <c r="D26" s="44" t="s">
        <v>18</v>
      </c>
      <c r="E26" s="43" t="s">
        <v>56</v>
      </c>
      <c r="F26" s="44" t="s">
        <v>53</v>
      </c>
      <c r="G26" s="43" t="s">
        <v>27</v>
      </c>
      <c r="H26" s="44" t="s">
        <v>22</v>
      </c>
      <c r="I26" s="45">
        <v>60000</v>
      </c>
      <c r="J26" s="48">
        <v>1722</v>
      </c>
      <c r="K26" s="48">
        <v>3486.68</v>
      </c>
      <c r="L26" s="48">
        <v>1824</v>
      </c>
      <c r="M26" s="48">
        <v>25</v>
      </c>
      <c r="N26" s="62">
        <f t="shared" si="0"/>
        <v>7057.68</v>
      </c>
      <c r="O26" s="64">
        <f t="shared" si="1"/>
        <v>52942.32</v>
      </c>
      <c r="P26" s="42"/>
      <c r="Q26" s="42"/>
    </row>
    <row r="27" spans="1:255" ht="15" customHeight="1">
      <c r="B27" s="38">
        <v>18</v>
      </c>
      <c r="C27" s="43" t="s">
        <v>57</v>
      </c>
      <c r="D27" s="44" t="s">
        <v>18</v>
      </c>
      <c r="E27" s="43" t="s">
        <v>52</v>
      </c>
      <c r="F27" s="44" t="s">
        <v>53</v>
      </c>
      <c r="G27" s="43" t="s">
        <v>34</v>
      </c>
      <c r="H27" s="44" t="s">
        <v>22</v>
      </c>
      <c r="I27" s="45">
        <v>55000</v>
      </c>
      <c r="J27" s="48">
        <v>1578.5</v>
      </c>
      <c r="K27" s="48">
        <v>2559.6799999999998</v>
      </c>
      <c r="L27" s="48">
        <v>1672</v>
      </c>
      <c r="M27" s="48">
        <v>25</v>
      </c>
      <c r="N27" s="62">
        <f t="shared" si="0"/>
        <v>5835.18</v>
      </c>
      <c r="O27" s="64">
        <f t="shared" si="1"/>
        <v>49164.82</v>
      </c>
      <c r="P27" s="42"/>
      <c r="Q27" s="42"/>
    </row>
    <row r="28" spans="1:255" ht="16.5" customHeight="1">
      <c r="B28" s="38">
        <v>19</v>
      </c>
      <c r="C28" s="43" t="s">
        <v>58</v>
      </c>
      <c r="D28" s="44" t="s">
        <v>24</v>
      </c>
      <c r="E28" s="43" t="s">
        <v>59</v>
      </c>
      <c r="F28" s="44" t="s">
        <v>53</v>
      </c>
      <c r="G28" s="43" t="s">
        <v>60</v>
      </c>
      <c r="H28" s="46" t="s">
        <v>42</v>
      </c>
      <c r="I28" s="45">
        <v>55000</v>
      </c>
      <c r="J28" s="48">
        <v>1578.5</v>
      </c>
      <c r="K28" s="48">
        <v>2559.6799999999998</v>
      </c>
      <c r="L28" s="48">
        <v>1672</v>
      </c>
      <c r="M28" s="48">
        <v>25</v>
      </c>
      <c r="N28" s="62">
        <f t="shared" si="0"/>
        <v>5835.18</v>
      </c>
      <c r="O28" s="64">
        <f t="shared" si="1"/>
        <v>49164.82</v>
      </c>
      <c r="P28" s="42"/>
      <c r="Q28" s="42"/>
    </row>
    <row r="29" spans="1:255" s="2" customFormat="1">
      <c r="A29"/>
      <c r="B29" s="38">
        <v>20</v>
      </c>
      <c r="C29" s="43" t="s">
        <v>61</v>
      </c>
      <c r="D29" s="44" t="s">
        <v>18</v>
      </c>
      <c r="E29" s="43" t="s">
        <v>62</v>
      </c>
      <c r="F29" s="44" t="s">
        <v>53</v>
      </c>
      <c r="G29" s="43" t="s">
        <v>63</v>
      </c>
      <c r="H29" s="46" t="s">
        <v>42</v>
      </c>
      <c r="I29" s="45">
        <v>55000</v>
      </c>
      <c r="J29" s="48">
        <v>1578.5</v>
      </c>
      <c r="K29" s="48">
        <v>2559.6799999999998</v>
      </c>
      <c r="L29" s="63">
        <v>1672</v>
      </c>
      <c r="M29" s="48">
        <v>25</v>
      </c>
      <c r="N29" s="62">
        <f t="shared" si="0"/>
        <v>5835.18</v>
      </c>
      <c r="O29" s="64">
        <f t="shared" si="1"/>
        <v>49164.82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ht="16.5" customHeight="1">
      <c r="B30" s="38">
        <v>21</v>
      </c>
      <c r="C30" s="43" t="s">
        <v>64</v>
      </c>
      <c r="D30" s="44" t="s">
        <v>24</v>
      </c>
      <c r="E30" s="43" t="s">
        <v>65</v>
      </c>
      <c r="F30" s="44" t="s">
        <v>53</v>
      </c>
      <c r="G30" s="43" t="s">
        <v>27</v>
      </c>
      <c r="H30" s="46" t="s">
        <v>42</v>
      </c>
      <c r="I30" s="45">
        <v>55000</v>
      </c>
      <c r="J30" s="48">
        <v>1578.5</v>
      </c>
      <c r="K30" s="48">
        <v>2559.6799999999998</v>
      </c>
      <c r="L30" s="48">
        <v>1672</v>
      </c>
      <c r="M30" s="48">
        <v>25</v>
      </c>
      <c r="N30" s="62">
        <f t="shared" si="0"/>
        <v>5835.18</v>
      </c>
      <c r="O30" s="64">
        <f t="shared" si="1"/>
        <v>49164.82</v>
      </c>
      <c r="P30" s="42"/>
      <c r="Q30" s="42"/>
    </row>
    <row r="31" spans="1:255" ht="15" customHeight="1">
      <c r="B31" s="38">
        <v>22</v>
      </c>
      <c r="C31" s="43" t="s">
        <v>66</v>
      </c>
      <c r="D31" s="44" t="s">
        <v>24</v>
      </c>
      <c r="E31" s="43" t="s">
        <v>67</v>
      </c>
      <c r="F31" s="44" t="s">
        <v>53</v>
      </c>
      <c r="G31" s="43" t="s">
        <v>34</v>
      </c>
      <c r="H31" s="44" t="s">
        <v>22</v>
      </c>
      <c r="I31" s="45">
        <v>50000</v>
      </c>
      <c r="J31" s="48">
        <v>1435</v>
      </c>
      <c r="K31" s="48">
        <v>1854</v>
      </c>
      <c r="L31" s="48">
        <v>1520</v>
      </c>
      <c r="M31" s="48">
        <v>25</v>
      </c>
      <c r="N31" s="62">
        <f t="shared" si="0"/>
        <v>4834</v>
      </c>
      <c r="O31" s="64">
        <f t="shared" si="1"/>
        <v>45166</v>
      </c>
      <c r="P31" s="42"/>
      <c r="Q31" s="42"/>
    </row>
    <row r="32" spans="1:255">
      <c r="B32" s="38">
        <v>23</v>
      </c>
      <c r="C32" s="43" t="s">
        <v>68</v>
      </c>
      <c r="D32" s="44" t="s">
        <v>24</v>
      </c>
      <c r="E32" s="43" t="s">
        <v>69</v>
      </c>
      <c r="F32" s="44" t="s">
        <v>30</v>
      </c>
      <c r="G32" s="43" t="s">
        <v>21</v>
      </c>
      <c r="H32" s="44" t="s">
        <v>22</v>
      </c>
      <c r="I32" s="45">
        <v>50000</v>
      </c>
      <c r="J32" s="48">
        <v>1435</v>
      </c>
      <c r="K32" s="48">
        <v>1854</v>
      </c>
      <c r="L32" s="48">
        <v>1520</v>
      </c>
      <c r="M32" s="48">
        <v>25</v>
      </c>
      <c r="N32" s="62">
        <f t="shared" si="0"/>
        <v>4834</v>
      </c>
      <c r="O32" s="64">
        <f t="shared" si="1"/>
        <v>45166</v>
      </c>
      <c r="P32" s="42"/>
      <c r="Q32" s="42"/>
    </row>
    <row r="33" spans="2:17">
      <c r="B33" s="38">
        <v>24</v>
      </c>
      <c r="C33" s="43" t="s">
        <v>70</v>
      </c>
      <c r="D33" s="44" t="s">
        <v>18</v>
      </c>
      <c r="E33" s="43" t="s">
        <v>71</v>
      </c>
      <c r="F33" s="44" t="s">
        <v>72</v>
      </c>
      <c r="G33" s="43" t="s">
        <v>27</v>
      </c>
      <c r="H33" s="44" t="s">
        <v>22</v>
      </c>
      <c r="I33" s="45">
        <v>50000</v>
      </c>
      <c r="J33" s="48">
        <v>1435</v>
      </c>
      <c r="K33" s="48">
        <v>1854</v>
      </c>
      <c r="L33" s="48">
        <v>1520</v>
      </c>
      <c r="M33" s="48">
        <v>25</v>
      </c>
      <c r="N33" s="62">
        <f t="shared" si="0"/>
        <v>4834</v>
      </c>
      <c r="O33" s="64">
        <f t="shared" si="1"/>
        <v>45166</v>
      </c>
      <c r="P33" s="42"/>
      <c r="Q33" s="42"/>
    </row>
    <row r="34" spans="2:17">
      <c r="B34" s="38">
        <v>25</v>
      </c>
      <c r="C34" s="43" t="s">
        <v>73</v>
      </c>
      <c r="D34" s="44" t="s">
        <v>24</v>
      </c>
      <c r="E34" s="43" t="s">
        <v>74</v>
      </c>
      <c r="F34" s="44" t="s">
        <v>75</v>
      </c>
      <c r="G34" s="43" t="s">
        <v>45</v>
      </c>
      <c r="H34" s="44" t="s">
        <v>22</v>
      </c>
      <c r="I34" s="45">
        <v>45000</v>
      </c>
      <c r="J34" s="48">
        <v>1291.5</v>
      </c>
      <c r="K34" s="48">
        <v>1148.33</v>
      </c>
      <c r="L34" s="48">
        <v>1368</v>
      </c>
      <c r="M34" s="48">
        <v>25</v>
      </c>
      <c r="N34" s="62">
        <f t="shared" si="0"/>
        <v>3832.83</v>
      </c>
      <c r="O34" s="64">
        <f t="shared" si="1"/>
        <v>41167.17</v>
      </c>
      <c r="P34" s="42"/>
      <c r="Q34" s="42"/>
    </row>
    <row r="35" spans="2:17">
      <c r="B35" s="38">
        <v>26</v>
      </c>
      <c r="C35" s="43" t="s">
        <v>76</v>
      </c>
      <c r="D35" s="44" t="s">
        <v>24</v>
      </c>
      <c r="E35" s="43" t="s">
        <v>77</v>
      </c>
      <c r="F35" s="44" t="s">
        <v>75</v>
      </c>
      <c r="G35" s="43" t="s">
        <v>78</v>
      </c>
      <c r="H35" s="44" t="s">
        <v>22</v>
      </c>
      <c r="I35" s="45">
        <v>45000</v>
      </c>
      <c r="J35" s="48">
        <v>1291.5</v>
      </c>
      <c r="K35" s="48">
        <v>1148.33</v>
      </c>
      <c r="L35" s="48">
        <v>1368</v>
      </c>
      <c r="M35" s="48">
        <v>25</v>
      </c>
      <c r="N35" s="62">
        <f t="shared" si="0"/>
        <v>3832.83</v>
      </c>
      <c r="O35" s="64">
        <f t="shared" si="1"/>
        <v>41167.17</v>
      </c>
      <c r="P35" s="42"/>
      <c r="Q35" s="42"/>
    </row>
    <row r="36" spans="2:17" ht="15" customHeight="1">
      <c r="B36" s="38">
        <v>27</v>
      </c>
      <c r="C36" s="43" t="s">
        <v>79</v>
      </c>
      <c r="D36" s="44" t="s">
        <v>24</v>
      </c>
      <c r="E36" s="43" t="s">
        <v>80</v>
      </c>
      <c r="F36" s="44" t="s">
        <v>30</v>
      </c>
      <c r="G36" s="43" t="s">
        <v>34</v>
      </c>
      <c r="H36" s="44" t="s">
        <v>22</v>
      </c>
      <c r="I36" s="45">
        <v>45000</v>
      </c>
      <c r="J36" s="48">
        <v>1291.5</v>
      </c>
      <c r="K36" s="48">
        <v>694.59</v>
      </c>
      <c r="L36" s="48">
        <v>1368</v>
      </c>
      <c r="M36" s="48">
        <v>3049.9</v>
      </c>
      <c r="N36" s="62">
        <f t="shared" si="0"/>
        <v>6403.99</v>
      </c>
      <c r="O36" s="64">
        <f t="shared" si="1"/>
        <v>38596.01</v>
      </c>
      <c r="P36" s="42"/>
      <c r="Q36" s="42"/>
    </row>
    <row r="37" spans="2:17" ht="15" customHeight="1">
      <c r="B37" s="38">
        <v>28</v>
      </c>
      <c r="C37" s="43" t="s">
        <v>81</v>
      </c>
      <c r="D37" s="44" t="s">
        <v>24</v>
      </c>
      <c r="E37" s="43" t="s">
        <v>82</v>
      </c>
      <c r="F37" s="44" t="s">
        <v>72</v>
      </c>
      <c r="G37" s="43" t="s">
        <v>78</v>
      </c>
      <c r="H37" s="44" t="s">
        <v>22</v>
      </c>
      <c r="I37" s="45">
        <v>40000</v>
      </c>
      <c r="J37" s="48">
        <v>1148</v>
      </c>
      <c r="K37" s="48">
        <v>442.65</v>
      </c>
      <c r="L37" s="48">
        <v>1216</v>
      </c>
      <c r="M37" s="48">
        <v>25</v>
      </c>
      <c r="N37" s="62">
        <f t="shared" si="0"/>
        <v>2831.65</v>
      </c>
      <c r="O37" s="64">
        <f t="shared" si="1"/>
        <v>37168.35</v>
      </c>
      <c r="P37" s="42"/>
      <c r="Q37" s="42"/>
    </row>
    <row r="38" spans="2:17" ht="15" customHeight="1">
      <c r="B38" s="38">
        <v>29</v>
      </c>
      <c r="C38" s="43" t="s">
        <v>83</v>
      </c>
      <c r="D38" s="44" t="s">
        <v>24</v>
      </c>
      <c r="E38" s="43" t="s">
        <v>69</v>
      </c>
      <c r="F38" s="44" t="s">
        <v>30</v>
      </c>
      <c r="G38" s="43" t="s">
        <v>27</v>
      </c>
      <c r="H38" s="44" t="s">
        <v>22</v>
      </c>
      <c r="I38" s="45">
        <v>40000</v>
      </c>
      <c r="J38" s="48">
        <v>1148</v>
      </c>
      <c r="K38" s="48">
        <v>0</v>
      </c>
      <c r="L38" s="48">
        <v>1216</v>
      </c>
      <c r="M38" s="48">
        <v>3049.9</v>
      </c>
      <c r="N38" s="62">
        <f t="shared" si="0"/>
        <v>5413.9</v>
      </c>
      <c r="O38" s="64">
        <f t="shared" si="1"/>
        <v>34586.1</v>
      </c>
      <c r="P38" s="42"/>
      <c r="Q38" s="42"/>
    </row>
    <row r="39" spans="2:17" ht="15" customHeight="1">
      <c r="B39" s="38">
        <v>30</v>
      </c>
      <c r="C39" s="43" t="s">
        <v>84</v>
      </c>
      <c r="D39" s="44" t="s">
        <v>18</v>
      </c>
      <c r="E39" s="43" t="s">
        <v>71</v>
      </c>
      <c r="F39" s="44" t="s">
        <v>72</v>
      </c>
      <c r="G39" s="43" t="s">
        <v>63</v>
      </c>
      <c r="H39" s="44" t="s">
        <v>22</v>
      </c>
      <c r="I39" s="45">
        <v>36000</v>
      </c>
      <c r="J39" s="48">
        <v>1033.2</v>
      </c>
      <c r="K39" s="48">
        <v>0</v>
      </c>
      <c r="L39" s="48">
        <v>1094.4000000000001</v>
      </c>
      <c r="M39" s="48">
        <v>25</v>
      </c>
      <c r="N39" s="62">
        <f>+J39+K39+L39+M39</f>
        <v>2152.6000000000004</v>
      </c>
      <c r="O39" s="64">
        <f>+I39-N39</f>
        <v>33847.4</v>
      </c>
      <c r="P39" s="42"/>
      <c r="Q39" s="42"/>
    </row>
    <row r="40" spans="2:17">
      <c r="B40" s="38">
        <v>31</v>
      </c>
      <c r="C40" s="43" t="s">
        <v>85</v>
      </c>
      <c r="D40" s="44" t="s">
        <v>18</v>
      </c>
      <c r="E40" s="43" t="s">
        <v>71</v>
      </c>
      <c r="F40" s="44" t="s">
        <v>72</v>
      </c>
      <c r="G40" s="43" t="s">
        <v>27</v>
      </c>
      <c r="H40" s="44" t="s">
        <v>22</v>
      </c>
      <c r="I40" s="45">
        <v>33000</v>
      </c>
      <c r="J40" s="48">
        <v>947.1</v>
      </c>
      <c r="K40" s="48">
        <v>0</v>
      </c>
      <c r="L40" s="48">
        <v>1003.2</v>
      </c>
      <c r="M40" s="48">
        <v>25</v>
      </c>
      <c r="N40" s="62">
        <f t="shared" si="0"/>
        <v>1975.3000000000002</v>
      </c>
      <c r="O40" s="64">
        <f t="shared" si="1"/>
        <v>31024.7</v>
      </c>
      <c r="P40" s="42"/>
      <c r="Q40" s="42"/>
    </row>
    <row r="41" spans="2:17">
      <c r="B41" s="38">
        <v>32</v>
      </c>
      <c r="C41" s="43" t="s">
        <v>86</v>
      </c>
      <c r="D41" s="44" t="s">
        <v>18</v>
      </c>
      <c r="E41" s="43" t="s">
        <v>71</v>
      </c>
      <c r="F41" s="44" t="s">
        <v>72</v>
      </c>
      <c r="G41" s="43" t="s">
        <v>27</v>
      </c>
      <c r="H41" s="44" t="s">
        <v>22</v>
      </c>
      <c r="I41" s="45">
        <v>33000</v>
      </c>
      <c r="J41" s="48">
        <v>947.1</v>
      </c>
      <c r="K41" s="48">
        <v>0</v>
      </c>
      <c r="L41" s="48">
        <v>1003.2</v>
      </c>
      <c r="M41" s="48">
        <v>25</v>
      </c>
      <c r="N41" s="62">
        <f t="shared" si="0"/>
        <v>1975.3000000000002</v>
      </c>
      <c r="O41" s="64">
        <f t="shared" si="1"/>
        <v>31024.7</v>
      </c>
      <c r="P41" s="42"/>
      <c r="Q41" s="42"/>
    </row>
    <row r="42" spans="2:17">
      <c r="B42" s="38">
        <v>33</v>
      </c>
      <c r="C42" s="43" t="s">
        <v>87</v>
      </c>
      <c r="D42" s="44" t="s">
        <v>18</v>
      </c>
      <c r="E42" s="43" t="s">
        <v>71</v>
      </c>
      <c r="F42" s="44" t="s">
        <v>72</v>
      </c>
      <c r="G42" s="43" t="s">
        <v>27</v>
      </c>
      <c r="H42" s="44" t="s">
        <v>22</v>
      </c>
      <c r="I42" s="45">
        <v>33000</v>
      </c>
      <c r="J42" s="48">
        <v>947.1</v>
      </c>
      <c r="K42" s="48">
        <v>0</v>
      </c>
      <c r="L42" s="48">
        <v>1003.2</v>
      </c>
      <c r="M42" s="48">
        <v>25</v>
      </c>
      <c r="N42" s="62">
        <f t="shared" si="0"/>
        <v>1975.3000000000002</v>
      </c>
      <c r="O42" s="64">
        <f t="shared" si="1"/>
        <v>31024.7</v>
      </c>
      <c r="P42" s="42"/>
      <c r="Q42" s="42"/>
    </row>
    <row r="43" spans="2:17" ht="15" customHeight="1">
      <c r="B43" s="38">
        <v>34</v>
      </c>
      <c r="C43" s="43" t="s">
        <v>88</v>
      </c>
      <c r="D43" s="44" t="s">
        <v>18</v>
      </c>
      <c r="E43" s="43" t="s">
        <v>71</v>
      </c>
      <c r="F43" s="44" t="s">
        <v>72</v>
      </c>
      <c r="G43" s="43" t="s">
        <v>27</v>
      </c>
      <c r="H43" s="44" t="s">
        <v>22</v>
      </c>
      <c r="I43" s="45">
        <v>33000</v>
      </c>
      <c r="J43" s="48">
        <v>947.1</v>
      </c>
      <c r="K43" s="48">
        <v>0</v>
      </c>
      <c r="L43" s="48">
        <v>1003.2</v>
      </c>
      <c r="M43" s="48">
        <v>25</v>
      </c>
      <c r="N43" s="62">
        <f t="shared" ref="N43:N89" si="2">+J43+K43+L43+M43</f>
        <v>1975.3000000000002</v>
      </c>
      <c r="O43" s="64">
        <f t="shared" ref="O43:O89" si="3">+I43-N43</f>
        <v>31024.7</v>
      </c>
      <c r="P43" s="42"/>
      <c r="Q43" s="42"/>
    </row>
    <row r="44" spans="2:17">
      <c r="B44" s="38">
        <v>35</v>
      </c>
      <c r="C44" s="43" t="s">
        <v>89</v>
      </c>
      <c r="D44" s="44" t="s">
        <v>18</v>
      </c>
      <c r="E44" s="43" t="s">
        <v>71</v>
      </c>
      <c r="F44" s="44" t="s">
        <v>72</v>
      </c>
      <c r="G44" s="43" t="s">
        <v>27</v>
      </c>
      <c r="H44" s="44" t="s">
        <v>22</v>
      </c>
      <c r="I44" s="45">
        <v>33000</v>
      </c>
      <c r="J44" s="48">
        <v>947.1</v>
      </c>
      <c r="K44" s="48">
        <v>0</v>
      </c>
      <c r="L44" s="48">
        <v>1003.2</v>
      </c>
      <c r="M44" s="48">
        <v>25</v>
      </c>
      <c r="N44" s="62">
        <f t="shared" si="2"/>
        <v>1975.3000000000002</v>
      </c>
      <c r="O44" s="64">
        <f t="shared" si="3"/>
        <v>31024.7</v>
      </c>
      <c r="P44" s="42"/>
      <c r="Q44" s="42"/>
    </row>
    <row r="45" spans="2:17" ht="15" customHeight="1">
      <c r="B45" s="38">
        <v>36</v>
      </c>
      <c r="C45" s="43" t="s">
        <v>90</v>
      </c>
      <c r="D45" s="44" t="s">
        <v>24</v>
      </c>
      <c r="E45" s="43" t="s">
        <v>71</v>
      </c>
      <c r="F45" s="44" t="s">
        <v>72</v>
      </c>
      <c r="G45" s="43" t="s">
        <v>27</v>
      </c>
      <c r="H45" s="44" t="s">
        <v>22</v>
      </c>
      <c r="I45" s="45">
        <v>33000</v>
      </c>
      <c r="J45" s="48">
        <v>947.1</v>
      </c>
      <c r="K45" s="48">
        <v>0</v>
      </c>
      <c r="L45" s="48">
        <v>1003.2</v>
      </c>
      <c r="M45" s="48">
        <v>25</v>
      </c>
      <c r="N45" s="62">
        <f t="shared" si="2"/>
        <v>1975.3000000000002</v>
      </c>
      <c r="O45" s="64">
        <f t="shared" si="3"/>
        <v>31024.7</v>
      </c>
      <c r="P45" s="42"/>
      <c r="Q45" s="42"/>
    </row>
    <row r="46" spans="2:17">
      <c r="B46" s="38">
        <v>37</v>
      </c>
      <c r="C46" s="43" t="s">
        <v>91</v>
      </c>
      <c r="D46" s="44" t="s">
        <v>18</v>
      </c>
      <c r="E46" s="43" t="s">
        <v>71</v>
      </c>
      <c r="F46" s="44" t="s">
        <v>72</v>
      </c>
      <c r="G46" s="43" t="s">
        <v>27</v>
      </c>
      <c r="H46" s="44" t="s">
        <v>22</v>
      </c>
      <c r="I46" s="45">
        <v>33000</v>
      </c>
      <c r="J46" s="48">
        <v>947.1</v>
      </c>
      <c r="K46" s="48">
        <v>0</v>
      </c>
      <c r="L46" s="48">
        <v>1003.2</v>
      </c>
      <c r="M46" s="48">
        <v>1537.45</v>
      </c>
      <c r="N46" s="62">
        <f t="shared" si="2"/>
        <v>3487.75</v>
      </c>
      <c r="O46" s="64">
        <f t="shared" si="3"/>
        <v>29512.25</v>
      </c>
      <c r="P46" s="42"/>
      <c r="Q46" s="42"/>
    </row>
    <row r="47" spans="2:17">
      <c r="B47" s="38">
        <v>38</v>
      </c>
      <c r="C47" s="43" t="s">
        <v>92</v>
      </c>
      <c r="D47" s="44" t="s">
        <v>18</v>
      </c>
      <c r="E47" s="43" t="s">
        <v>71</v>
      </c>
      <c r="F47" s="44" t="s">
        <v>72</v>
      </c>
      <c r="G47" s="43" t="s">
        <v>27</v>
      </c>
      <c r="H47" s="44" t="s">
        <v>22</v>
      </c>
      <c r="I47" s="45">
        <v>33000</v>
      </c>
      <c r="J47" s="48">
        <v>947.1</v>
      </c>
      <c r="K47" s="48">
        <v>0</v>
      </c>
      <c r="L47" s="48">
        <v>1003.2</v>
      </c>
      <c r="M47" s="48">
        <v>25</v>
      </c>
      <c r="N47" s="62">
        <f t="shared" si="2"/>
        <v>1975.3000000000002</v>
      </c>
      <c r="O47" s="64">
        <f t="shared" si="3"/>
        <v>31024.7</v>
      </c>
      <c r="P47" s="42"/>
      <c r="Q47" s="42"/>
    </row>
    <row r="48" spans="2:17">
      <c r="B48" s="38">
        <v>39</v>
      </c>
      <c r="C48" s="43" t="s">
        <v>93</v>
      </c>
      <c r="D48" s="44" t="s">
        <v>18</v>
      </c>
      <c r="E48" s="43" t="s">
        <v>71</v>
      </c>
      <c r="F48" s="44" t="s">
        <v>72</v>
      </c>
      <c r="G48" s="43" t="s">
        <v>27</v>
      </c>
      <c r="H48" s="44" t="s">
        <v>22</v>
      </c>
      <c r="I48" s="45">
        <v>33000</v>
      </c>
      <c r="J48" s="48">
        <v>947.1</v>
      </c>
      <c r="K48" s="48">
        <v>0</v>
      </c>
      <c r="L48" s="48">
        <v>1003.2</v>
      </c>
      <c r="M48" s="48">
        <v>25</v>
      </c>
      <c r="N48" s="62">
        <f t="shared" si="2"/>
        <v>1975.3000000000002</v>
      </c>
      <c r="O48" s="64">
        <f t="shared" si="3"/>
        <v>31024.7</v>
      </c>
      <c r="P48" s="42"/>
      <c r="Q48" s="42"/>
    </row>
    <row r="49" spans="2:17">
      <c r="B49" s="38">
        <v>40</v>
      </c>
      <c r="C49" s="43" t="s">
        <v>94</v>
      </c>
      <c r="D49" s="44" t="s">
        <v>18</v>
      </c>
      <c r="E49" s="43" t="s">
        <v>71</v>
      </c>
      <c r="F49" s="44" t="s">
        <v>72</v>
      </c>
      <c r="G49" s="43" t="s">
        <v>27</v>
      </c>
      <c r="H49" s="44" t="s">
        <v>22</v>
      </c>
      <c r="I49" s="45">
        <v>33000</v>
      </c>
      <c r="J49" s="48">
        <v>947.1</v>
      </c>
      <c r="K49" s="48">
        <v>0</v>
      </c>
      <c r="L49" s="48">
        <v>1003.2</v>
      </c>
      <c r="M49" s="48">
        <v>25</v>
      </c>
      <c r="N49" s="62">
        <f t="shared" si="2"/>
        <v>1975.3000000000002</v>
      </c>
      <c r="O49" s="64">
        <f t="shared" si="3"/>
        <v>31024.7</v>
      </c>
      <c r="P49" s="42"/>
      <c r="Q49" s="42"/>
    </row>
    <row r="50" spans="2:17">
      <c r="B50" s="38">
        <v>41</v>
      </c>
      <c r="C50" s="43" t="s">
        <v>95</v>
      </c>
      <c r="D50" s="44" t="s">
        <v>18</v>
      </c>
      <c r="E50" s="43" t="s">
        <v>71</v>
      </c>
      <c r="F50" s="44" t="s">
        <v>72</v>
      </c>
      <c r="G50" s="43" t="s">
        <v>27</v>
      </c>
      <c r="H50" s="44" t="s">
        <v>22</v>
      </c>
      <c r="I50" s="45">
        <v>33000</v>
      </c>
      <c r="J50" s="48">
        <v>947.1</v>
      </c>
      <c r="K50" s="48">
        <v>0</v>
      </c>
      <c r="L50" s="48">
        <v>1003.2</v>
      </c>
      <c r="M50" s="48">
        <v>25</v>
      </c>
      <c r="N50" s="62">
        <f t="shared" si="2"/>
        <v>1975.3000000000002</v>
      </c>
      <c r="O50" s="64">
        <f t="shared" si="3"/>
        <v>31024.7</v>
      </c>
      <c r="P50" s="42"/>
      <c r="Q50" s="42"/>
    </row>
    <row r="51" spans="2:17">
      <c r="B51" s="38">
        <v>42</v>
      </c>
      <c r="C51" s="43" t="s">
        <v>96</v>
      </c>
      <c r="D51" s="44" t="s">
        <v>18</v>
      </c>
      <c r="E51" s="43" t="s">
        <v>71</v>
      </c>
      <c r="F51" s="44" t="s">
        <v>72</v>
      </c>
      <c r="G51" s="43" t="s">
        <v>27</v>
      </c>
      <c r="H51" s="44" t="s">
        <v>22</v>
      </c>
      <c r="I51" s="45">
        <v>33000</v>
      </c>
      <c r="J51" s="48">
        <v>947.1</v>
      </c>
      <c r="K51" s="48">
        <v>0</v>
      </c>
      <c r="L51" s="48">
        <v>1003.2</v>
      </c>
      <c r="M51" s="48">
        <v>25</v>
      </c>
      <c r="N51" s="62">
        <f t="shared" ref="N51:N57" si="4">+J51+K51+L51+M51</f>
        <v>1975.3000000000002</v>
      </c>
      <c r="O51" s="64">
        <f t="shared" ref="O51:O57" si="5">+I51-N51</f>
        <v>31024.7</v>
      </c>
      <c r="P51" s="42"/>
      <c r="Q51" s="42"/>
    </row>
    <row r="52" spans="2:17">
      <c r="B52" s="38">
        <v>43</v>
      </c>
      <c r="C52" s="43" t="s">
        <v>97</v>
      </c>
      <c r="D52" s="44" t="s">
        <v>18</v>
      </c>
      <c r="E52" s="43" t="s">
        <v>71</v>
      </c>
      <c r="F52" s="44" t="s">
        <v>72</v>
      </c>
      <c r="G52" s="43" t="s">
        <v>27</v>
      </c>
      <c r="H52" s="44" t="s">
        <v>22</v>
      </c>
      <c r="I52" s="45">
        <v>33000</v>
      </c>
      <c r="J52" s="48">
        <v>947.1</v>
      </c>
      <c r="K52" s="48">
        <v>0</v>
      </c>
      <c r="L52" s="48">
        <v>1003.2</v>
      </c>
      <c r="M52" s="48">
        <v>25</v>
      </c>
      <c r="N52" s="62">
        <f t="shared" si="4"/>
        <v>1975.3000000000002</v>
      </c>
      <c r="O52" s="64">
        <f t="shared" si="5"/>
        <v>31024.7</v>
      </c>
      <c r="P52" s="42"/>
      <c r="Q52" s="42"/>
    </row>
    <row r="53" spans="2:17">
      <c r="B53" s="38">
        <v>44</v>
      </c>
      <c r="C53" s="43" t="s">
        <v>98</v>
      </c>
      <c r="D53" s="44" t="s">
        <v>18</v>
      </c>
      <c r="E53" s="43" t="s">
        <v>71</v>
      </c>
      <c r="F53" s="44" t="s">
        <v>72</v>
      </c>
      <c r="G53" s="43" t="s">
        <v>27</v>
      </c>
      <c r="H53" s="44" t="s">
        <v>22</v>
      </c>
      <c r="I53" s="45">
        <v>33000</v>
      </c>
      <c r="J53" s="48">
        <v>947.1</v>
      </c>
      <c r="K53" s="48">
        <v>0</v>
      </c>
      <c r="L53" s="48">
        <v>1003.2</v>
      </c>
      <c r="M53" s="48">
        <v>25</v>
      </c>
      <c r="N53" s="62">
        <f t="shared" si="4"/>
        <v>1975.3000000000002</v>
      </c>
      <c r="O53" s="64">
        <f t="shared" si="5"/>
        <v>31024.7</v>
      </c>
      <c r="P53" s="42"/>
      <c r="Q53" s="42"/>
    </row>
    <row r="54" spans="2:17">
      <c r="B54" s="38">
        <v>45</v>
      </c>
      <c r="C54" s="43" t="s">
        <v>99</v>
      </c>
      <c r="D54" s="44" t="s">
        <v>18</v>
      </c>
      <c r="E54" s="43" t="s">
        <v>71</v>
      </c>
      <c r="F54" s="44" t="s">
        <v>72</v>
      </c>
      <c r="G54" s="43" t="s">
        <v>27</v>
      </c>
      <c r="H54" s="44" t="s">
        <v>22</v>
      </c>
      <c r="I54" s="45">
        <v>33000</v>
      </c>
      <c r="J54" s="48">
        <v>947.1</v>
      </c>
      <c r="K54" s="48">
        <v>0</v>
      </c>
      <c r="L54" s="48">
        <v>1003.2</v>
      </c>
      <c r="M54" s="48">
        <v>25</v>
      </c>
      <c r="N54" s="62">
        <f t="shared" si="4"/>
        <v>1975.3000000000002</v>
      </c>
      <c r="O54" s="64">
        <f t="shared" si="5"/>
        <v>31024.7</v>
      </c>
      <c r="P54" s="42"/>
      <c r="Q54" s="42"/>
    </row>
    <row r="55" spans="2:17">
      <c r="B55" s="38">
        <v>46</v>
      </c>
      <c r="C55" s="43" t="s">
        <v>100</v>
      </c>
      <c r="D55" s="44" t="s">
        <v>18</v>
      </c>
      <c r="E55" s="43" t="s">
        <v>71</v>
      </c>
      <c r="F55" s="44" t="s">
        <v>72</v>
      </c>
      <c r="G55" s="43" t="s">
        <v>27</v>
      </c>
      <c r="H55" s="44" t="s">
        <v>22</v>
      </c>
      <c r="I55" s="45">
        <v>33000</v>
      </c>
      <c r="J55" s="48">
        <v>947.1</v>
      </c>
      <c r="K55" s="48">
        <v>0</v>
      </c>
      <c r="L55" s="48">
        <v>1003.2</v>
      </c>
      <c r="M55" s="48">
        <v>25</v>
      </c>
      <c r="N55" s="62">
        <f t="shared" si="4"/>
        <v>1975.3000000000002</v>
      </c>
      <c r="O55" s="64">
        <f t="shared" si="5"/>
        <v>31024.7</v>
      </c>
      <c r="P55" s="42"/>
      <c r="Q55" s="42"/>
    </row>
    <row r="56" spans="2:17">
      <c r="B56" s="38">
        <v>47</v>
      </c>
      <c r="C56" s="43" t="s">
        <v>101</v>
      </c>
      <c r="D56" s="44" t="s">
        <v>18</v>
      </c>
      <c r="E56" s="43" t="s">
        <v>71</v>
      </c>
      <c r="F56" s="44" t="s">
        <v>72</v>
      </c>
      <c r="G56" s="43" t="s">
        <v>27</v>
      </c>
      <c r="H56" s="44" t="s">
        <v>22</v>
      </c>
      <c r="I56" s="45">
        <v>33000</v>
      </c>
      <c r="J56" s="48">
        <v>947.1</v>
      </c>
      <c r="K56" s="48">
        <v>0</v>
      </c>
      <c r="L56" s="48">
        <v>1003.2</v>
      </c>
      <c r="M56" s="48">
        <v>25</v>
      </c>
      <c r="N56" s="62">
        <f t="shared" si="4"/>
        <v>1975.3000000000002</v>
      </c>
      <c r="O56" s="64">
        <f t="shared" si="5"/>
        <v>31024.7</v>
      </c>
      <c r="P56" s="42"/>
      <c r="Q56" s="42"/>
    </row>
    <row r="57" spans="2:17">
      <c r="B57" s="38">
        <v>48</v>
      </c>
      <c r="C57" s="43" t="s">
        <v>102</v>
      </c>
      <c r="D57" s="44" t="s">
        <v>18</v>
      </c>
      <c r="E57" s="43" t="s">
        <v>71</v>
      </c>
      <c r="F57" s="44" t="s">
        <v>72</v>
      </c>
      <c r="G57" s="43" t="s">
        <v>27</v>
      </c>
      <c r="H57" s="44" t="s">
        <v>22</v>
      </c>
      <c r="I57" s="45">
        <v>33000</v>
      </c>
      <c r="J57" s="48">
        <v>947.1</v>
      </c>
      <c r="K57" s="48">
        <v>0</v>
      </c>
      <c r="L57" s="48">
        <v>1003.2</v>
      </c>
      <c r="M57" s="48">
        <v>25</v>
      </c>
      <c r="N57" s="62">
        <f t="shared" si="4"/>
        <v>1975.3000000000002</v>
      </c>
      <c r="O57" s="64">
        <f t="shared" si="5"/>
        <v>31024.7</v>
      </c>
      <c r="P57" s="42"/>
      <c r="Q57" s="42"/>
    </row>
    <row r="58" spans="2:17">
      <c r="B58" s="38">
        <v>49</v>
      </c>
      <c r="C58" s="43" t="s">
        <v>103</v>
      </c>
      <c r="D58" s="44" t="s">
        <v>18</v>
      </c>
      <c r="E58" s="43" t="s">
        <v>104</v>
      </c>
      <c r="F58" s="44" t="s">
        <v>105</v>
      </c>
      <c r="G58" s="43" t="s">
        <v>106</v>
      </c>
      <c r="H58" s="44" t="s">
        <v>22</v>
      </c>
      <c r="I58" s="45">
        <v>33000</v>
      </c>
      <c r="J58" s="48">
        <v>947.1</v>
      </c>
      <c r="K58" s="48">
        <v>0</v>
      </c>
      <c r="L58" s="48">
        <v>1003.2</v>
      </c>
      <c r="M58" s="48">
        <v>25</v>
      </c>
      <c r="N58" s="62">
        <f t="shared" si="2"/>
        <v>1975.3000000000002</v>
      </c>
      <c r="O58" s="64">
        <f t="shared" si="3"/>
        <v>31024.7</v>
      </c>
      <c r="P58" s="42"/>
      <c r="Q58" s="42"/>
    </row>
    <row r="59" spans="2:17">
      <c r="B59" s="38">
        <v>50</v>
      </c>
      <c r="C59" s="43" t="s">
        <v>107</v>
      </c>
      <c r="D59" s="44" t="s">
        <v>18</v>
      </c>
      <c r="E59" s="43" t="s">
        <v>108</v>
      </c>
      <c r="F59" s="44" t="s">
        <v>75</v>
      </c>
      <c r="G59" s="43" t="s">
        <v>78</v>
      </c>
      <c r="H59" s="44" t="s">
        <v>22</v>
      </c>
      <c r="I59" s="45">
        <v>31500</v>
      </c>
      <c r="J59" s="48">
        <v>904.05</v>
      </c>
      <c r="K59" s="48">
        <v>0</v>
      </c>
      <c r="L59" s="48">
        <v>957.6</v>
      </c>
      <c r="M59" s="48">
        <v>25</v>
      </c>
      <c r="N59" s="62">
        <f t="shared" si="2"/>
        <v>1886.65</v>
      </c>
      <c r="O59" s="64">
        <f t="shared" si="3"/>
        <v>29613.35</v>
      </c>
      <c r="P59" s="42"/>
      <c r="Q59" s="42"/>
    </row>
    <row r="60" spans="2:17">
      <c r="B60" s="38">
        <v>51</v>
      </c>
      <c r="C60" s="43" t="s">
        <v>109</v>
      </c>
      <c r="D60" s="44" t="s">
        <v>18</v>
      </c>
      <c r="E60" s="43" t="s">
        <v>71</v>
      </c>
      <c r="F60" s="44" t="s">
        <v>72</v>
      </c>
      <c r="G60" s="43" t="s">
        <v>27</v>
      </c>
      <c r="H60" s="44" t="s">
        <v>22</v>
      </c>
      <c r="I60" s="45">
        <v>30000</v>
      </c>
      <c r="J60" s="48">
        <f>+I60*2.87%</f>
        <v>861</v>
      </c>
      <c r="K60" s="48">
        <v>0</v>
      </c>
      <c r="L60" s="48">
        <f>+I60*3.04%</f>
        <v>912</v>
      </c>
      <c r="M60" s="48">
        <v>25</v>
      </c>
      <c r="N60" s="62">
        <f t="shared" si="2"/>
        <v>1798</v>
      </c>
      <c r="O60" s="64">
        <f t="shared" si="3"/>
        <v>28202</v>
      </c>
      <c r="P60" s="42"/>
      <c r="Q60" s="42"/>
    </row>
    <row r="61" spans="2:17">
      <c r="B61" s="38">
        <v>52</v>
      </c>
      <c r="C61" s="43" t="s">
        <v>110</v>
      </c>
      <c r="D61" s="44" t="s">
        <v>18</v>
      </c>
      <c r="E61" s="43" t="s">
        <v>111</v>
      </c>
      <c r="F61" s="44" t="s">
        <v>72</v>
      </c>
      <c r="G61" s="43" t="s">
        <v>106</v>
      </c>
      <c r="H61" s="44" t="s">
        <v>22</v>
      </c>
      <c r="I61" s="45">
        <v>30000</v>
      </c>
      <c r="J61" s="48">
        <v>861</v>
      </c>
      <c r="K61" s="48">
        <v>0</v>
      </c>
      <c r="L61" s="48">
        <v>912</v>
      </c>
      <c r="M61" s="48">
        <v>25</v>
      </c>
      <c r="N61" s="62">
        <f t="shared" si="2"/>
        <v>1798</v>
      </c>
      <c r="O61" s="64">
        <f t="shared" si="3"/>
        <v>28202</v>
      </c>
      <c r="P61" s="42"/>
      <c r="Q61" s="42"/>
    </row>
    <row r="62" spans="2:17">
      <c r="B62" s="38">
        <v>53</v>
      </c>
      <c r="C62" s="43" t="s">
        <v>112</v>
      </c>
      <c r="D62" s="44" t="s">
        <v>18</v>
      </c>
      <c r="E62" s="43" t="s">
        <v>71</v>
      </c>
      <c r="F62" s="44" t="s">
        <v>72</v>
      </c>
      <c r="G62" s="43" t="s">
        <v>27</v>
      </c>
      <c r="H62" s="44" t="s">
        <v>22</v>
      </c>
      <c r="I62" s="45">
        <v>29000</v>
      </c>
      <c r="J62" s="48">
        <v>832.3</v>
      </c>
      <c r="K62" s="48">
        <v>0</v>
      </c>
      <c r="L62" s="48">
        <v>881.6</v>
      </c>
      <c r="M62" s="48">
        <v>25</v>
      </c>
      <c r="N62" s="62">
        <f t="shared" si="2"/>
        <v>1738.9</v>
      </c>
      <c r="O62" s="64">
        <f t="shared" si="3"/>
        <v>27261.1</v>
      </c>
      <c r="P62" s="42"/>
      <c r="Q62" s="42"/>
    </row>
    <row r="63" spans="2:17">
      <c r="B63" s="38">
        <v>54</v>
      </c>
      <c r="C63" s="43" t="s">
        <v>113</v>
      </c>
      <c r="D63" s="44" t="s">
        <v>24</v>
      </c>
      <c r="E63" s="43" t="s">
        <v>114</v>
      </c>
      <c r="F63" s="44" t="s">
        <v>72</v>
      </c>
      <c r="G63" s="43" t="s">
        <v>27</v>
      </c>
      <c r="H63" s="44" t="s">
        <v>22</v>
      </c>
      <c r="I63" s="45">
        <v>29000</v>
      </c>
      <c r="J63" s="48">
        <v>832.3</v>
      </c>
      <c r="K63" s="48">
        <v>0</v>
      </c>
      <c r="L63" s="48">
        <v>881.6</v>
      </c>
      <c r="M63" s="48">
        <v>25</v>
      </c>
      <c r="N63" s="62">
        <f t="shared" si="2"/>
        <v>1738.9</v>
      </c>
      <c r="O63" s="64">
        <f t="shared" si="3"/>
        <v>27261.1</v>
      </c>
      <c r="P63" s="42"/>
      <c r="Q63" s="42"/>
    </row>
    <row r="64" spans="2:17" ht="15" customHeight="1">
      <c r="B64" s="38">
        <v>55</v>
      </c>
      <c r="C64" s="43" t="s">
        <v>115</v>
      </c>
      <c r="D64" s="44" t="s">
        <v>18</v>
      </c>
      <c r="E64" s="43" t="s">
        <v>104</v>
      </c>
      <c r="F64" s="44" t="s">
        <v>105</v>
      </c>
      <c r="G64" s="43" t="s">
        <v>106</v>
      </c>
      <c r="H64" s="44" t="s">
        <v>22</v>
      </c>
      <c r="I64" s="45">
        <v>26250</v>
      </c>
      <c r="J64" s="48">
        <v>753.38</v>
      </c>
      <c r="K64" s="48">
        <v>0</v>
      </c>
      <c r="L64" s="48">
        <v>798</v>
      </c>
      <c r="M64" s="48">
        <v>25</v>
      </c>
      <c r="N64" s="62">
        <f t="shared" si="2"/>
        <v>1576.38</v>
      </c>
      <c r="O64" s="64">
        <f t="shared" si="3"/>
        <v>24673.62</v>
      </c>
      <c r="P64" s="42"/>
      <c r="Q64" s="42"/>
    </row>
    <row r="65" spans="2:17">
      <c r="B65" s="38">
        <v>56</v>
      </c>
      <c r="C65" s="43" t="s">
        <v>116</v>
      </c>
      <c r="D65" s="44" t="s">
        <v>24</v>
      </c>
      <c r="E65" s="43" t="s">
        <v>117</v>
      </c>
      <c r="F65" s="44" t="s">
        <v>72</v>
      </c>
      <c r="G65" s="43" t="s">
        <v>34</v>
      </c>
      <c r="H65" s="44" t="s">
        <v>22</v>
      </c>
      <c r="I65" s="45">
        <v>26250</v>
      </c>
      <c r="J65" s="48">
        <v>753.38</v>
      </c>
      <c r="K65" s="48">
        <v>0</v>
      </c>
      <c r="L65" s="48">
        <v>798</v>
      </c>
      <c r="M65" s="48">
        <v>25</v>
      </c>
      <c r="N65" s="62">
        <f t="shared" si="2"/>
        <v>1576.38</v>
      </c>
      <c r="O65" s="64">
        <f t="shared" si="3"/>
        <v>24673.62</v>
      </c>
      <c r="P65" s="42"/>
      <c r="Q65" s="42"/>
    </row>
    <row r="66" spans="2:17">
      <c r="B66" s="38">
        <v>57</v>
      </c>
      <c r="C66" s="43" t="s">
        <v>118</v>
      </c>
      <c r="D66" s="44" t="s">
        <v>18</v>
      </c>
      <c r="E66" s="43" t="s">
        <v>71</v>
      </c>
      <c r="F66" s="44" t="s">
        <v>72</v>
      </c>
      <c r="G66" s="43" t="s">
        <v>27</v>
      </c>
      <c r="H66" s="44" t="s">
        <v>22</v>
      </c>
      <c r="I66" s="45">
        <v>25000</v>
      </c>
      <c r="J66" s="48">
        <f>+I66*2.87%</f>
        <v>717.5</v>
      </c>
      <c r="K66" s="48">
        <v>0</v>
      </c>
      <c r="L66" s="48">
        <f>+I66*3.04%</f>
        <v>760</v>
      </c>
      <c r="M66" s="48">
        <v>25</v>
      </c>
      <c r="N66" s="62">
        <f>+J66+K66+L66+M66</f>
        <v>1502.5</v>
      </c>
      <c r="O66" s="64">
        <f>+I66-N66</f>
        <v>23497.5</v>
      </c>
      <c r="P66" s="42"/>
      <c r="Q66" s="42"/>
    </row>
    <row r="67" spans="2:17">
      <c r="B67" s="38">
        <v>58</v>
      </c>
      <c r="C67" s="43" t="s">
        <v>119</v>
      </c>
      <c r="D67" s="44" t="s">
        <v>18</v>
      </c>
      <c r="E67" s="43" t="s">
        <v>71</v>
      </c>
      <c r="F67" s="44" t="s">
        <v>72</v>
      </c>
      <c r="G67" s="43" t="s">
        <v>27</v>
      </c>
      <c r="H67" s="44" t="s">
        <v>22</v>
      </c>
      <c r="I67" s="45">
        <v>25000</v>
      </c>
      <c r="J67" s="48">
        <f>+I67*2.87%</f>
        <v>717.5</v>
      </c>
      <c r="K67" s="48">
        <v>0</v>
      </c>
      <c r="L67" s="48">
        <f>+I67*3.04%</f>
        <v>760</v>
      </c>
      <c r="M67" s="48">
        <v>25</v>
      </c>
      <c r="N67" s="62">
        <f t="shared" si="2"/>
        <v>1502.5</v>
      </c>
      <c r="O67" s="64">
        <f t="shared" si="3"/>
        <v>23497.5</v>
      </c>
      <c r="P67" s="42"/>
      <c r="Q67" s="42"/>
    </row>
    <row r="68" spans="2:17">
      <c r="B68" s="38">
        <v>59</v>
      </c>
      <c r="C68" s="43" t="s">
        <v>120</v>
      </c>
      <c r="D68" s="44" t="s">
        <v>18</v>
      </c>
      <c r="E68" s="43" t="s">
        <v>71</v>
      </c>
      <c r="F68" s="44" t="s">
        <v>72</v>
      </c>
      <c r="G68" s="43" t="s">
        <v>27</v>
      </c>
      <c r="H68" s="44" t="s">
        <v>22</v>
      </c>
      <c r="I68" s="45">
        <v>25000</v>
      </c>
      <c r="J68" s="48">
        <f>+I68*2.87%</f>
        <v>717.5</v>
      </c>
      <c r="K68" s="48">
        <v>0</v>
      </c>
      <c r="L68" s="48">
        <f>+I68*3.04%</f>
        <v>760</v>
      </c>
      <c r="M68" s="48">
        <v>25</v>
      </c>
      <c r="N68" s="62">
        <f>+J68+K68+L68+M68</f>
        <v>1502.5</v>
      </c>
      <c r="O68" s="64">
        <f>+I68-N68</f>
        <v>23497.5</v>
      </c>
      <c r="P68" s="42"/>
      <c r="Q68" s="42"/>
    </row>
    <row r="69" spans="2:17">
      <c r="B69" s="38">
        <v>60</v>
      </c>
      <c r="C69" s="43" t="s">
        <v>121</v>
      </c>
      <c r="D69" s="44" t="s">
        <v>18</v>
      </c>
      <c r="E69" s="43" t="s">
        <v>104</v>
      </c>
      <c r="F69" s="44" t="s">
        <v>105</v>
      </c>
      <c r="G69" s="43" t="s">
        <v>106</v>
      </c>
      <c r="H69" s="44" t="s">
        <v>22</v>
      </c>
      <c r="I69" s="45">
        <v>25000</v>
      </c>
      <c r="J69" s="48">
        <v>717.5</v>
      </c>
      <c r="K69" s="48">
        <v>0</v>
      </c>
      <c r="L69" s="48">
        <v>760</v>
      </c>
      <c r="M69" s="48">
        <v>25</v>
      </c>
      <c r="N69" s="62">
        <f t="shared" si="2"/>
        <v>1502.5</v>
      </c>
      <c r="O69" s="64">
        <f t="shared" si="3"/>
        <v>23497.5</v>
      </c>
      <c r="P69" s="42"/>
      <c r="Q69" s="42"/>
    </row>
    <row r="70" spans="2:17">
      <c r="B70" s="38">
        <v>61</v>
      </c>
      <c r="C70" s="43" t="s">
        <v>122</v>
      </c>
      <c r="D70" s="44" t="s">
        <v>24</v>
      </c>
      <c r="E70" s="43" t="s">
        <v>123</v>
      </c>
      <c r="F70" s="44" t="s">
        <v>72</v>
      </c>
      <c r="G70" s="43" t="s">
        <v>106</v>
      </c>
      <c r="H70" s="44" t="s">
        <v>22</v>
      </c>
      <c r="I70" s="45">
        <v>25000</v>
      </c>
      <c r="J70" s="48">
        <v>717.5</v>
      </c>
      <c r="K70" s="48">
        <v>0</v>
      </c>
      <c r="L70" s="48">
        <v>760</v>
      </c>
      <c r="M70" s="48">
        <v>25</v>
      </c>
      <c r="N70" s="62">
        <f t="shared" si="2"/>
        <v>1502.5</v>
      </c>
      <c r="O70" s="64">
        <f t="shared" si="3"/>
        <v>23497.5</v>
      </c>
      <c r="P70" s="42"/>
      <c r="Q70" s="42"/>
    </row>
    <row r="71" spans="2:17" ht="15" customHeight="1">
      <c r="B71" s="38">
        <v>62</v>
      </c>
      <c r="C71" s="43" t="s">
        <v>124</v>
      </c>
      <c r="D71" s="44" t="s">
        <v>24</v>
      </c>
      <c r="E71" s="43" t="s">
        <v>117</v>
      </c>
      <c r="F71" s="44" t="s">
        <v>72</v>
      </c>
      <c r="G71" s="43" t="s">
        <v>106</v>
      </c>
      <c r="H71" s="44" t="s">
        <v>22</v>
      </c>
      <c r="I71" s="45">
        <v>25000</v>
      </c>
      <c r="J71" s="48">
        <v>717.5</v>
      </c>
      <c r="K71" s="48">
        <v>0</v>
      </c>
      <c r="L71" s="48">
        <v>760</v>
      </c>
      <c r="M71" s="48">
        <v>25</v>
      </c>
      <c r="N71" s="62">
        <f t="shared" si="2"/>
        <v>1502.5</v>
      </c>
      <c r="O71" s="64">
        <f t="shared" si="3"/>
        <v>23497.5</v>
      </c>
      <c r="P71" s="42"/>
      <c r="Q71" s="42"/>
    </row>
    <row r="72" spans="2:17" ht="15" customHeight="1">
      <c r="B72" s="38">
        <v>63</v>
      </c>
      <c r="C72" s="43" t="s">
        <v>125</v>
      </c>
      <c r="D72" s="44" t="s">
        <v>24</v>
      </c>
      <c r="E72" s="43" t="s">
        <v>126</v>
      </c>
      <c r="F72" s="44" t="s">
        <v>72</v>
      </c>
      <c r="G72" s="43" t="s">
        <v>106</v>
      </c>
      <c r="H72" s="44" t="s">
        <v>22</v>
      </c>
      <c r="I72" s="45">
        <v>25000</v>
      </c>
      <c r="J72" s="48">
        <v>717.5</v>
      </c>
      <c r="K72" s="48">
        <v>0</v>
      </c>
      <c r="L72" s="48">
        <v>760</v>
      </c>
      <c r="M72" s="48">
        <v>25</v>
      </c>
      <c r="N72" s="62">
        <f t="shared" si="2"/>
        <v>1502.5</v>
      </c>
      <c r="O72" s="64">
        <f t="shared" si="3"/>
        <v>23497.5</v>
      </c>
      <c r="P72" s="42"/>
      <c r="Q72" s="42"/>
    </row>
    <row r="73" spans="2:17" ht="15" customHeight="1">
      <c r="B73" s="38">
        <v>64</v>
      </c>
      <c r="C73" s="43" t="s">
        <v>127</v>
      </c>
      <c r="D73" s="44" t="s">
        <v>24</v>
      </c>
      <c r="E73" s="43" t="s">
        <v>126</v>
      </c>
      <c r="F73" s="44" t="s">
        <v>72</v>
      </c>
      <c r="G73" s="43" t="s">
        <v>106</v>
      </c>
      <c r="H73" s="44" t="s">
        <v>22</v>
      </c>
      <c r="I73" s="45">
        <v>25000</v>
      </c>
      <c r="J73" s="48">
        <v>717.5</v>
      </c>
      <c r="K73" s="48">
        <v>0</v>
      </c>
      <c r="L73" s="48">
        <v>760</v>
      </c>
      <c r="M73" s="48">
        <v>25</v>
      </c>
      <c r="N73" s="62">
        <f>+J73+K73+L73+M73</f>
        <v>1502.5</v>
      </c>
      <c r="O73" s="64">
        <f>+I73-N73</f>
        <v>23497.5</v>
      </c>
      <c r="P73" s="42"/>
      <c r="Q73" s="42"/>
    </row>
    <row r="74" spans="2:17" ht="15" customHeight="1">
      <c r="B74" s="38">
        <v>65</v>
      </c>
      <c r="C74" s="43" t="s">
        <v>128</v>
      </c>
      <c r="D74" s="44" t="s">
        <v>18</v>
      </c>
      <c r="E74" s="43" t="s">
        <v>129</v>
      </c>
      <c r="F74" s="44" t="s">
        <v>72</v>
      </c>
      <c r="G74" s="43" t="s">
        <v>106</v>
      </c>
      <c r="H74" s="44" t="s">
        <v>22</v>
      </c>
      <c r="I74" s="45">
        <v>25000</v>
      </c>
      <c r="J74" s="48">
        <v>717.5</v>
      </c>
      <c r="K74" s="48">
        <v>0</v>
      </c>
      <c r="L74" s="48">
        <v>760</v>
      </c>
      <c r="M74" s="48">
        <v>25</v>
      </c>
      <c r="N74" s="62">
        <f t="shared" si="2"/>
        <v>1502.5</v>
      </c>
      <c r="O74" s="64">
        <f t="shared" si="3"/>
        <v>23497.5</v>
      </c>
      <c r="P74" s="42"/>
      <c r="Q74" s="42"/>
    </row>
    <row r="75" spans="2:17" ht="15" customHeight="1">
      <c r="B75" s="38">
        <v>66</v>
      </c>
      <c r="C75" s="43" t="s">
        <v>130</v>
      </c>
      <c r="D75" s="44" t="s">
        <v>18</v>
      </c>
      <c r="E75" s="43" t="s">
        <v>104</v>
      </c>
      <c r="F75" s="44" t="s">
        <v>105</v>
      </c>
      <c r="G75" s="43" t="s">
        <v>106</v>
      </c>
      <c r="H75" s="44" t="s">
        <v>22</v>
      </c>
      <c r="I75" s="45">
        <v>25000</v>
      </c>
      <c r="J75" s="48">
        <v>717.5</v>
      </c>
      <c r="K75" s="48">
        <v>0</v>
      </c>
      <c r="L75" s="48">
        <v>760</v>
      </c>
      <c r="M75" s="48">
        <v>25</v>
      </c>
      <c r="N75" s="62">
        <f t="shared" ref="N75:N81" si="6">+J75+K75+L75+M75</f>
        <v>1502.5</v>
      </c>
      <c r="O75" s="64">
        <f t="shared" ref="O75:O81" si="7">+I75-N75</f>
        <v>23497.5</v>
      </c>
      <c r="P75" s="42"/>
      <c r="Q75" s="42"/>
    </row>
    <row r="76" spans="2:17" ht="15" customHeight="1">
      <c r="B76" s="38">
        <v>67</v>
      </c>
      <c r="C76" s="43" t="s">
        <v>131</v>
      </c>
      <c r="D76" s="44" t="s">
        <v>18</v>
      </c>
      <c r="E76" s="43" t="s">
        <v>104</v>
      </c>
      <c r="F76" s="44" t="s">
        <v>105</v>
      </c>
      <c r="G76" s="43" t="s">
        <v>106</v>
      </c>
      <c r="H76" s="44" t="s">
        <v>22</v>
      </c>
      <c r="I76" s="45">
        <v>25000</v>
      </c>
      <c r="J76" s="48">
        <v>717.5</v>
      </c>
      <c r="K76" s="48">
        <v>0</v>
      </c>
      <c r="L76" s="48">
        <v>760</v>
      </c>
      <c r="M76" s="48">
        <v>25</v>
      </c>
      <c r="N76" s="62">
        <f t="shared" si="6"/>
        <v>1502.5</v>
      </c>
      <c r="O76" s="64">
        <f t="shared" si="7"/>
        <v>23497.5</v>
      </c>
      <c r="P76" s="42"/>
      <c r="Q76" s="42"/>
    </row>
    <row r="77" spans="2:17" ht="15" customHeight="1">
      <c r="B77" s="38">
        <v>68</v>
      </c>
      <c r="C77" s="43" t="s">
        <v>132</v>
      </c>
      <c r="D77" s="44" t="s">
        <v>18</v>
      </c>
      <c r="E77" s="43" t="s">
        <v>104</v>
      </c>
      <c r="F77" s="44" t="s">
        <v>105</v>
      </c>
      <c r="G77" s="43" t="s">
        <v>106</v>
      </c>
      <c r="H77" s="44" t="s">
        <v>22</v>
      </c>
      <c r="I77" s="45">
        <v>25000</v>
      </c>
      <c r="J77" s="48">
        <v>717.5</v>
      </c>
      <c r="K77" s="48">
        <v>0</v>
      </c>
      <c r="L77" s="48">
        <v>760</v>
      </c>
      <c r="M77" s="48">
        <v>25</v>
      </c>
      <c r="N77" s="62">
        <f t="shared" si="6"/>
        <v>1502.5</v>
      </c>
      <c r="O77" s="64">
        <f t="shared" si="7"/>
        <v>23497.5</v>
      </c>
      <c r="P77" s="42"/>
      <c r="Q77" s="42"/>
    </row>
    <row r="78" spans="2:17" ht="15" customHeight="1">
      <c r="B78" s="38">
        <v>69</v>
      </c>
      <c r="C78" s="43" t="s">
        <v>133</v>
      </c>
      <c r="D78" s="44" t="s">
        <v>18</v>
      </c>
      <c r="E78" s="43" t="s">
        <v>104</v>
      </c>
      <c r="F78" s="44" t="s">
        <v>105</v>
      </c>
      <c r="G78" s="43" t="s">
        <v>106</v>
      </c>
      <c r="H78" s="44" t="s">
        <v>22</v>
      </c>
      <c r="I78" s="45">
        <v>25000</v>
      </c>
      <c r="J78" s="48">
        <v>717.5</v>
      </c>
      <c r="K78" s="48">
        <v>0</v>
      </c>
      <c r="L78" s="48">
        <v>760</v>
      </c>
      <c r="M78" s="48">
        <v>25</v>
      </c>
      <c r="N78" s="62">
        <f t="shared" si="6"/>
        <v>1502.5</v>
      </c>
      <c r="O78" s="64">
        <f t="shared" si="7"/>
        <v>23497.5</v>
      </c>
      <c r="P78" s="42"/>
      <c r="Q78" s="42"/>
    </row>
    <row r="79" spans="2:17" ht="15" customHeight="1">
      <c r="B79" s="38">
        <v>70</v>
      </c>
      <c r="C79" s="43" t="s">
        <v>134</v>
      </c>
      <c r="D79" s="44" t="s">
        <v>18</v>
      </c>
      <c r="E79" s="43" t="s">
        <v>71</v>
      </c>
      <c r="F79" s="44" t="s">
        <v>72</v>
      </c>
      <c r="G79" s="43" t="s">
        <v>63</v>
      </c>
      <c r="H79" s="44" t="s">
        <v>22</v>
      </c>
      <c r="I79" s="45">
        <v>25000</v>
      </c>
      <c r="J79" s="48">
        <v>717.5</v>
      </c>
      <c r="K79" s="48">
        <v>0</v>
      </c>
      <c r="L79" s="48">
        <v>760</v>
      </c>
      <c r="M79" s="48">
        <v>25</v>
      </c>
      <c r="N79" s="62">
        <f t="shared" si="6"/>
        <v>1502.5</v>
      </c>
      <c r="O79" s="64">
        <f t="shared" si="7"/>
        <v>23497.5</v>
      </c>
      <c r="P79" s="42"/>
      <c r="Q79" s="42"/>
    </row>
    <row r="80" spans="2:17" ht="15" customHeight="1">
      <c r="B80" s="38">
        <v>85</v>
      </c>
      <c r="C80" s="43" t="s">
        <v>135</v>
      </c>
      <c r="D80" s="44" t="s">
        <v>24</v>
      </c>
      <c r="E80" s="43" t="s">
        <v>117</v>
      </c>
      <c r="F80" s="44" t="s">
        <v>105</v>
      </c>
      <c r="G80" s="43" t="s">
        <v>106</v>
      </c>
      <c r="H80" s="44" t="s">
        <v>22</v>
      </c>
      <c r="I80" s="45">
        <v>25000</v>
      </c>
      <c r="J80" s="48">
        <v>717.5</v>
      </c>
      <c r="K80" s="48">
        <v>0</v>
      </c>
      <c r="L80" s="48">
        <v>760</v>
      </c>
      <c r="M80" s="48">
        <v>25</v>
      </c>
      <c r="N80" s="62">
        <f>+J80+K80+L80+M80</f>
        <v>1502.5</v>
      </c>
      <c r="O80" s="64">
        <f>+I80-N80</f>
        <v>23497.5</v>
      </c>
      <c r="P80" s="42"/>
      <c r="Q80" s="42"/>
    </row>
    <row r="81" spans="2:17" ht="15" customHeight="1">
      <c r="B81" s="38">
        <v>71</v>
      </c>
      <c r="C81" s="43" t="s">
        <v>136</v>
      </c>
      <c r="D81" s="44" t="s">
        <v>18</v>
      </c>
      <c r="E81" s="43" t="s">
        <v>104</v>
      </c>
      <c r="F81" s="44" t="s">
        <v>105</v>
      </c>
      <c r="G81" s="43" t="s">
        <v>106</v>
      </c>
      <c r="H81" s="44" t="s">
        <v>22</v>
      </c>
      <c r="I81" s="45">
        <v>23100</v>
      </c>
      <c r="J81" s="48">
        <v>662.97</v>
      </c>
      <c r="K81" s="48">
        <v>0</v>
      </c>
      <c r="L81" s="48">
        <v>702.24</v>
      </c>
      <c r="M81" s="48">
        <v>25</v>
      </c>
      <c r="N81" s="62">
        <f t="shared" si="6"/>
        <v>1390.21</v>
      </c>
      <c r="O81" s="64">
        <f t="shared" si="7"/>
        <v>21709.79</v>
      </c>
      <c r="P81" s="42"/>
      <c r="Q81" s="42"/>
    </row>
    <row r="82" spans="2:17">
      <c r="B82" s="38">
        <v>72</v>
      </c>
      <c r="C82" s="43" t="s">
        <v>137</v>
      </c>
      <c r="D82" s="44" t="s">
        <v>18</v>
      </c>
      <c r="E82" s="43" t="s">
        <v>138</v>
      </c>
      <c r="F82" s="44" t="s">
        <v>105</v>
      </c>
      <c r="G82" s="43" t="s">
        <v>106</v>
      </c>
      <c r="H82" s="44" t="s">
        <v>22</v>
      </c>
      <c r="I82" s="45">
        <v>23000</v>
      </c>
      <c r="J82" s="48">
        <v>660.1</v>
      </c>
      <c r="K82" s="48">
        <v>0</v>
      </c>
      <c r="L82" s="48">
        <v>699.2</v>
      </c>
      <c r="M82" s="48">
        <v>25</v>
      </c>
      <c r="N82" s="62">
        <f t="shared" si="2"/>
        <v>1384.3000000000002</v>
      </c>
      <c r="O82" s="64">
        <f t="shared" si="3"/>
        <v>21615.7</v>
      </c>
      <c r="P82" s="42"/>
      <c r="Q82" s="42"/>
    </row>
    <row r="83" spans="2:17">
      <c r="B83" s="38">
        <v>73</v>
      </c>
      <c r="C83" s="43" t="s">
        <v>139</v>
      </c>
      <c r="D83" s="44" t="s">
        <v>18</v>
      </c>
      <c r="E83" s="43" t="s">
        <v>104</v>
      </c>
      <c r="F83" s="44" t="s">
        <v>105</v>
      </c>
      <c r="G83" s="43" t="s">
        <v>106</v>
      </c>
      <c r="H83" s="44" t="s">
        <v>22</v>
      </c>
      <c r="I83" s="45">
        <v>22000</v>
      </c>
      <c r="J83" s="48">
        <v>631.4</v>
      </c>
      <c r="K83" s="48">
        <v>0</v>
      </c>
      <c r="L83" s="48">
        <v>668.8</v>
      </c>
      <c r="M83" s="48">
        <v>25</v>
      </c>
      <c r="N83" s="62">
        <f t="shared" si="2"/>
        <v>1325.1999999999998</v>
      </c>
      <c r="O83" s="64">
        <f t="shared" si="3"/>
        <v>20674.8</v>
      </c>
      <c r="P83" s="42"/>
      <c r="Q83" s="42"/>
    </row>
    <row r="84" spans="2:17">
      <c r="B84" s="38">
        <v>74</v>
      </c>
      <c r="C84" s="43" t="s">
        <v>140</v>
      </c>
      <c r="D84" s="44" t="s">
        <v>18</v>
      </c>
      <c r="E84" s="43" t="s">
        <v>104</v>
      </c>
      <c r="F84" s="44" t="s">
        <v>105</v>
      </c>
      <c r="G84" s="43" t="s">
        <v>106</v>
      </c>
      <c r="H84" s="44" t="s">
        <v>22</v>
      </c>
      <c r="I84" s="45">
        <v>22000</v>
      </c>
      <c r="J84" s="48">
        <v>631.4</v>
      </c>
      <c r="K84" s="48">
        <v>0</v>
      </c>
      <c r="L84" s="48">
        <v>668.8</v>
      </c>
      <c r="M84" s="48">
        <v>25</v>
      </c>
      <c r="N84" s="62">
        <f t="shared" si="2"/>
        <v>1325.1999999999998</v>
      </c>
      <c r="O84" s="64">
        <f t="shared" si="3"/>
        <v>20674.8</v>
      </c>
      <c r="P84" s="42"/>
      <c r="Q84" s="42"/>
    </row>
    <row r="85" spans="2:17">
      <c r="B85" s="38">
        <v>75</v>
      </c>
      <c r="C85" s="43" t="s">
        <v>141</v>
      </c>
      <c r="D85" s="44" t="s">
        <v>18</v>
      </c>
      <c r="E85" s="43" t="s">
        <v>71</v>
      </c>
      <c r="F85" s="44" t="s">
        <v>72</v>
      </c>
      <c r="G85" s="43" t="s">
        <v>27</v>
      </c>
      <c r="H85" s="44" t="s">
        <v>22</v>
      </c>
      <c r="I85" s="45">
        <v>22000</v>
      </c>
      <c r="J85" s="48">
        <v>631.4</v>
      </c>
      <c r="K85" s="48">
        <v>0</v>
      </c>
      <c r="L85" s="48">
        <v>668.8</v>
      </c>
      <c r="M85" s="48">
        <v>25</v>
      </c>
      <c r="N85" s="62">
        <f t="shared" si="2"/>
        <v>1325.1999999999998</v>
      </c>
      <c r="O85" s="64">
        <f t="shared" si="3"/>
        <v>20674.8</v>
      </c>
      <c r="P85" s="42"/>
      <c r="Q85" s="42"/>
    </row>
    <row r="86" spans="2:17">
      <c r="B86" s="38">
        <v>76</v>
      </c>
      <c r="C86" s="43" t="s">
        <v>142</v>
      </c>
      <c r="D86" s="44" t="s">
        <v>18</v>
      </c>
      <c r="E86" s="43" t="s">
        <v>71</v>
      </c>
      <c r="F86" s="44" t="s">
        <v>72</v>
      </c>
      <c r="G86" s="43" t="s">
        <v>27</v>
      </c>
      <c r="H86" s="44" t="s">
        <v>22</v>
      </c>
      <c r="I86" s="45">
        <v>22000</v>
      </c>
      <c r="J86" s="48">
        <v>631.4</v>
      </c>
      <c r="K86" s="48">
        <v>0</v>
      </c>
      <c r="L86" s="48">
        <v>668.8</v>
      </c>
      <c r="M86" s="48">
        <v>25</v>
      </c>
      <c r="N86" s="62">
        <f t="shared" si="2"/>
        <v>1325.1999999999998</v>
      </c>
      <c r="O86" s="64">
        <f t="shared" si="3"/>
        <v>20674.8</v>
      </c>
      <c r="P86" s="42"/>
      <c r="Q86" s="42"/>
    </row>
    <row r="87" spans="2:17">
      <c r="B87" s="38">
        <v>77</v>
      </c>
      <c r="C87" s="43" t="s">
        <v>143</v>
      </c>
      <c r="D87" s="44" t="s">
        <v>18</v>
      </c>
      <c r="E87" s="43" t="s">
        <v>71</v>
      </c>
      <c r="F87" s="44" t="s">
        <v>72</v>
      </c>
      <c r="G87" s="43" t="s">
        <v>27</v>
      </c>
      <c r="H87" s="44" t="s">
        <v>22</v>
      </c>
      <c r="I87" s="45">
        <v>22000</v>
      </c>
      <c r="J87" s="48">
        <v>631.4</v>
      </c>
      <c r="K87" s="48">
        <v>0</v>
      </c>
      <c r="L87" s="48">
        <v>668.8</v>
      </c>
      <c r="M87" s="48">
        <v>25</v>
      </c>
      <c r="N87" s="62">
        <f t="shared" si="2"/>
        <v>1325.1999999999998</v>
      </c>
      <c r="O87" s="64">
        <f t="shared" si="3"/>
        <v>20674.8</v>
      </c>
      <c r="P87" s="42"/>
      <c r="Q87" s="42"/>
    </row>
    <row r="88" spans="2:17">
      <c r="B88" s="38">
        <v>78</v>
      </c>
      <c r="C88" s="43" t="s">
        <v>144</v>
      </c>
      <c r="D88" s="44" t="s">
        <v>18</v>
      </c>
      <c r="E88" s="43" t="s">
        <v>71</v>
      </c>
      <c r="F88" s="44" t="s">
        <v>72</v>
      </c>
      <c r="G88" s="43" t="s">
        <v>27</v>
      </c>
      <c r="H88" s="44" t="s">
        <v>22</v>
      </c>
      <c r="I88" s="45">
        <v>22000</v>
      </c>
      <c r="J88" s="48">
        <v>631.4</v>
      </c>
      <c r="K88" s="48">
        <v>0</v>
      </c>
      <c r="L88" s="48">
        <v>668.8</v>
      </c>
      <c r="M88" s="48">
        <v>25</v>
      </c>
      <c r="N88" s="62">
        <f t="shared" si="2"/>
        <v>1325.1999999999998</v>
      </c>
      <c r="O88" s="64">
        <f t="shared" si="3"/>
        <v>20674.8</v>
      </c>
      <c r="P88" s="42"/>
      <c r="Q88" s="42"/>
    </row>
    <row r="89" spans="2:17">
      <c r="B89" s="38">
        <v>79</v>
      </c>
      <c r="C89" s="43" t="s">
        <v>145</v>
      </c>
      <c r="D89" s="44" t="s">
        <v>18</v>
      </c>
      <c r="E89" s="43" t="s">
        <v>104</v>
      </c>
      <c r="F89" s="44" t="s">
        <v>105</v>
      </c>
      <c r="G89" s="43" t="s">
        <v>106</v>
      </c>
      <c r="H89" s="44" t="s">
        <v>22</v>
      </c>
      <c r="I89" s="45">
        <v>22000</v>
      </c>
      <c r="J89" s="48">
        <v>631.4</v>
      </c>
      <c r="K89" s="48">
        <v>0</v>
      </c>
      <c r="L89" s="48">
        <v>668.8</v>
      </c>
      <c r="M89" s="48">
        <v>25</v>
      </c>
      <c r="N89" s="62">
        <f t="shared" si="2"/>
        <v>1325.1999999999998</v>
      </c>
      <c r="O89" s="64">
        <f t="shared" si="3"/>
        <v>20674.8</v>
      </c>
      <c r="P89" s="42"/>
      <c r="Q89" s="42"/>
    </row>
    <row r="90" spans="2:17">
      <c r="B90" s="38">
        <v>80</v>
      </c>
      <c r="C90" s="43" t="s">
        <v>146</v>
      </c>
      <c r="D90" s="44" t="s">
        <v>18</v>
      </c>
      <c r="E90" s="43" t="s">
        <v>104</v>
      </c>
      <c r="F90" s="44" t="s">
        <v>105</v>
      </c>
      <c r="G90" s="43" t="s">
        <v>106</v>
      </c>
      <c r="H90" s="44" t="s">
        <v>22</v>
      </c>
      <c r="I90" s="45">
        <v>22000</v>
      </c>
      <c r="J90" s="48">
        <v>631.4</v>
      </c>
      <c r="K90" s="48">
        <v>0</v>
      </c>
      <c r="L90" s="48">
        <v>668.8</v>
      </c>
      <c r="M90" s="48">
        <v>25</v>
      </c>
      <c r="N90" s="62">
        <f t="shared" ref="N90:N97" si="8">+J90+K90+L90+M90</f>
        <v>1325.1999999999998</v>
      </c>
      <c r="O90" s="64">
        <f t="shared" ref="O90:O97" si="9">+I90-N90</f>
        <v>20674.8</v>
      </c>
      <c r="P90" s="42"/>
      <c r="Q90" s="42"/>
    </row>
    <row r="91" spans="2:17">
      <c r="B91" s="38">
        <v>81</v>
      </c>
      <c r="C91" s="43" t="s">
        <v>147</v>
      </c>
      <c r="D91" s="44" t="s">
        <v>18</v>
      </c>
      <c r="E91" s="43" t="s">
        <v>104</v>
      </c>
      <c r="F91" s="44" t="s">
        <v>105</v>
      </c>
      <c r="G91" s="43" t="s">
        <v>106</v>
      </c>
      <c r="H91" s="44" t="s">
        <v>22</v>
      </c>
      <c r="I91" s="45">
        <v>22000</v>
      </c>
      <c r="J91" s="48">
        <v>631.4</v>
      </c>
      <c r="K91" s="48">
        <v>0</v>
      </c>
      <c r="L91" s="48">
        <v>668.8</v>
      </c>
      <c r="M91" s="48">
        <v>25</v>
      </c>
      <c r="N91" s="62">
        <f t="shared" si="8"/>
        <v>1325.1999999999998</v>
      </c>
      <c r="O91" s="64">
        <f t="shared" si="9"/>
        <v>20674.8</v>
      </c>
      <c r="P91" s="42"/>
      <c r="Q91" s="42"/>
    </row>
    <row r="92" spans="2:17">
      <c r="B92" s="38">
        <v>82</v>
      </c>
      <c r="C92" s="43" t="s">
        <v>148</v>
      </c>
      <c r="D92" s="44" t="s">
        <v>18</v>
      </c>
      <c r="E92" s="43" t="s">
        <v>104</v>
      </c>
      <c r="F92" s="44" t="s">
        <v>105</v>
      </c>
      <c r="G92" s="43" t="s">
        <v>106</v>
      </c>
      <c r="H92" s="44" t="s">
        <v>22</v>
      </c>
      <c r="I92" s="45">
        <v>22000</v>
      </c>
      <c r="J92" s="48">
        <v>631.4</v>
      </c>
      <c r="K92" s="48">
        <v>0</v>
      </c>
      <c r="L92" s="48">
        <v>668.8</v>
      </c>
      <c r="M92" s="48">
        <v>25</v>
      </c>
      <c r="N92" s="62">
        <f>+J92+K92+L92+M92</f>
        <v>1325.1999999999998</v>
      </c>
      <c r="O92" s="64">
        <f>+I92-N92</f>
        <v>20674.8</v>
      </c>
      <c r="P92" s="42"/>
      <c r="Q92" s="42"/>
    </row>
    <row r="93" spans="2:17" ht="15" customHeight="1">
      <c r="B93" s="38">
        <v>83</v>
      </c>
      <c r="C93" s="43" t="s">
        <v>149</v>
      </c>
      <c r="D93" s="44" t="s">
        <v>18</v>
      </c>
      <c r="E93" s="43" t="s">
        <v>150</v>
      </c>
      <c r="F93" s="44" t="s">
        <v>105</v>
      </c>
      <c r="G93" s="43" t="s">
        <v>106</v>
      </c>
      <c r="H93" s="44" t="s">
        <v>22</v>
      </c>
      <c r="I93" s="45">
        <v>22000</v>
      </c>
      <c r="J93" s="48">
        <v>631.4</v>
      </c>
      <c r="K93" s="48">
        <v>0</v>
      </c>
      <c r="L93" s="48">
        <v>668.8</v>
      </c>
      <c r="M93" s="48">
        <v>25</v>
      </c>
      <c r="N93" s="62">
        <f>+J93+K93+L93+M93</f>
        <v>1325.1999999999998</v>
      </c>
      <c r="O93" s="64">
        <f>+I93-N93</f>
        <v>20674.8</v>
      </c>
      <c r="P93" s="42"/>
      <c r="Q93" s="42"/>
    </row>
    <row r="94" spans="2:17" ht="15" customHeight="1">
      <c r="B94" s="38">
        <v>84</v>
      </c>
      <c r="C94" s="43" t="s">
        <v>151</v>
      </c>
      <c r="D94" s="44" t="s">
        <v>18</v>
      </c>
      <c r="E94" s="43" t="s">
        <v>152</v>
      </c>
      <c r="F94" s="44" t="s">
        <v>105</v>
      </c>
      <c r="G94" s="43" t="s">
        <v>106</v>
      </c>
      <c r="H94" s="44" t="s">
        <v>22</v>
      </c>
      <c r="I94" s="45">
        <v>22000</v>
      </c>
      <c r="J94" s="48">
        <v>631.4</v>
      </c>
      <c r="K94" s="48">
        <v>0</v>
      </c>
      <c r="L94" s="48">
        <v>668.8</v>
      </c>
      <c r="M94" s="48">
        <v>25</v>
      </c>
      <c r="N94" s="62">
        <f>+J94+K94+L94+M94</f>
        <v>1325.1999999999998</v>
      </c>
      <c r="O94" s="64">
        <f>+I94-N94</f>
        <v>20674.8</v>
      </c>
      <c r="P94" s="42"/>
      <c r="Q94" s="42"/>
    </row>
    <row r="95" spans="2:17">
      <c r="B95" s="38">
        <v>86</v>
      </c>
      <c r="C95" s="43" t="s">
        <v>153</v>
      </c>
      <c r="D95" s="44" t="s">
        <v>18</v>
      </c>
      <c r="E95" s="43" t="s">
        <v>104</v>
      </c>
      <c r="F95" s="44" t="s">
        <v>105</v>
      </c>
      <c r="G95" s="43" t="s">
        <v>106</v>
      </c>
      <c r="H95" s="44" t="s">
        <v>22</v>
      </c>
      <c r="I95" s="45">
        <v>20000</v>
      </c>
      <c r="J95" s="48">
        <v>574</v>
      </c>
      <c r="K95" s="48">
        <v>0</v>
      </c>
      <c r="L95" s="48">
        <v>608</v>
      </c>
      <c r="M95" s="48">
        <v>1537.45</v>
      </c>
      <c r="N95" s="62">
        <f t="shared" si="8"/>
        <v>2719.45</v>
      </c>
      <c r="O95" s="64">
        <f t="shared" si="9"/>
        <v>17280.55</v>
      </c>
      <c r="P95" s="42"/>
      <c r="Q95" s="42"/>
    </row>
    <row r="96" spans="2:17">
      <c r="B96" s="38">
        <v>87</v>
      </c>
      <c r="C96" s="43" t="s">
        <v>154</v>
      </c>
      <c r="D96" s="44" t="s">
        <v>18</v>
      </c>
      <c r="E96" s="43" t="s">
        <v>155</v>
      </c>
      <c r="F96" s="44" t="s">
        <v>105</v>
      </c>
      <c r="G96" s="43" t="s">
        <v>106</v>
      </c>
      <c r="H96" s="44" t="s">
        <v>22</v>
      </c>
      <c r="I96" s="45">
        <v>20000</v>
      </c>
      <c r="J96" s="48">
        <v>574</v>
      </c>
      <c r="K96" s="48">
        <v>0</v>
      </c>
      <c r="L96" s="48">
        <v>608</v>
      </c>
      <c r="M96" s="48">
        <v>25</v>
      </c>
      <c r="N96" s="62">
        <f t="shared" si="8"/>
        <v>1207</v>
      </c>
      <c r="O96" s="64">
        <f t="shared" si="9"/>
        <v>18793</v>
      </c>
      <c r="P96" s="42"/>
      <c r="Q96" s="42"/>
    </row>
    <row r="97" spans="2:17">
      <c r="B97" s="38">
        <v>88</v>
      </c>
      <c r="C97" s="43" t="s">
        <v>156</v>
      </c>
      <c r="D97" s="44" t="s">
        <v>24</v>
      </c>
      <c r="E97" s="43" t="s">
        <v>157</v>
      </c>
      <c r="F97" s="44" t="s">
        <v>105</v>
      </c>
      <c r="G97" s="43" t="s">
        <v>106</v>
      </c>
      <c r="H97" s="44" t="s">
        <v>22</v>
      </c>
      <c r="I97" s="45">
        <v>19800</v>
      </c>
      <c r="J97" s="48">
        <v>568.26</v>
      </c>
      <c r="K97" s="48">
        <v>0</v>
      </c>
      <c r="L97" s="48">
        <v>601.91999999999996</v>
      </c>
      <c r="M97" s="48">
        <v>25</v>
      </c>
      <c r="N97" s="62">
        <f t="shared" si="8"/>
        <v>1195.1799999999998</v>
      </c>
      <c r="O97" s="64">
        <f t="shared" si="9"/>
        <v>18604.82</v>
      </c>
      <c r="P97" s="42"/>
      <c r="Q97" s="42"/>
    </row>
    <row r="98" spans="2:17">
      <c r="B98" s="38">
        <v>89</v>
      </c>
      <c r="C98" s="43" t="s">
        <v>158</v>
      </c>
      <c r="D98" s="44" t="s">
        <v>18</v>
      </c>
      <c r="E98" s="43" t="s">
        <v>159</v>
      </c>
      <c r="F98" s="44" t="s">
        <v>75</v>
      </c>
      <c r="G98" s="43" t="s">
        <v>34</v>
      </c>
      <c r="H98" s="44" t="s">
        <v>22</v>
      </c>
      <c r="I98" s="45">
        <v>19800</v>
      </c>
      <c r="J98" s="48">
        <v>568.26</v>
      </c>
      <c r="K98" s="48">
        <v>0</v>
      </c>
      <c r="L98" s="48">
        <v>601.91999999999996</v>
      </c>
      <c r="M98" s="48">
        <v>25</v>
      </c>
      <c r="N98" s="62">
        <f t="shared" ref="N98:N104" si="10">+J98+K98+L98+M98</f>
        <v>1195.1799999999998</v>
      </c>
      <c r="O98" s="64">
        <f t="shared" ref="O98:O104" si="11">+I98-N98</f>
        <v>18604.82</v>
      </c>
      <c r="P98" s="42"/>
      <c r="Q98" s="42"/>
    </row>
    <row r="99" spans="2:17">
      <c r="B99" s="38">
        <v>90</v>
      </c>
      <c r="C99" s="43" t="s">
        <v>160</v>
      </c>
      <c r="D99" s="44" t="s">
        <v>18</v>
      </c>
      <c r="E99" s="43" t="s">
        <v>159</v>
      </c>
      <c r="F99" s="44" t="s">
        <v>75</v>
      </c>
      <c r="G99" s="43" t="s">
        <v>34</v>
      </c>
      <c r="H99" s="44" t="s">
        <v>22</v>
      </c>
      <c r="I99" s="45">
        <v>19800</v>
      </c>
      <c r="J99" s="48">
        <v>568.26</v>
      </c>
      <c r="K99" s="48">
        <v>0</v>
      </c>
      <c r="L99" s="48">
        <v>601.91999999999996</v>
      </c>
      <c r="M99" s="48">
        <v>25</v>
      </c>
      <c r="N99" s="62">
        <f t="shared" si="10"/>
        <v>1195.1799999999998</v>
      </c>
      <c r="O99" s="64">
        <f t="shared" si="11"/>
        <v>18604.82</v>
      </c>
      <c r="P99" s="42"/>
      <c r="Q99" s="42"/>
    </row>
    <row r="100" spans="2:17" ht="15" customHeight="1">
      <c r="B100" s="38">
        <v>91</v>
      </c>
      <c r="C100" s="43" t="s">
        <v>161</v>
      </c>
      <c r="D100" s="44" t="s">
        <v>18</v>
      </c>
      <c r="E100" s="43" t="s">
        <v>159</v>
      </c>
      <c r="F100" s="44" t="s">
        <v>75</v>
      </c>
      <c r="G100" s="43" t="s">
        <v>34</v>
      </c>
      <c r="H100" s="44" t="s">
        <v>22</v>
      </c>
      <c r="I100" s="45">
        <v>19800</v>
      </c>
      <c r="J100" s="48">
        <v>568.26</v>
      </c>
      <c r="K100" s="48">
        <v>0</v>
      </c>
      <c r="L100" s="48">
        <v>601.91999999999996</v>
      </c>
      <c r="M100" s="48">
        <v>25</v>
      </c>
      <c r="N100" s="62">
        <f t="shared" si="10"/>
        <v>1195.1799999999998</v>
      </c>
      <c r="O100" s="64">
        <f t="shared" si="11"/>
        <v>18604.82</v>
      </c>
      <c r="P100" s="42"/>
      <c r="Q100" s="42"/>
    </row>
    <row r="101" spans="2:17">
      <c r="B101" s="38">
        <v>93</v>
      </c>
      <c r="C101" s="43" t="s">
        <v>162</v>
      </c>
      <c r="D101" s="44" t="s">
        <v>18</v>
      </c>
      <c r="E101" s="43" t="s">
        <v>159</v>
      </c>
      <c r="F101" s="44" t="s">
        <v>75</v>
      </c>
      <c r="G101" s="43" t="s">
        <v>34</v>
      </c>
      <c r="H101" s="44" t="s">
        <v>22</v>
      </c>
      <c r="I101" s="45">
        <v>19800</v>
      </c>
      <c r="J101" s="48">
        <v>568.26</v>
      </c>
      <c r="K101" s="48">
        <v>0</v>
      </c>
      <c r="L101" s="48">
        <v>601.91999999999996</v>
      </c>
      <c r="M101" s="48">
        <v>25</v>
      </c>
      <c r="N101" s="62">
        <f t="shared" si="10"/>
        <v>1195.1799999999998</v>
      </c>
      <c r="O101" s="64">
        <f t="shared" si="11"/>
        <v>18604.82</v>
      </c>
      <c r="P101" s="42"/>
      <c r="Q101" s="42"/>
    </row>
    <row r="102" spans="2:17">
      <c r="B102" s="38">
        <v>95</v>
      </c>
      <c r="C102" s="43" t="s">
        <v>163</v>
      </c>
      <c r="D102" s="44" t="s">
        <v>24</v>
      </c>
      <c r="E102" s="43" t="s">
        <v>155</v>
      </c>
      <c r="F102" s="44" t="s">
        <v>105</v>
      </c>
      <c r="G102" s="43" t="s">
        <v>106</v>
      </c>
      <c r="H102" s="44" t="s">
        <v>22</v>
      </c>
      <c r="I102" s="45">
        <v>16500</v>
      </c>
      <c r="J102" s="48">
        <v>473.55</v>
      </c>
      <c r="K102" s="48">
        <v>0</v>
      </c>
      <c r="L102" s="48">
        <v>501.6</v>
      </c>
      <c r="M102" s="48">
        <v>25</v>
      </c>
      <c r="N102" s="62">
        <f t="shared" si="10"/>
        <v>1000.1500000000001</v>
      </c>
      <c r="O102" s="64">
        <f t="shared" si="11"/>
        <v>15499.85</v>
      </c>
      <c r="P102" s="42"/>
      <c r="Q102" s="42"/>
    </row>
    <row r="103" spans="2:17" ht="15" customHeight="1">
      <c r="B103" s="38">
        <v>96</v>
      </c>
      <c r="C103" s="43" t="s">
        <v>164</v>
      </c>
      <c r="D103" s="44" t="s">
        <v>24</v>
      </c>
      <c r="E103" s="43" t="s">
        <v>155</v>
      </c>
      <c r="F103" s="44" t="s">
        <v>105</v>
      </c>
      <c r="G103" s="43" t="s">
        <v>106</v>
      </c>
      <c r="H103" s="44" t="s">
        <v>22</v>
      </c>
      <c r="I103" s="45">
        <v>16500</v>
      </c>
      <c r="J103" s="48">
        <v>473.55</v>
      </c>
      <c r="K103" s="48">
        <v>0</v>
      </c>
      <c r="L103" s="48">
        <v>501.6</v>
      </c>
      <c r="M103" s="48">
        <v>25</v>
      </c>
      <c r="N103" s="62">
        <f>+J103+K103+L103+M103</f>
        <v>1000.1500000000001</v>
      </c>
      <c r="O103" s="64">
        <f>+I103-N103</f>
        <v>15499.85</v>
      </c>
      <c r="P103" s="42"/>
      <c r="Q103" s="42"/>
    </row>
    <row r="104" spans="2:17" ht="15" customHeight="1" thickBot="1">
      <c r="B104" s="38">
        <v>97</v>
      </c>
      <c r="C104" s="43" t="s">
        <v>165</v>
      </c>
      <c r="D104" s="44" t="s">
        <v>24</v>
      </c>
      <c r="E104" s="43" t="s">
        <v>155</v>
      </c>
      <c r="F104" s="44" t="s">
        <v>105</v>
      </c>
      <c r="G104" s="43" t="s">
        <v>106</v>
      </c>
      <c r="H104" s="44" t="s">
        <v>22</v>
      </c>
      <c r="I104" s="45">
        <v>16500</v>
      </c>
      <c r="J104" s="48">
        <v>473.55</v>
      </c>
      <c r="K104" s="48">
        <v>0</v>
      </c>
      <c r="L104" s="48">
        <v>501.6</v>
      </c>
      <c r="M104" s="48">
        <v>25</v>
      </c>
      <c r="N104" s="62">
        <f t="shared" si="10"/>
        <v>1000.1500000000001</v>
      </c>
      <c r="O104" s="64">
        <f t="shared" si="11"/>
        <v>15499.85</v>
      </c>
      <c r="P104" s="42"/>
      <c r="Q104" s="42"/>
    </row>
    <row r="105" spans="2:17" s="21" customFormat="1" ht="24" thickBot="1">
      <c r="B105" s="91" t="s">
        <v>166</v>
      </c>
      <c r="C105" s="92"/>
      <c r="D105" s="92"/>
      <c r="E105" s="92"/>
      <c r="F105" s="92"/>
      <c r="G105" s="92"/>
      <c r="H105" s="93"/>
      <c r="I105" s="19">
        <f>SUM(I10:I104)</f>
        <v>4018600</v>
      </c>
      <c r="J105" s="20">
        <f t="shared" ref="J105:O105" si="12">SUM(J10:J104)</f>
        <v>115333.83000000005</v>
      </c>
      <c r="K105" s="20">
        <f t="shared" si="12"/>
        <v>224466.14999999991</v>
      </c>
      <c r="L105" s="20">
        <f t="shared" si="12"/>
        <v>119509.24</v>
      </c>
      <c r="M105" s="49">
        <f t="shared" si="12"/>
        <v>20524.400000000001</v>
      </c>
      <c r="N105" s="49">
        <f t="shared" si="12"/>
        <v>479833.62000000005</v>
      </c>
      <c r="O105" s="65">
        <f t="shared" si="12"/>
        <v>3538766.38</v>
      </c>
      <c r="Q105"/>
    </row>
    <row r="109" spans="2:17">
      <c r="K109" s="1"/>
    </row>
    <row r="110" spans="2:17"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2:17" ht="37.5" customHeight="1">
      <c r="B111" s="86" t="s">
        <v>167</v>
      </c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</row>
    <row r="112" spans="2:17" ht="32.25" customHeight="1">
      <c r="B112" s="87" t="s">
        <v>168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</row>
  </sheetData>
  <mergeCells count="7">
    <mergeCell ref="B111:O111"/>
    <mergeCell ref="B112:O112"/>
    <mergeCell ref="B3:I3"/>
    <mergeCell ref="B4:O4"/>
    <mergeCell ref="B5:O5"/>
    <mergeCell ref="B6:O6"/>
    <mergeCell ref="B105:H105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J111"/>
  <sheetViews>
    <sheetView showGridLines="0" tabSelected="1" topLeftCell="A38" zoomScale="90" zoomScaleNormal="90" zoomScaleSheetLayoutView="55" workbookViewId="0">
      <selection activeCell="E56" sqref="E56"/>
    </sheetView>
  </sheetViews>
  <sheetFormatPr defaultRowHeight="15"/>
  <cols>
    <col min="1" max="1" width="11.42578125" customWidth="1"/>
    <col min="2" max="2" width="12.7109375" style="6" customWidth="1"/>
    <col min="3" max="3" width="42" customWidth="1"/>
    <col min="4" max="4" width="8" style="6" customWidth="1"/>
    <col min="5" max="5" width="40" customWidth="1"/>
    <col min="6" max="6" width="20.85546875" style="6" customWidth="1"/>
    <col min="7" max="7" width="22.85546875" style="6" customWidth="1"/>
    <col min="8" max="8" width="19.5703125" style="6" bestFit="1" customWidth="1"/>
    <col min="9" max="9" width="18.7109375" bestFit="1" customWidth="1"/>
    <col min="10" max="10" width="17.140625" customWidth="1"/>
    <col min="11" max="11" width="19.5703125" style="54" customWidth="1"/>
    <col min="12" max="12" width="17.140625" style="6" customWidth="1"/>
    <col min="13" max="13" width="18.28515625" style="6" customWidth="1"/>
    <col min="14" max="14" width="15.7109375" style="6" bestFit="1" customWidth="1"/>
    <col min="15" max="15" width="23.85546875" style="6" customWidth="1"/>
    <col min="16" max="16" width="14.42578125" style="5" customWidth="1"/>
    <col min="17" max="256" width="11.42578125" customWidth="1"/>
  </cols>
  <sheetData>
    <row r="1" spans="1:192">
      <c r="B1" s="3"/>
      <c r="C1" s="4"/>
      <c r="D1" s="3"/>
      <c r="E1" s="4"/>
      <c r="F1" s="3"/>
      <c r="G1" s="3"/>
      <c r="H1" s="3"/>
      <c r="I1" s="4"/>
      <c r="J1" s="5"/>
      <c r="K1" s="50"/>
      <c r="L1" s="7"/>
      <c r="M1" s="7"/>
      <c r="N1" s="7"/>
      <c r="O1" s="7"/>
      <c r="P1" s="8"/>
    </row>
    <row r="2" spans="1:192">
      <c r="B2" s="3"/>
      <c r="C2" s="4"/>
      <c r="D2" s="3"/>
      <c r="E2" s="4"/>
      <c r="F2" s="3"/>
      <c r="G2" s="3"/>
      <c r="H2" s="3"/>
      <c r="I2" s="4"/>
      <c r="J2" s="5"/>
      <c r="K2" s="50"/>
      <c r="L2" s="7"/>
      <c r="M2" s="7"/>
      <c r="N2" s="7"/>
      <c r="O2" s="7"/>
      <c r="P2" s="8"/>
    </row>
    <row r="3" spans="1:192">
      <c r="B3" s="3"/>
      <c r="C3" s="4"/>
      <c r="D3" s="3"/>
      <c r="E3" s="4"/>
      <c r="F3" s="3"/>
      <c r="G3" s="3"/>
      <c r="H3" s="3"/>
      <c r="I3" s="4"/>
      <c r="J3" s="5"/>
      <c r="K3" s="50"/>
      <c r="L3" s="7"/>
      <c r="M3" s="7"/>
      <c r="N3" s="7"/>
      <c r="O3" s="7"/>
      <c r="P3" s="8"/>
    </row>
    <row r="4" spans="1:192" ht="16.5">
      <c r="B4" s="88"/>
      <c r="C4" s="88"/>
      <c r="D4" s="88"/>
      <c r="E4" s="88"/>
      <c r="F4" s="88"/>
      <c r="G4" s="88"/>
      <c r="H4" s="88"/>
      <c r="I4" s="88"/>
      <c r="J4" s="5"/>
      <c r="K4" s="50"/>
      <c r="L4" s="7"/>
      <c r="M4" s="7"/>
      <c r="N4" s="7"/>
      <c r="O4" s="7"/>
      <c r="P4" s="8"/>
    </row>
    <row r="5" spans="1:192" ht="16.5">
      <c r="B5" s="88" t="s">
        <v>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"/>
    </row>
    <row r="6" spans="1:192" s="2" customFormat="1" ht="15.75">
      <c r="A6"/>
      <c r="B6" s="89" t="s">
        <v>169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2" customFormat="1" ht="16.5">
      <c r="A7"/>
      <c r="B7" s="90" t="s">
        <v>170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2" customFormat="1" ht="15.75" customHeight="1">
      <c r="A8"/>
      <c r="B8" s="3"/>
      <c r="C8" s="3"/>
      <c r="D8" s="3"/>
      <c r="E8" s="3"/>
      <c r="F8" s="3"/>
      <c r="G8" s="3"/>
      <c r="H8" s="3"/>
      <c r="I8" s="3"/>
      <c r="J8" s="5"/>
      <c r="K8" s="50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2" customFormat="1" ht="15.75" thickBot="1">
      <c r="A9"/>
      <c r="B9" s="7"/>
      <c r="C9" s="5"/>
      <c r="D9" s="7"/>
      <c r="E9" s="5"/>
      <c r="F9" s="7"/>
      <c r="G9" s="7"/>
      <c r="H9" s="7"/>
      <c r="I9" s="5"/>
      <c r="J9" s="5"/>
      <c r="K9" s="50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2" customFormat="1" ht="49.5">
      <c r="A10"/>
      <c r="B10" s="10" t="s">
        <v>3</v>
      </c>
      <c r="C10" s="11" t="s">
        <v>4</v>
      </c>
      <c r="D10" s="11" t="s">
        <v>171</v>
      </c>
      <c r="E10" s="12" t="s">
        <v>6</v>
      </c>
      <c r="F10" s="12" t="s">
        <v>172</v>
      </c>
      <c r="G10" s="12" t="s">
        <v>8</v>
      </c>
      <c r="H10" s="13" t="s">
        <v>9</v>
      </c>
      <c r="I10" s="12" t="s">
        <v>10</v>
      </c>
      <c r="J10" s="14" t="s">
        <v>11</v>
      </c>
      <c r="K10" s="51" t="s">
        <v>12</v>
      </c>
      <c r="L10" s="14" t="s">
        <v>13</v>
      </c>
      <c r="M10" s="14" t="s">
        <v>14</v>
      </c>
      <c r="N10" s="14" t="s">
        <v>15</v>
      </c>
      <c r="O10" s="15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2" customFormat="1">
      <c r="A11"/>
      <c r="B11" s="55">
        <v>1</v>
      </c>
      <c r="C11" s="43" t="s">
        <v>173</v>
      </c>
      <c r="D11" s="44" t="s">
        <v>24</v>
      </c>
      <c r="E11" s="43" t="s">
        <v>174</v>
      </c>
      <c r="F11" s="44" t="s">
        <v>26</v>
      </c>
      <c r="G11" s="44" t="s">
        <v>78</v>
      </c>
      <c r="H11" s="44" t="s">
        <v>175</v>
      </c>
      <c r="I11" s="48">
        <v>150000</v>
      </c>
      <c r="J11" s="48">
        <v>4305</v>
      </c>
      <c r="K11" s="56">
        <v>23866.62</v>
      </c>
      <c r="L11" s="56">
        <v>4560</v>
      </c>
      <c r="M11" s="56">
        <v>25</v>
      </c>
      <c r="N11" s="56">
        <f t="shared" ref="N11:N43" si="0">+J11+K11+L11+M11</f>
        <v>32756.62</v>
      </c>
      <c r="O11" s="66">
        <f t="shared" ref="O11:O43" si="1">+I11-N11</f>
        <v>117243.38</v>
      </c>
      <c r="P11" s="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2" customFormat="1">
      <c r="A12"/>
      <c r="B12" s="55">
        <v>2</v>
      </c>
      <c r="C12" s="43" t="s">
        <v>176</v>
      </c>
      <c r="D12" s="44" t="s">
        <v>18</v>
      </c>
      <c r="E12" s="43" t="s">
        <v>177</v>
      </c>
      <c r="F12" s="44" t="s">
        <v>26</v>
      </c>
      <c r="G12" s="44" t="s">
        <v>45</v>
      </c>
      <c r="H12" s="44" t="s">
        <v>175</v>
      </c>
      <c r="I12" s="48">
        <v>150000</v>
      </c>
      <c r="J12" s="48">
        <v>4305</v>
      </c>
      <c r="K12" s="56">
        <v>23866.62</v>
      </c>
      <c r="L12" s="56">
        <v>4560</v>
      </c>
      <c r="M12" s="56">
        <v>25</v>
      </c>
      <c r="N12" s="56">
        <f t="shared" si="0"/>
        <v>32756.62</v>
      </c>
      <c r="O12" s="66">
        <f t="shared" si="1"/>
        <v>117243.38</v>
      </c>
      <c r="P12" s="1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2" customFormat="1">
      <c r="A13"/>
      <c r="B13" s="55">
        <v>3</v>
      </c>
      <c r="C13" s="43" t="s">
        <v>178</v>
      </c>
      <c r="D13" s="44" t="s">
        <v>18</v>
      </c>
      <c r="E13" s="43" t="s">
        <v>179</v>
      </c>
      <c r="F13" s="44" t="s">
        <v>26</v>
      </c>
      <c r="G13" s="44" t="s">
        <v>34</v>
      </c>
      <c r="H13" s="44" t="s">
        <v>175</v>
      </c>
      <c r="I13" s="48">
        <v>150000</v>
      </c>
      <c r="J13" s="48">
        <v>4305</v>
      </c>
      <c r="K13" s="56">
        <v>23866.62</v>
      </c>
      <c r="L13" s="56">
        <v>4560</v>
      </c>
      <c r="M13" s="56">
        <v>25</v>
      </c>
      <c r="N13" s="56">
        <f t="shared" si="0"/>
        <v>32756.62</v>
      </c>
      <c r="O13" s="66">
        <f t="shared" si="1"/>
        <v>117243.38</v>
      </c>
      <c r="P13" s="1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2" customFormat="1">
      <c r="A14"/>
      <c r="B14" s="55">
        <v>4</v>
      </c>
      <c r="C14" s="43" t="s">
        <v>180</v>
      </c>
      <c r="D14" s="44" t="s">
        <v>18</v>
      </c>
      <c r="E14" s="43" t="s">
        <v>181</v>
      </c>
      <c r="F14" s="44" t="s">
        <v>26</v>
      </c>
      <c r="G14" s="44" t="s">
        <v>34</v>
      </c>
      <c r="H14" s="44" t="s">
        <v>175</v>
      </c>
      <c r="I14" s="48">
        <v>150000</v>
      </c>
      <c r="J14" s="48">
        <v>4305</v>
      </c>
      <c r="K14" s="56">
        <v>23866.62</v>
      </c>
      <c r="L14" s="56">
        <v>4560</v>
      </c>
      <c r="M14" s="56">
        <v>25</v>
      </c>
      <c r="N14" s="56">
        <f t="shared" si="0"/>
        <v>32756.62</v>
      </c>
      <c r="O14" s="66">
        <f t="shared" si="1"/>
        <v>117243.38</v>
      </c>
      <c r="P14" s="1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2" customFormat="1">
      <c r="A15"/>
      <c r="B15" s="55">
        <v>5</v>
      </c>
      <c r="C15" s="43" t="s">
        <v>182</v>
      </c>
      <c r="D15" s="44" t="s">
        <v>24</v>
      </c>
      <c r="E15" s="43" t="s">
        <v>183</v>
      </c>
      <c r="F15" s="44" t="s">
        <v>26</v>
      </c>
      <c r="G15" s="44" t="s">
        <v>106</v>
      </c>
      <c r="H15" s="44" t="s">
        <v>175</v>
      </c>
      <c r="I15" s="48">
        <v>136000</v>
      </c>
      <c r="J15" s="48">
        <v>3903.2</v>
      </c>
      <c r="K15" s="56">
        <v>20573.47</v>
      </c>
      <c r="L15" s="56">
        <v>4134.3999999999996</v>
      </c>
      <c r="M15" s="56">
        <v>25</v>
      </c>
      <c r="N15" s="56">
        <f t="shared" si="0"/>
        <v>28636.07</v>
      </c>
      <c r="O15" s="66">
        <f t="shared" si="1"/>
        <v>107363.93</v>
      </c>
      <c r="P15" s="1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2" customFormat="1">
      <c r="A16"/>
      <c r="B16" s="55">
        <v>6</v>
      </c>
      <c r="C16" s="43" t="s">
        <v>184</v>
      </c>
      <c r="D16" s="44" t="s">
        <v>24</v>
      </c>
      <c r="E16" s="43" t="s">
        <v>185</v>
      </c>
      <c r="F16" s="44" t="s">
        <v>26</v>
      </c>
      <c r="G16" s="44" t="s">
        <v>78</v>
      </c>
      <c r="H16" s="44" t="s">
        <v>175</v>
      </c>
      <c r="I16" s="48">
        <v>90000</v>
      </c>
      <c r="J16" s="48">
        <v>2583</v>
      </c>
      <c r="K16" s="56">
        <v>8996.89</v>
      </c>
      <c r="L16" s="56">
        <v>2736</v>
      </c>
      <c r="M16" s="56">
        <v>3049.9</v>
      </c>
      <c r="N16" s="56">
        <f t="shared" si="0"/>
        <v>17365.79</v>
      </c>
      <c r="O16" s="66">
        <f t="shared" si="1"/>
        <v>72634.209999999992</v>
      </c>
      <c r="P16" s="1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2" customFormat="1">
      <c r="A17"/>
      <c r="B17" s="55">
        <v>7</v>
      </c>
      <c r="C17" s="43" t="s">
        <v>186</v>
      </c>
      <c r="D17" s="44" t="s">
        <v>18</v>
      </c>
      <c r="E17" s="43" t="s">
        <v>187</v>
      </c>
      <c r="F17" s="44" t="s">
        <v>26</v>
      </c>
      <c r="G17" s="44" t="s">
        <v>106</v>
      </c>
      <c r="H17" s="44" t="s">
        <v>175</v>
      </c>
      <c r="I17" s="48">
        <v>82000</v>
      </c>
      <c r="J17" s="48">
        <v>2353.4</v>
      </c>
      <c r="K17" s="56">
        <v>7871.32</v>
      </c>
      <c r="L17" s="56">
        <v>2492.8000000000002</v>
      </c>
      <c r="M17" s="56">
        <v>25</v>
      </c>
      <c r="N17" s="56">
        <f t="shared" si="0"/>
        <v>12742.52</v>
      </c>
      <c r="O17" s="66">
        <f t="shared" si="1"/>
        <v>69257.48</v>
      </c>
      <c r="P17" s="1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2" customFormat="1">
      <c r="A18"/>
      <c r="B18" s="55">
        <v>8</v>
      </c>
      <c r="C18" s="43" t="s">
        <v>188</v>
      </c>
      <c r="D18" s="44" t="s">
        <v>24</v>
      </c>
      <c r="E18" s="43" t="s">
        <v>189</v>
      </c>
      <c r="F18" s="44" t="s">
        <v>26</v>
      </c>
      <c r="G18" s="44" t="s">
        <v>106</v>
      </c>
      <c r="H18" s="44" t="s">
        <v>175</v>
      </c>
      <c r="I18" s="48">
        <v>80000</v>
      </c>
      <c r="J18" s="48">
        <v>2296</v>
      </c>
      <c r="K18" s="56">
        <v>7400.87</v>
      </c>
      <c r="L18" s="56">
        <v>2432</v>
      </c>
      <c r="M18" s="56">
        <v>25</v>
      </c>
      <c r="N18" s="56">
        <f t="shared" si="0"/>
        <v>12153.869999999999</v>
      </c>
      <c r="O18" s="66">
        <f t="shared" si="1"/>
        <v>67846.13</v>
      </c>
      <c r="P18" s="1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2" customFormat="1">
      <c r="A19"/>
      <c r="B19" s="55">
        <v>9</v>
      </c>
      <c r="C19" s="43" t="s">
        <v>190</v>
      </c>
      <c r="D19" s="44" t="s">
        <v>18</v>
      </c>
      <c r="E19" s="43" t="s">
        <v>191</v>
      </c>
      <c r="F19" s="44" t="s">
        <v>53</v>
      </c>
      <c r="G19" s="44" t="s">
        <v>106</v>
      </c>
      <c r="H19" s="44" t="s">
        <v>175</v>
      </c>
      <c r="I19" s="48">
        <v>70000</v>
      </c>
      <c r="J19" s="48">
        <v>2009</v>
      </c>
      <c r="K19" s="56">
        <v>5368.48</v>
      </c>
      <c r="L19" s="56">
        <v>2128</v>
      </c>
      <c r="M19" s="56">
        <v>25</v>
      </c>
      <c r="N19" s="56">
        <f t="shared" si="0"/>
        <v>9530.48</v>
      </c>
      <c r="O19" s="66">
        <f t="shared" si="1"/>
        <v>60469.520000000004</v>
      </c>
      <c r="P19" s="1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2" customFormat="1">
      <c r="A20"/>
      <c r="B20" s="55">
        <v>10</v>
      </c>
      <c r="C20" s="43" t="s">
        <v>192</v>
      </c>
      <c r="D20" s="44" t="s">
        <v>24</v>
      </c>
      <c r="E20" s="43" t="s">
        <v>67</v>
      </c>
      <c r="F20" s="44" t="s">
        <v>53</v>
      </c>
      <c r="G20" s="44" t="s">
        <v>34</v>
      </c>
      <c r="H20" s="44" t="s">
        <v>175</v>
      </c>
      <c r="I20" s="48">
        <v>70000</v>
      </c>
      <c r="J20" s="48">
        <v>2009</v>
      </c>
      <c r="K20" s="56">
        <v>5368.48</v>
      </c>
      <c r="L20" s="56">
        <v>2128</v>
      </c>
      <c r="M20" s="56">
        <v>25</v>
      </c>
      <c r="N20" s="56">
        <f t="shared" si="0"/>
        <v>9530.48</v>
      </c>
      <c r="O20" s="66">
        <f t="shared" si="1"/>
        <v>60469.520000000004</v>
      </c>
      <c r="P20" s="1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2" customFormat="1">
      <c r="A21"/>
      <c r="B21" s="55">
        <v>11</v>
      </c>
      <c r="C21" s="43" t="s">
        <v>193</v>
      </c>
      <c r="D21" s="44" t="s">
        <v>24</v>
      </c>
      <c r="E21" s="43" t="s">
        <v>194</v>
      </c>
      <c r="F21" s="44" t="s">
        <v>26</v>
      </c>
      <c r="G21" s="44" t="s">
        <v>63</v>
      </c>
      <c r="H21" s="44" t="s">
        <v>175</v>
      </c>
      <c r="I21" s="48">
        <v>70000</v>
      </c>
      <c r="J21" s="48">
        <v>2009</v>
      </c>
      <c r="K21" s="56">
        <v>5368.48</v>
      </c>
      <c r="L21" s="56">
        <v>2128</v>
      </c>
      <c r="M21" s="56">
        <v>25</v>
      </c>
      <c r="N21" s="56">
        <f t="shared" si="0"/>
        <v>9530.48</v>
      </c>
      <c r="O21" s="66">
        <f t="shared" si="1"/>
        <v>60469.520000000004</v>
      </c>
      <c r="P21" s="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2" customFormat="1">
      <c r="A22"/>
      <c r="B22" s="55">
        <v>12</v>
      </c>
      <c r="C22" s="43" t="s">
        <v>195</v>
      </c>
      <c r="D22" s="44" t="s">
        <v>24</v>
      </c>
      <c r="E22" s="43" t="s">
        <v>196</v>
      </c>
      <c r="F22" s="44" t="s">
        <v>53</v>
      </c>
      <c r="G22" s="44" t="s">
        <v>78</v>
      </c>
      <c r="H22" s="44" t="s">
        <v>175</v>
      </c>
      <c r="I22" s="48">
        <v>70000</v>
      </c>
      <c r="J22" s="48">
        <v>2009</v>
      </c>
      <c r="K22" s="56">
        <v>5065.99</v>
      </c>
      <c r="L22" s="56">
        <v>2128</v>
      </c>
      <c r="M22" s="56">
        <v>1537.45</v>
      </c>
      <c r="N22" s="56">
        <f t="shared" si="0"/>
        <v>10740.44</v>
      </c>
      <c r="O22" s="66">
        <f t="shared" si="1"/>
        <v>59259.56</v>
      </c>
      <c r="P22" s="1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2" customFormat="1">
      <c r="A23"/>
      <c r="B23" s="55">
        <v>13</v>
      </c>
      <c r="C23" s="43" t="s">
        <v>197</v>
      </c>
      <c r="D23" s="44" t="s">
        <v>24</v>
      </c>
      <c r="E23" s="43" t="s">
        <v>196</v>
      </c>
      <c r="F23" s="44" t="s">
        <v>53</v>
      </c>
      <c r="G23" s="44" t="s">
        <v>78</v>
      </c>
      <c r="H23" s="44" t="s">
        <v>175</v>
      </c>
      <c r="I23" s="48">
        <v>70000</v>
      </c>
      <c r="J23" s="48">
        <v>2009</v>
      </c>
      <c r="K23" s="56">
        <v>5368.48</v>
      </c>
      <c r="L23" s="56">
        <v>2128</v>
      </c>
      <c r="M23" s="56">
        <v>25</v>
      </c>
      <c r="N23" s="56">
        <f t="shared" si="0"/>
        <v>9530.48</v>
      </c>
      <c r="O23" s="66">
        <f t="shared" si="1"/>
        <v>60469.520000000004</v>
      </c>
      <c r="P23" s="1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2" customFormat="1">
      <c r="A24"/>
      <c r="B24" s="55">
        <v>14</v>
      </c>
      <c r="C24" s="43" t="s">
        <v>198</v>
      </c>
      <c r="D24" s="44" t="s">
        <v>18</v>
      </c>
      <c r="E24" s="43" t="s">
        <v>199</v>
      </c>
      <c r="F24" s="44" t="s">
        <v>53</v>
      </c>
      <c r="G24" s="44" t="s">
        <v>34</v>
      </c>
      <c r="H24" s="44" t="s">
        <v>175</v>
      </c>
      <c r="I24" s="48">
        <v>70000</v>
      </c>
      <c r="J24" s="48">
        <v>2009</v>
      </c>
      <c r="K24" s="56">
        <v>5368.48</v>
      </c>
      <c r="L24" s="56">
        <v>2128</v>
      </c>
      <c r="M24" s="56">
        <v>25</v>
      </c>
      <c r="N24" s="56">
        <f t="shared" si="0"/>
        <v>9530.48</v>
      </c>
      <c r="O24" s="66">
        <f t="shared" si="1"/>
        <v>60469.520000000004</v>
      </c>
      <c r="P24" s="1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2" customFormat="1">
      <c r="A25"/>
      <c r="B25" s="55">
        <v>15</v>
      </c>
      <c r="C25" s="43" t="s">
        <v>200</v>
      </c>
      <c r="D25" s="44" t="s">
        <v>24</v>
      </c>
      <c r="E25" s="43" t="s">
        <v>201</v>
      </c>
      <c r="F25" s="44" t="s">
        <v>53</v>
      </c>
      <c r="G25" s="44" t="s">
        <v>34</v>
      </c>
      <c r="H25" s="44" t="s">
        <v>175</v>
      </c>
      <c r="I25" s="48">
        <v>70000</v>
      </c>
      <c r="J25" s="48">
        <v>2009</v>
      </c>
      <c r="K25" s="56">
        <v>5368.48</v>
      </c>
      <c r="L25" s="56">
        <v>2128</v>
      </c>
      <c r="M25" s="56">
        <v>25</v>
      </c>
      <c r="N25" s="56">
        <f t="shared" si="0"/>
        <v>9530.48</v>
      </c>
      <c r="O25" s="66">
        <f t="shared" si="1"/>
        <v>60469.520000000004</v>
      </c>
      <c r="P25" s="1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2" customFormat="1">
      <c r="A26"/>
      <c r="B26" s="55">
        <v>16</v>
      </c>
      <c r="C26" s="43" t="s">
        <v>202</v>
      </c>
      <c r="D26" s="44" t="s">
        <v>24</v>
      </c>
      <c r="E26" s="43" t="s">
        <v>67</v>
      </c>
      <c r="F26" s="44" t="s">
        <v>53</v>
      </c>
      <c r="G26" s="44" t="s">
        <v>34</v>
      </c>
      <c r="H26" s="44" t="s">
        <v>175</v>
      </c>
      <c r="I26" s="48">
        <v>70000</v>
      </c>
      <c r="J26" s="48">
        <v>2009</v>
      </c>
      <c r="K26" s="56">
        <v>5368.48</v>
      </c>
      <c r="L26" s="56">
        <v>2128</v>
      </c>
      <c r="M26" s="56">
        <v>25</v>
      </c>
      <c r="N26" s="56">
        <f t="shared" si="0"/>
        <v>9530.48</v>
      </c>
      <c r="O26" s="66">
        <f t="shared" si="1"/>
        <v>60469.520000000004</v>
      </c>
      <c r="P26" s="1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2" customFormat="1">
      <c r="A27"/>
      <c r="B27" s="55">
        <v>17</v>
      </c>
      <c r="C27" s="43" t="s">
        <v>203</v>
      </c>
      <c r="D27" s="44" t="s">
        <v>18</v>
      </c>
      <c r="E27" s="43" t="s">
        <v>204</v>
      </c>
      <c r="F27" s="44" t="s">
        <v>53</v>
      </c>
      <c r="G27" s="44" t="s">
        <v>34</v>
      </c>
      <c r="H27" s="44" t="s">
        <v>175</v>
      </c>
      <c r="I27" s="48">
        <v>70000</v>
      </c>
      <c r="J27" s="48">
        <v>2009</v>
      </c>
      <c r="K27" s="56">
        <v>5368.48</v>
      </c>
      <c r="L27" s="56">
        <v>2128</v>
      </c>
      <c r="M27" s="56">
        <v>25</v>
      </c>
      <c r="N27" s="56">
        <f t="shared" si="0"/>
        <v>9530.48</v>
      </c>
      <c r="O27" s="66">
        <f t="shared" si="1"/>
        <v>60469.520000000004</v>
      </c>
      <c r="P27" s="1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2" customFormat="1">
      <c r="A28"/>
      <c r="B28" s="55">
        <v>18</v>
      </c>
      <c r="C28" s="43" t="s">
        <v>205</v>
      </c>
      <c r="D28" s="44" t="s">
        <v>18</v>
      </c>
      <c r="E28" s="43" t="s">
        <v>204</v>
      </c>
      <c r="F28" s="44" t="s">
        <v>53</v>
      </c>
      <c r="G28" s="44" t="s">
        <v>34</v>
      </c>
      <c r="H28" s="44" t="s">
        <v>175</v>
      </c>
      <c r="I28" s="48">
        <v>70000</v>
      </c>
      <c r="J28" s="48">
        <v>2009</v>
      </c>
      <c r="K28" s="56">
        <v>5368.48</v>
      </c>
      <c r="L28" s="56">
        <v>2128</v>
      </c>
      <c r="M28" s="56">
        <v>25</v>
      </c>
      <c r="N28" s="56">
        <f t="shared" si="0"/>
        <v>9530.48</v>
      </c>
      <c r="O28" s="66">
        <f t="shared" si="1"/>
        <v>60469.520000000004</v>
      </c>
      <c r="P28" s="1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2" customFormat="1">
      <c r="A29"/>
      <c r="B29" s="55">
        <v>19</v>
      </c>
      <c r="C29" s="43" t="s">
        <v>206</v>
      </c>
      <c r="D29" s="44" t="s">
        <v>18</v>
      </c>
      <c r="E29" s="43" t="s">
        <v>204</v>
      </c>
      <c r="F29" s="44" t="s">
        <v>53</v>
      </c>
      <c r="G29" s="44" t="s">
        <v>34</v>
      </c>
      <c r="H29" s="44" t="s">
        <v>175</v>
      </c>
      <c r="I29" s="48">
        <v>70000</v>
      </c>
      <c r="J29" s="48">
        <v>2009</v>
      </c>
      <c r="K29" s="56">
        <v>5368.48</v>
      </c>
      <c r="L29" s="56">
        <v>2128</v>
      </c>
      <c r="M29" s="56">
        <v>25</v>
      </c>
      <c r="N29" s="56">
        <f t="shared" si="0"/>
        <v>9530.48</v>
      </c>
      <c r="O29" s="66">
        <f t="shared" si="1"/>
        <v>60469.520000000004</v>
      </c>
      <c r="P29" s="1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2" customFormat="1">
      <c r="A30"/>
      <c r="B30" s="55">
        <v>20</v>
      </c>
      <c r="C30" s="43" t="s">
        <v>207</v>
      </c>
      <c r="D30" s="44" t="s">
        <v>18</v>
      </c>
      <c r="E30" s="43" t="s">
        <v>204</v>
      </c>
      <c r="F30" s="44" t="s">
        <v>53</v>
      </c>
      <c r="G30" s="44" t="s">
        <v>34</v>
      </c>
      <c r="H30" s="44" t="s">
        <v>175</v>
      </c>
      <c r="I30" s="48">
        <v>70000</v>
      </c>
      <c r="J30" s="48">
        <v>2009</v>
      </c>
      <c r="K30" s="56">
        <v>5368.48</v>
      </c>
      <c r="L30" s="56">
        <v>2128</v>
      </c>
      <c r="M30" s="56">
        <v>25</v>
      </c>
      <c r="N30" s="56">
        <f t="shared" si="0"/>
        <v>9530.48</v>
      </c>
      <c r="O30" s="66">
        <f t="shared" si="1"/>
        <v>60469.520000000004</v>
      </c>
      <c r="P30" s="1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2" customFormat="1">
      <c r="A31"/>
      <c r="B31" s="55">
        <v>21</v>
      </c>
      <c r="C31" s="43" t="s">
        <v>208</v>
      </c>
      <c r="D31" s="44" t="s">
        <v>18</v>
      </c>
      <c r="E31" s="43" t="s">
        <v>199</v>
      </c>
      <c r="F31" s="44" t="s">
        <v>53</v>
      </c>
      <c r="G31" s="44" t="s">
        <v>34</v>
      </c>
      <c r="H31" s="44" t="s">
        <v>175</v>
      </c>
      <c r="I31" s="48">
        <v>70000</v>
      </c>
      <c r="J31" s="48">
        <v>2009</v>
      </c>
      <c r="K31" s="56">
        <v>5368.48</v>
      </c>
      <c r="L31" s="56">
        <v>2128</v>
      </c>
      <c r="M31" s="56">
        <v>25</v>
      </c>
      <c r="N31" s="56">
        <f t="shared" si="0"/>
        <v>9530.48</v>
      </c>
      <c r="O31" s="66">
        <f t="shared" si="1"/>
        <v>60469.520000000004</v>
      </c>
      <c r="P31" s="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2" customFormat="1">
      <c r="A32"/>
      <c r="B32" s="55">
        <v>22</v>
      </c>
      <c r="C32" s="43" t="s">
        <v>209</v>
      </c>
      <c r="D32" s="44" t="s">
        <v>18</v>
      </c>
      <c r="E32" s="43" t="s">
        <v>67</v>
      </c>
      <c r="F32" s="44" t="s">
        <v>53</v>
      </c>
      <c r="G32" s="44" t="s">
        <v>34</v>
      </c>
      <c r="H32" s="44" t="s">
        <v>175</v>
      </c>
      <c r="I32" s="48">
        <v>70000</v>
      </c>
      <c r="J32" s="48">
        <v>2009</v>
      </c>
      <c r="K32" s="56">
        <v>5368.48</v>
      </c>
      <c r="L32" s="56">
        <v>2128</v>
      </c>
      <c r="M32" s="56">
        <v>25</v>
      </c>
      <c r="N32" s="56">
        <f t="shared" si="0"/>
        <v>9530.48</v>
      </c>
      <c r="O32" s="66">
        <f t="shared" si="1"/>
        <v>60469.520000000004</v>
      </c>
      <c r="P32" s="1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2" customFormat="1">
      <c r="A33"/>
      <c r="B33" s="55">
        <v>23</v>
      </c>
      <c r="C33" s="43" t="s">
        <v>210</v>
      </c>
      <c r="D33" s="44" t="s">
        <v>18</v>
      </c>
      <c r="E33" s="43" t="s">
        <v>211</v>
      </c>
      <c r="F33" s="44" t="s">
        <v>53</v>
      </c>
      <c r="G33" s="44" t="s">
        <v>34</v>
      </c>
      <c r="H33" s="44" t="s">
        <v>175</v>
      </c>
      <c r="I33" s="48">
        <v>70000</v>
      </c>
      <c r="J33" s="48">
        <v>2009</v>
      </c>
      <c r="K33" s="56">
        <v>5368.48</v>
      </c>
      <c r="L33" s="56">
        <v>2128</v>
      </c>
      <c r="M33" s="56">
        <v>25</v>
      </c>
      <c r="N33" s="56">
        <f t="shared" si="0"/>
        <v>9530.48</v>
      </c>
      <c r="O33" s="66">
        <f t="shared" si="1"/>
        <v>60469.520000000004</v>
      </c>
      <c r="P33" s="1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2" customFormat="1">
      <c r="A34"/>
      <c r="B34" s="55">
        <v>24</v>
      </c>
      <c r="C34" s="43" t="s">
        <v>212</v>
      </c>
      <c r="D34" s="44" t="s">
        <v>24</v>
      </c>
      <c r="E34" s="43" t="s">
        <v>213</v>
      </c>
      <c r="F34" s="44" t="s">
        <v>53</v>
      </c>
      <c r="G34" s="44" t="s">
        <v>34</v>
      </c>
      <c r="H34" s="44" t="s">
        <v>175</v>
      </c>
      <c r="I34" s="48">
        <v>70000</v>
      </c>
      <c r="J34" s="48">
        <v>2009</v>
      </c>
      <c r="K34" s="56">
        <v>5368.48</v>
      </c>
      <c r="L34" s="56">
        <v>2128</v>
      </c>
      <c r="M34" s="56">
        <v>25</v>
      </c>
      <c r="N34" s="56">
        <f t="shared" si="0"/>
        <v>9530.48</v>
      </c>
      <c r="O34" s="66">
        <f t="shared" si="1"/>
        <v>60469.520000000004</v>
      </c>
      <c r="P34" s="1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2" customFormat="1">
      <c r="A35"/>
      <c r="B35" s="55">
        <v>25</v>
      </c>
      <c r="C35" s="43" t="s">
        <v>214</v>
      </c>
      <c r="D35" s="44" t="s">
        <v>18</v>
      </c>
      <c r="E35" s="43" t="s">
        <v>204</v>
      </c>
      <c r="F35" s="44" t="s">
        <v>53</v>
      </c>
      <c r="G35" s="44" t="s">
        <v>34</v>
      </c>
      <c r="H35" s="44" t="s">
        <v>175</v>
      </c>
      <c r="I35" s="48">
        <v>70000</v>
      </c>
      <c r="J35" s="48">
        <v>2009</v>
      </c>
      <c r="K35" s="56">
        <v>5368.48</v>
      </c>
      <c r="L35" s="56">
        <v>2128</v>
      </c>
      <c r="M35" s="56">
        <v>25</v>
      </c>
      <c r="N35" s="56">
        <f t="shared" si="0"/>
        <v>9530.48</v>
      </c>
      <c r="O35" s="66">
        <f t="shared" si="1"/>
        <v>60469.520000000004</v>
      </c>
      <c r="P35" s="1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2" customFormat="1">
      <c r="A36"/>
      <c r="B36" s="55">
        <v>26</v>
      </c>
      <c r="C36" s="43" t="s">
        <v>215</v>
      </c>
      <c r="D36" s="44" t="s">
        <v>18</v>
      </c>
      <c r="E36" s="43" t="s">
        <v>52</v>
      </c>
      <c r="F36" s="44" t="s">
        <v>53</v>
      </c>
      <c r="G36" s="44" t="s">
        <v>34</v>
      </c>
      <c r="H36" s="44" t="s">
        <v>175</v>
      </c>
      <c r="I36" s="48">
        <v>70000</v>
      </c>
      <c r="J36" s="48">
        <v>2009</v>
      </c>
      <c r="K36" s="56">
        <v>5368.48</v>
      </c>
      <c r="L36" s="56">
        <v>2128</v>
      </c>
      <c r="M36" s="56">
        <v>25</v>
      </c>
      <c r="N36" s="56">
        <f t="shared" si="0"/>
        <v>9530.48</v>
      </c>
      <c r="O36" s="66">
        <f t="shared" si="1"/>
        <v>60469.520000000004</v>
      </c>
      <c r="P36" s="1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2" customFormat="1">
      <c r="A37"/>
      <c r="B37" s="55">
        <v>27</v>
      </c>
      <c r="C37" s="43" t="s">
        <v>216</v>
      </c>
      <c r="D37" s="44" t="s">
        <v>18</v>
      </c>
      <c r="E37" s="43" t="s">
        <v>204</v>
      </c>
      <c r="F37" s="44" t="s">
        <v>53</v>
      </c>
      <c r="G37" s="44" t="s">
        <v>34</v>
      </c>
      <c r="H37" s="44" t="s">
        <v>175</v>
      </c>
      <c r="I37" s="48">
        <v>70000</v>
      </c>
      <c r="J37" s="48">
        <v>2009</v>
      </c>
      <c r="K37" s="56">
        <v>5368.48</v>
      </c>
      <c r="L37" s="56">
        <v>2128</v>
      </c>
      <c r="M37" s="56">
        <v>25</v>
      </c>
      <c r="N37" s="56">
        <f t="shared" si="0"/>
        <v>9530.48</v>
      </c>
      <c r="O37" s="66">
        <f t="shared" si="1"/>
        <v>60469.520000000004</v>
      </c>
      <c r="P37" s="1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2" customFormat="1">
      <c r="A38"/>
      <c r="B38" s="55">
        <v>28</v>
      </c>
      <c r="C38" s="43" t="s">
        <v>217</v>
      </c>
      <c r="D38" s="44" t="s">
        <v>18</v>
      </c>
      <c r="E38" s="43" t="s">
        <v>213</v>
      </c>
      <c r="F38" s="44" t="s">
        <v>53</v>
      </c>
      <c r="G38" s="44" t="s">
        <v>34</v>
      </c>
      <c r="H38" s="44" t="s">
        <v>175</v>
      </c>
      <c r="I38" s="48">
        <v>70000</v>
      </c>
      <c r="J38" s="48">
        <v>2009</v>
      </c>
      <c r="K38" s="56">
        <v>5368.48</v>
      </c>
      <c r="L38" s="56">
        <v>2128</v>
      </c>
      <c r="M38" s="56">
        <v>25</v>
      </c>
      <c r="N38" s="56">
        <f t="shared" si="0"/>
        <v>9530.48</v>
      </c>
      <c r="O38" s="66">
        <f t="shared" si="1"/>
        <v>60469.520000000004</v>
      </c>
      <c r="P38" s="1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2" customFormat="1">
      <c r="A39"/>
      <c r="B39" s="55">
        <v>34</v>
      </c>
      <c r="C39" s="43" t="s">
        <v>218</v>
      </c>
      <c r="D39" s="44" t="s">
        <v>24</v>
      </c>
      <c r="E39" s="43" t="s">
        <v>201</v>
      </c>
      <c r="F39" s="44" t="s">
        <v>53</v>
      </c>
      <c r="G39" s="44" t="s">
        <v>63</v>
      </c>
      <c r="H39" s="44" t="s">
        <v>175</v>
      </c>
      <c r="I39" s="48">
        <v>70000</v>
      </c>
      <c r="J39" s="48">
        <v>2009</v>
      </c>
      <c r="K39" s="56">
        <v>5368.48</v>
      </c>
      <c r="L39" s="56">
        <v>2128</v>
      </c>
      <c r="M39" s="56">
        <v>25</v>
      </c>
      <c r="N39" s="56">
        <f>+J39+K39+L39+M39</f>
        <v>9530.48</v>
      </c>
      <c r="O39" s="66">
        <f>+I39-N39</f>
        <v>60469.520000000004</v>
      </c>
      <c r="P39" s="1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2" customFormat="1">
      <c r="A40"/>
      <c r="B40" s="55">
        <v>29</v>
      </c>
      <c r="C40" s="43" t="s">
        <v>219</v>
      </c>
      <c r="D40" s="44" t="s">
        <v>18</v>
      </c>
      <c r="E40" s="43" t="s">
        <v>211</v>
      </c>
      <c r="F40" s="44" t="s">
        <v>53</v>
      </c>
      <c r="G40" s="44" t="s">
        <v>34</v>
      </c>
      <c r="H40" s="44" t="s">
        <v>175</v>
      </c>
      <c r="I40" s="48">
        <v>65000</v>
      </c>
      <c r="J40" s="48">
        <v>1865.5</v>
      </c>
      <c r="K40" s="48">
        <v>4427.58</v>
      </c>
      <c r="L40" s="48">
        <v>1976</v>
      </c>
      <c r="M40" s="56">
        <v>25</v>
      </c>
      <c r="N40" s="56">
        <f t="shared" si="0"/>
        <v>8294.08</v>
      </c>
      <c r="O40" s="66">
        <f t="shared" si="1"/>
        <v>56705.919999999998</v>
      </c>
      <c r="P40" s="1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2" customFormat="1">
      <c r="A41"/>
      <c r="B41" s="55">
        <v>30</v>
      </c>
      <c r="C41" s="43" t="s">
        <v>220</v>
      </c>
      <c r="D41" s="44" t="s">
        <v>18</v>
      </c>
      <c r="E41" s="43" t="s">
        <v>211</v>
      </c>
      <c r="F41" s="44" t="s">
        <v>53</v>
      </c>
      <c r="G41" s="44" t="s">
        <v>34</v>
      </c>
      <c r="H41" s="44" t="s">
        <v>175</v>
      </c>
      <c r="I41" s="48">
        <v>65000</v>
      </c>
      <c r="J41" s="48">
        <v>1865.5</v>
      </c>
      <c r="K41" s="48">
        <v>4427.58</v>
      </c>
      <c r="L41" s="48">
        <v>1976</v>
      </c>
      <c r="M41" s="56">
        <v>25</v>
      </c>
      <c r="N41" s="56">
        <f t="shared" si="0"/>
        <v>8294.08</v>
      </c>
      <c r="O41" s="66">
        <f t="shared" si="1"/>
        <v>56705.919999999998</v>
      </c>
      <c r="P41" s="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2" customFormat="1">
      <c r="A42"/>
      <c r="B42" s="55">
        <v>31</v>
      </c>
      <c r="C42" s="43" t="s">
        <v>221</v>
      </c>
      <c r="D42" s="44" t="s">
        <v>18</v>
      </c>
      <c r="E42" s="43" t="s">
        <v>211</v>
      </c>
      <c r="F42" s="44" t="s">
        <v>53</v>
      </c>
      <c r="G42" s="44" t="s">
        <v>34</v>
      </c>
      <c r="H42" s="44" t="s">
        <v>175</v>
      </c>
      <c r="I42" s="48">
        <v>65000</v>
      </c>
      <c r="J42" s="48">
        <v>1865.5</v>
      </c>
      <c r="K42" s="48">
        <v>4427.58</v>
      </c>
      <c r="L42" s="48">
        <v>1976</v>
      </c>
      <c r="M42" s="56">
        <v>25</v>
      </c>
      <c r="N42" s="56">
        <f t="shared" si="0"/>
        <v>8294.08</v>
      </c>
      <c r="O42" s="66">
        <f t="shared" si="1"/>
        <v>56705.919999999998</v>
      </c>
      <c r="P42" s="1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2" customFormat="1">
      <c r="A43"/>
      <c r="B43" s="55">
        <v>32</v>
      </c>
      <c r="C43" s="43" t="s">
        <v>222</v>
      </c>
      <c r="D43" s="44" t="s">
        <v>18</v>
      </c>
      <c r="E43" s="43" t="s">
        <v>223</v>
      </c>
      <c r="F43" s="44" t="s">
        <v>53</v>
      </c>
      <c r="G43" s="44" t="s">
        <v>34</v>
      </c>
      <c r="H43" s="44" t="s">
        <v>175</v>
      </c>
      <c r="I43" s="48">
        <v>60000</v>
      </c>
      <c r="J43" s="48">
        <v>1722</v>
      </c>
      <c r="K43" s="56">
        <v>3184.19</v>
      </c>
      <c r="L43" s="56">
        <v>1824</v>
      </c>
      <c r="M43" s="56">
        <v>1537.45</v>
      </c>
      <c r="N43" s="56">
        <f t="shared" si="0"/>
        <v>8267.6400000000012</v>
      </c>
      <c r="O43" s="66">
        <f t="shared" si="1"/>
        <v>51732.36</v>
      </c>
      <c r="P43" s="1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2" customFormat="1">
      <c r="A44"/>
      <c r="B44" s="55">
        <v>33</v>
      </c>
      <c r="C44" s="43" t="s">
        <v>224</v>
      </c>
      <c r="D44" s="44" t="s">
        <v>18</v>
      </c>
      <c r="E44" s="43" t="s">
        <v>204</v>
      </c>
      <c r="F44" s="44" t="s">
        <v>53</v>
      </c>
      <c r="G44" s="44" t="s">
        <v>34</v>
      </c>
      <c r="H44" s="44" t="s">
        <v>175</v>
      </c>
      <c r="I44" s="48">
        <v>60000</v>
      </c>
      <c r="J44" s="48">
        <v>1722</v>
      </c>
      <c r="K44" s="56">
        <v>3486.68</v>
      </c>
      <c r="L44" s="56">
        <v>1824</v>
      </c>
      <c r="M44" s="56">
        <v>25</v>
      </c>
      <c r="N44" s="56">
        <f t="shared" ref="N44:N61" si="2">+J44+K44+L44+M44</f>
        <v>7057.68</v>
      </c>
      <c r="O44" s="66">
        <f t="shared" ref="O44:O61" si="3">+I44-N44</f>
        <v>52942.32</v>
      </c>
      <c r="P44" s="1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2" customFormat="1">
      <c r="A45"/>
      <c r="B45" s="55">
        <v>36</v>
      </c>
      <c r="C45" s="43" t="s">
        <v>225</v>
      </c>
      <c r="D45" s="44" t="s">
        <v>24</v>
      </c>
      <c r="E45" s="43" t="s">
        <v>196</v>
      </c>
      <c r="F45" s="44" t="s">
        <v>53</v>
      </c>
      <c r="G45" s="44" t="s">
        <v>78</v>
      </c>
      <c r="H45" s="44" t="s">
        <v>175</v>
      </c>
      <c r="I45" s="48">
        <v>55000</v>
      </c>
      <c r="J45" s="48">
        <v>1578.5</v>
      </c>
      <c r="K45" s="56">
        <v>2559.6799999999998</v>
      </c>
      <c r="L45" s="56">
        <v>1672</v>
      </c>
      <c r="M45" s="56">
        <v>25</v>
      </c>
      <c r="N45" s="56">
        <f t="shared" si="2"/>
        <v>5835.18</v>
      </c>
      <c r="O45" s="66">
        <f t="shared" si="3"/>
        <v>49164.82</v>
      </c>
      <c r="P45" s="1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2" customFormat="1">
      <c r="A46"/>
      <c r="B46" s="55">
        <v>37</v>
      </c>
      <c r="C46" s="43" t="s">
        <v>226</v>
      </c>
      <c r="D46" s="44" t="s">
        <v>24</v>
      </c>
      <c r="E46" s="43" t="s">
        <v>227</v>
      </c>
      <c r="F46" s="44" t="s">
        <v>53</v>
      </c>
      <c r="G46" s="44" t="s">
        <v>60</v>
      </c>
      <c r="H46" s="44" t="s">
        <v>175</v>
      </c>
      <c r="I46" s="48">
        <v>55000</v>
      </c>
      <c r="J46" s="48">
        <v>1578.5</v>
      </c>
      <c r="K46" s="56">
        <v>2332.81</v>
      </c>
      <c r="L46" s="56">
        <v>1672</v>
      </c>
      <c r="M46" s="56">
        <v>1537.45</v>
      </c>
      <c r="N46" s="56">
        <f t="shared" si="2"/>
        <v>7120.7599999999993</v>
      </c>
      <c r="O46" s="66">
        <f t="shared" si="3"/>
        <v>47879.24</v>
      </c>
      <c r="P46" s="1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2" customFormat="1">
      <c r="A47"/>
      <c r="B47" s="55">
        <v>38</v>
      </c>
      <c r="C47" s="43" t="s">
        <v>228</v>
      </c>
      <c r="D47" s="44" t="s">
        <v>24</v>
      </c>
      <c r="E47" s="43" t="s">
        <v>229</v>
      </c>
      <c r="F47" s="44" t="s">
        <v>53</v>
      </c>
      <c r="G47" s="44" t="s">
        <v>34</v>
      </c>
      <c r="H47" s="44" t="s">
        <v>175</v>
      </c>
      <c r="I47" s="48">
        <v>50000</v>
      </c>
      <c r="J47" s="48">
        <v>1435</v>
      </c>
      <c r="K47" s="56">
        <v>1854</v>
      </c>
      <c r="L47" s="56">
        <v>1520</v>
      </c>
      <c r="M47" s="56">
        <v>25</v>
      </c>
      <c r="N47" s="56">
        <f t="shared" si="2"/>
        <v>4834</v>
      </c>
      <c r="O47" s="66">
        <f t="shared" si="3"/>
        <v>45166</v>
      </c>
      <c r="P47" s="1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2" customFormat="1">
      <c r="A48"/>
      <c r="B48" s="55">
        <v>39</v>
      </c>
      <c r="C48" s="43" t="s">
        <v>230</v>
      </c>
      <c r="D48" s="44" t="s">
        <v>24</v>
      </c>
      <c r="E48" s="43" t="s">
        <v>231</v>
      </c>
      <c r="F48" s="44" t="s">
        <v>53</v>
      </c>
      <c r="G48" s="44" t="s">
        <v>60</v>
      </c>
      <c r="H48" s="44" t="s">
        <v>175</v>
      </c>
      <c r="I48" s="48">
        <v>50000</v>
      </c>
      <c r="J48" s="48">
        <v>1435</v>
      </c>
      <c r="K48" s="56">
        <v>1854</v>
      </c>
      <c r="L48" s="56">
        <v>1520</v>
      </c>
      <c r="M48" s="56">
        <v>25</v>
      </c>
      <c r="N48" s="56">
        <f t="shared" si="2"/>
        <v>4834</v>
      </c>
      <c r="O48" s="66">
        <f t="shared" si="3"/>
        <v>45166</v>
      </c>
      <c r="P48" s="1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2" customFormat="1">
      <c r="A49"/>
      <c r="B49" s="55">
        <v>40</v>
      </c>
      <c r="C49" s="43" t="s">
        <v>232</v>
      </c>
      <c r="D49" s="44" t="s">
        <v>24</v>
      </c>
      <c r="E49" s="43" t="s">
        <v>67</v>
      </c>
      <c r="F49" s="44" t="s">
        <v>53</v>
      </c>
      <c r="G49" s="44" t="s">
        <v>34</v>
      </c>
      <c r="H49" s="44" t="s">
        <v>175</v>
      </c>
      <c r="I49" s="48">
        <v>50000</v>
      </c>
      <c r="J49" s="48">
        <v>1435</v>
      </c>
      <c r="K49" s="56">
        <v>1854</v>
      </c>
      <c r="L49" s="56">
        <v>1520</v>
      </c>
      <c r="M49" s="56">
        <v>25</v>
      </c>
      <c r="N49" s="56">
        <f t="shared" si="2"/>
        <v>4834</v>
      </c>
      <c r="O49" s="66">
        <f t="shared" si="3"/>
        <v>45166</v>
      </c>
      <c r="P49" s="1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2" customFormat="1">
      <c r="A50"/>
      <c r="B50" s="55">
        <v>41</v>
      </c>
      <c r="C50" s="43" t="s">
        <v>233</v>
      </c>
      <c r="D50" s="44" t="s">
        <v>24</v>
      </c>
      <c r="E50" s="43" t="s">
        <v>67</v>
      </c>
      <c r="F50" s="44" t="s">
        <v>53</v>
      </c>
      <c r="G50" s="44" t="s">
        <v>34</v>
      </c>
      <c r="H50" s="44" t="s">
        <v>175</v>
      </c>
      <c r="I50" s="48">
        <v>50000</v>
      </c>
      <c r="J50" s="48">
        <v>1435</v>
      </c>
      <c r="K50" s="56">
        <v>1854</v>
      </c>
      <c r="L50" s="56">
        <v>1520</v>
      </c>
      <c r="M50" s="56">
        <v>25</v>
      </c>
      <c r="N50" s="56">
        <f t="shared" si="2"/>
        <v>4834</v>
      </c>
      <c r="O50" s="66">
        <f t="shared" si="3"/>
        <v>45166</v>
      </c>
      <c r="P50" s="1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2" customFormat="1">
      <c r="A51"/>
      <c r="B51" s="55">
        <v>42</v>
      </c>
      <c r="C51" s="43" t="s">
        <v>234</v>
      </c>
      <c r="D51" s="44" t="s">
        <v>24</v>
      </c>
      <c r="E51" s="43" t="s">
        <v>235</v>
      </c>
      <c r="F51" s="44" t="s">
        <v>53</v>
      </c>
      <c r="G51" s="44" t="s">
        <v>106</v>
      </c>
      <c r="H51" s="44" t="s">
        <v>175</v>
      </c>
      <c r="I51" s="48">
        <v>50000</v>
      </c>
      <c r="J51" s="48">
        <v>1435</v>
      </c>
      <c r="K51" s="56">
        <v>1854</v>
      </c>
      <c r="L51" s="56">
        <v>1520</v>
      </c>
      <c r="M51" s="56">
        <v>25</v>
      </c>
      <c r="N51" s="56">
        <f t="shared" si="2"/>
        <v>4834</v>
      </c>
      <c r="O51" s="66">
        <f t="shared" si="3"/>
        <v>45166</v>
      </c>
      <c r="P51" s="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2" customFormat="1">
      <c r="A52"/>
      <c r="B52" s="55">
        <v>47</v>
      </c>
      <c r="C52" s="43" t="s">
        <v>236</v>
      </c>
      <c r="D52" s="44" t="s">
        <v>24</v>
      </c>
      <c r="E52" s="43" t="s">
        <v>191</v>
      </c>
      <c r="F52" s="44" t="s">
        <v>53</v>
      </c>
      <c r="G52" s="44" t="s">
        <v>106</v>
      </c>
      <c r="H52" s="44" t="s">
        <v>175</v>
      </c>
      <c r="I52" s="48">
        <v>50000</v>
      </c>
      <c r="J52" s="48">
        <v>1435</v>
      </c>
      <c r="K52" s="56">
        <v>1854</v>
      </c>
      <c r="L52" s="56">
        <v>1520</v>
      </c>
      <c r="M52" s="56">
        <v>25</v>
      </c>
      <c r="N52" s="56">
        <f>+J52+K52+L52+M52</f>
        <v>4834</v>
      </c>
      <c r="O52" s="66">
        <f>+I52-N52</f>
        <v>45166</v>
      </c>
      <c r="P52" s="1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2" customFormat="1">
      <c r="A53"/>
      <c r="B53" s="55">
        <v>43</v>
      </c>
      <c r="C53" s="43" t="s">
        <v>237</v>
      </c>
      <c r="D53" s="44" t="s">
        <v>24</v>
      </c>
      <c r="E53" s="43" t="s">
        <v>238</v>
      </c>
      <c r="F53" s="44" t="s">
        <v>53</v>
      </c>
      <c r="G53" s="44" t="s">
        <v>106</v>
      </c>
      <c r="H53" s="44" t="s">
        <v>175</v>
      </c>
      <c r="I53" s="48">
        <v>45000</v>
      </c>
      <c r="J53" s="48">
        <v>1291.5</v>
      </c>
      <c r="K53" s="56">
        <v>1148.33</v>
      </c>
      <c r="L53" s="56">
        <v>1368</v>
      </c>
      <c r="M53" s="56">
        <v>25</v>
      </c>
      <c r="N53" s="56">
        <f t="shared" si="2"/>
        <v>3832.83</v>
      </c>
      <c r="O53" s="66">
        <f t="shared" si="3"/>
        <v>41167.17</v>
      </c>
      <c r="P53" s="1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2" customFormat="1">
      <c r="A54"/>
      <c r="B54" s="55">
        <v>44</v>
      </c>
      <c r="C54" s="43" t="s">
        <v>239</v>
      </c>
      <c r="D54" s="44" t="s">
        <v>24</v>
      </c>
      <c r="E54" s="43" t="s">
        <v>240</v>
      </c>
      <c r="F54" s="44" t="s">
        <v>53</v>
      </c>
      <c r="G54" s="44" t="s">
        <v>106</v>
      </c>
      <c r="H54" s="44" t="s">
        <v>175</v>
      </c>
      <c r="I54" s="48">
        <v>45000</v>
      </c>
      <c r="J54" s="48">
        <v>1291.5</v>
      </c>
      <c r="K54" s="56">
        <v>1148.33</v>
      </c>
      <c r="L54" s="56">
        <v>1368</v>
      </c>
      <c r="M54" s="56">
        <v>25</v>
      </c>
      <c r="N54" s="56">
        <f t="shared" si="2"/>
        <v>3832.83</v>
      </c>
      <c r="O54" s="66">
        <f t="shared" si="3"/>
        <v>41167.17</v>
      </c>
      <c r="P54" s="1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2" customFormat="1">
      <c r="A55"/>
      <c r="B55" s="55">
        <v>45</v>
      </c>
      <c r="C55" s="43" t="s">
        <v>241</v>
      </c>
      <c r="D55" s="44" t="s">
        <v>18</v>
      </c>
      <c r="E55" s="43" t="s">
        <v>77</v>
      </c>
      <c r="F55" s="44" t="s">
        <v>75</v>
      </c>
      <c r="G55" s="44" t="s">
        <v>78</v>
      </c>
      <c r="H55" s="44" t="s">
        <v>175</v>
      </c>
      <c r="I55" s="48">
        <v>43000</v>
      </c>
      <c r="J55" s="48">
        <v>1234.0999999999999</v>
      </c>
      <c r="K55" s="56">
        <v>866.06</v>
      </c>
      <c r="L55" s="56">
        <v>1307.2</v>
      </c>
      <c r="M55" s="56">
        <v>25</v>
      </c>
      <c r="N55" s="56">
        <f t="shared" si="2"/>
        <v>3432.3599999999997</v>
      </c>
      <c r="O55" s="66">
        <f t="shared" si="3"/>
        <v>39567.64</v>
      </c>
      <c r="P55" s="1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2" customFormat="1">
      <c r="A56"/>
      <c r="B56" s="55">
        <v>48</v>
      </c>
      <c r="C56" s="57" t="s">
        <v>242</v>
      </c>
      <c r="D56" s="58" t="s">
        <v>18</v>
      </c>
      <c r="E56" s="57" t="s">
        <v>204</v>
      </c>
      <c r="F56" s="58" t="s">
        <v>53</v>
      </c>
      <c r="G56" s="58" t="s">
        <v>34</v>
      </c>
      <c r="H56" s="58" t="s">
        <v>175</v>
      </c>
      <c r="I56" s="60">
        <v>38000</v>
      </c>
      <c r="J56" s="60">
        <v>1090.5999999999999</v>
      </c>
      <c r="K56" s="59">
        <v>160.38</v>
      </c>
      <c r="L56" s="59">
        <v>1155.2</v>
      </c>
      <c r="M56" s="59">
        <v>25</v>
      </c>
      <c r="N56" s="56">
        <f>+J56+K56+L56+M56</f>
        <v>2431.1800000000003</v>
      </c>
      <c r="O56" s="66">
        <f>+I56-N56</f>
        <v>35568.82</v>
      </c>
      <c r="P56" s="1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2" customFormat="1">
      <c r="A57"/>
      <c r="B57" s="55">
        <v>48</v>
      </c>
      <c r="C57" s="57" t="s">
        <v>243</v>
      </c>
      <c r="D57" s="58" t="s">
        <v>18</v>
      </c>
      <c r="E57" s="57" t="s">
        <v>244</v>
      </c>
      <c r="F57" s="58" t="s">
        <v>75</v>
      </c>
      <c r="G57" s="58" t="s">
        <v>21</v>
      </c>
      <c r="H57" s="58" t="s">
        <v>175</v>
      </c>
      <c r="I57" s="60">
        <v>38000</v>
      </c>
      <c r="J57" s="60">
        <v>1090.5999999999999</v>
      </c>
      <c r="K57" s="59">
        <v>160.38</v>
      </c>
      <c r="L57" s="59">
        <v>1155.2</v>
      </c>
      <c r="M57" s="59">
        <v>25</v>
      </c>
      <c r="N57" s="56">
        <f t="shared" si="2"/>
        <v>2431.1800000000003</v>
      </c>
      <c r="O57" s="66">
        <f t="shared" si="3"/>
        <v>35568.82</v>
      </c>
      <c r="P57" s="1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2" customFormat="1">
      <c r="A58"/>
      <c r="B58" s="55">
        <v>49</v>
      </c>
      <c r="C58" s="43" t="s">
        <v>245</v>
      </c>
      <c r="D58" s="44" t="s">
        <v>24</v>
      </c>
      <c r="E58" s="43" t="s">
        <v>246</v>
      </c>
      <c r="F58" s="44" t="s">
        <v>75</v>
      </c>
      <c r="G58" s="44" t="s">
        <v>34</v>
      </c>
      <c r="H58" s="44" t="s">
        <v>175</v>
      </c>
      <c r="I58" s="48">
        <v>38000</v>
      </c>
      <c r="J58" s="48">
        <v>1090.5999999999999</v>
      </c>
      <c r="K58" s="56">
        <v>0</v>
      </c>
      <c r="L58" s="56">
        <v>1155.2</v>
      </c>
      <c r="M58" s="56">
        <v>1537.45</v>
      </c>
      <c r="N58" s="56">
        <f t="shared" si="2"/>
        <v>3783.25</v>
      </c>
      <c r="O58" s="66">
        <f t="shared" si="3"/>
        <v>34216.75</v>
      </c>
      <c r="P58" s="1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2" customFormat="1">
      <c r="A59"/>
      <c r="B59" s="55">
        <v>50</v>
      </c>
      <c r="C59" s="43" t="s">
        <v>247</v>
      </c>
      <c r="D59" s="44" t="s">
        <v>18</v>
      </c>
      <c r="E59" s="43" t="s">
        <v>248</v>
      </c>
      <c r="F59" s="44" t="s">
        <v>75</v>
      </c>
      <c r="G59" s="44" t="s">
        <v>249</v>
      </c>
      <c r="H59" s="44" t="s">
        <v>175</v>
      </c>
      <c r="I59" s="48">
        <v>35000</v>
      </c>
      <c r="J59" s="48">
        <v>1004.5</v>
      </c>
      <c r="K59" s="56">
        <v>0</v>
      </c>
      <c r="L59" s="56">
        <v>1064</v>
      </c>
      <c r="M59" s="56">
        <v>25</v>
      </c>
      <c r="N59" s="56">
        <f t="shared" si="2"/>
        <v>2093.5</v>
      </c>
      <c r="O59" s="66">
        <f t="shared" si="3"/>
        <v>32906.5</v>
      </c>
      <c r="P59" s="1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2" customFormat="1">
      <c r="A60"/>
      <c r="B60" s="55">
        <v>51</v>
      </c>
      <c r="C60" s="43" t="s">
        <v>250</v>
      </c>
      <c r="D60" s="44" t="s">
        <v>18</v>
      </c>
      <c r="E60" s="43" t="s">
        <v>251</v>
      </c>
      <c r="F60" s="44" t="s">
        <v>75</v>
      </c>
      <c r="G60" s="44" t="s">
        <v>60</v>
      </c>
      <c r="H60" s="44" t="s">
        <v>175</v>
      </c>
      <c r="I60" s="48">
        <v>35000</v>
      </c>
      <c r="J60" s="48">
        <v>1004.5</v>
      </c>
      <c r="K60" s="56">
        <v>0</v>
      </c>
      <c r="L60" s="56">
        <v>1064</v>
      </c>
      <c r="M60" s="56">
        <v>25</v>
      </c>
      <c r="N60" s="56">
        <f t="shared" si="2"/>
        <v>2093.5</v>
      </c>
      <c r="O60" s="66">
        <f t="shared" si="3"/>
        <v>32906.5</v>
      </c>
      <c r="P60" s="1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2" customFormat="1" ht="15.75" customHeight="1" thickBot="1">
      <c r="A61"/>
      <c r="B61" s="55">
        <v>52</v>
      </c>
      <c r="C61" s="43" t="s">
        <v>252</v>
      </c>
      <c r="D61" s="44" t="s">
        <v>18</v>
      </c>
      <c r="E61" s="43" t="s">
        <v>253</v>
      </c>
      <c r="F61" s="44" t="s">
        <v>75</v>
      </c>
      <c r="G61" s="44" t="s">
        <v>106</v>
      </c>
      <c r="H61" s="44" t="s">
        <v>175</v>
      </c>
      <c r="I61" s="48">
        <v>30000</v>
      </c>
      <c r="J61" s="48">
        <v>861</v>
      </c>
      <c r="K61" s="56">
        <v>0</v>
      </c>
      <c r="L61" s="56">
        <v>912</v>
      </c>
      <c r="M61" s="56">
        <v>25</v>
      </c>
      <c r="N61" s="56">
        <f t="shared" si="2"/>
        <v>1798</v>
      </c>
      <c r="O61" s="66">
        <f t="shared" si="3"/>
        <v>28202</v>
      </c>
      <c r="P61" s="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25" customFormat="1" ht="32.25" thickBot="1">
      <c r="A62" s="22"/>
      <c r="B62" s="94" t="s">
        <v>166</v>
      </c>
      <c r="C62" s="95"/>
      <c r="D62" s="95"/>
      <c r="E62" s="95"/>
      <c r="F62" s="95"/>
      <c r="G62" s="95"/>
      <c r="H62" s="96"/>
      <c r="I62" s="27">
        <f t="shared" ref="I62:O62" si="4">SUM(I11:I61)</f>
        <v>3530000</v>
      </c>
      <c r="J62" s="27">
        <f t="shared" si="4"/>
        <v>101311.00000000003</v>
      </c>
      <c r="K62" s="52">
        <f t="shared" si="4"/>
        <v>292198.20000000019</v>
      </c>
      <c r="L62" s="28">
        <f t="shared" si="4"/>
        <v>107311.99999999999</v>
      </c>
      <c r="M62" s="52">
        <f t="shared" si="4"/>
        <v>10349.700000000001</v>
      </c>
      <c r="N62" s="28">
        <f t="shared" si="4"/>
        <v>511170.89999999985</v>
      </c>
      <c r="O62" s="29">
        <f t="shared" si="4"/>
        <v>3018829.0999999996</v>
      </c>
      <c r="P62" s="22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</row>
    <row r="63" spans="1:192" ht="21.75" customHeight="1">
      <c r="I63" s="1"/>
      <c r="K63" s="53"/>
      <c r="L63" s="9"/>
      <c r="N63" s="9"/>
      <c r="O63" s="9"/>
      <c r="P63" s="8"/>
    </row>
    <row r="64" spans="1:192">
      <c r="I64" s="1"/>
      <c r="K64" s="53"/>
      <c r="L64" s="9"/>
      <c r="N64" s="9"/>
      <c r="O64" s="9"/>
    </row>
    <row r="65" spans="8:15">
      <c r="I65" s="1"/>
      <c r="K65" s="53"/>
      <c r="L65" s="9"/>
      <c r="N65" s="9"/>
      <c r="O65" s="9"/>
    </row>
    <row r="66" spans="8:15">
      <c r="I66" s="1"/>
      <c r="K66" s="53"/>
      <c r="L66" s="9"/>
      <c r="N66" s="9"/>
      <c r="O66" s="9"/>
    </row>
    <row r="67" spans="8:15">
      <c r="I67" s="1"/>
      <c r="K67" s="53"/>
      <c r="L67" s="9"/>
      <c r="N67" s="9"/>
      <c r="O67" s="9"/>
    </row>
    <row r="68" spans="8:15">
      <c r="I68" s="1"/>
      <c r="K68" s="53"/>
      <c r="N68" s="9"/>
      <c r="O68" s="9"/>
    </row>
    <row r="69" spans="8:15" ht="31.5">
      <c r="H69" s="79" t="s">
        <v>167</v>
      </c>
      <c r="I69" s="1"/>
      <c r="K69" s="53"/>
      <c r="N69" s="9"/>
      <c r="O69" s="9"/>
    </row>
    <row r="70" spans="8:15" ht="31.5">
      <c r="H70" s="80" t="s">
        <v>168</v>
      </c>
      <c r="I70" s="1"/>
      <c r="K70" s="53"/>
      <c r="N70" s="9"/>
      <c r="O70" s="9"/>
    </row>
    <row r="71" spans="8:15">
      <c r="I71" s="1"/>
      <c r="K71" s="53"/>
      <c r="N71" s="9"/>
      <c r="O71" s="9"/>
    </row>
    <row r="72" spans="8:15">
      <c r="I72" s="1"/>
      <c r="K72" s="53"/>
      <c r="N72" s="9"/>
      <c r="O72" s="9"/>
    </row>
    <row r="73" spans="8:15">
      <c r="I73" s="1"/>
      <c r="K73" s="53"/>
      <c r="N73" s="9"/>
      <c r="O73" s="9"/>
    </row>
    <row r="74" spans="8:15">
      <c r="I74" s="1"/>
      <c r="K74" s="53"/>
      <c r="N74" s="9"/>
      <c r="O74" s="9"/>
    </row>
    <row r="75" spans="8:15">
      <c r="I75" s="1"/>
      <c r="K75" s="53"/>
      <c r="N75" s="9"/>
      <c r="O75" s="9"/>
    </row>
    <row r="76" spans="8:15">
      <c r="I76" s="1"/>
      <c r="K76" s="53"/>
      <c r="N76" s="9"/>
      <c r="O76" s="9"/>
    </row>
    <row r="77" spans="8:15">
      <c r="I77" s="1"/>
      <c r="K77" s="53"/>
      <c r="N77" s="9"/>
      <c r="O77" s="9"/>
    </row>
    <row r="78" spans="8:15">
      <c r="I78" s="1"/>
      <c r="K78" s="53"/>
      <c r="N78" s="9"/>
      <c r="O78" s="9"/>
    </row>
    <row r="79" spans="8:15">
      <c r="I79" s="1"/>
      <c r="K79" s="53"/>
      <c r="N79" s="9"/>
      <c r="O79" s="9"/>
    </row>
    <row r="80" spans="8:15">
      <c r="I80" s="1"/>
      <c r="K80" s="53"/>
      <c r="N80" s="9"/>
      <c r="O80" s="9"/>
    </row>
    <row r="81" spans="9:15">
      <c r="I81" s="1"/>
      <c r="K81" s="53"/>
      <c r="N81" s="9"/>
      <c r="O81" s="9"/>
    </row>
    <row r="82" spans="9:15">
      <c r="I82" s="1"/>
      <c r="K82" s="53"/>
      <c r="N82" s="9"/>
      <c r="O82" s="9"/>
    </row>
    <row r="83" spans="9:15">
      <c r="I83" s="1"/>
      <c r="K83" s="53"/>
      <c r="N83" s="9"/>
      <c r="O83" s="9"/>
    </row>
    <row r="84" spans="9:15">
      <c r="I84" s="1"/>
      <c r="K84" s="53"/>
      <c r="N84" s="9"/>
      <c r="O84" s="9"/>
    </row>
    <row r="85" spans="9:15">
      <c r="I85" s="1"/>
      <c r="K85" s="53"/>
      <c r="M85" s="9"/>
      <c r="N85" s="9"/>
      <c r="O85" s="9"/>
    </row>
    <row r="86" spans="9:15">
      <c r="I86" s="1"/>
      <c r="K86" s="53"/>
      <c r="N86" s="9"/>
      <c r="O86" s="9"/>
    </row>
    <row r="87" spans="9:15">
      <c r="I87" s="1"/>
      <c r="K87" s="53"/>
      <c r="N87" s="9"/>
      <c r="O87" s="9"/>
    </row>
    <row r="88" spans="9:15">
      <c r="I88" s="1"/>
      <c r="K88" s="53"/>
      <c r="N88" s="9"/>
      <c r="O88" s="9"/>
    </row>
    <row r="89" spans="9:15">
      <c r="I89" s="1"/>
      <c r="K89" s="53"/>
      <c r="N89" s="9"/>
      <c r="O89" s="9"/>
    </row>
    <row r="90" spans="9:15">
      <c r="I90" s="1"/>
      <c r="K90" s="53"/>
      <c r="N90" s="9"/>
      <c r="O90" s="9"/>
    </row>
    <row r="91" spans="9:15">
      <c r="I91" s="1"/>
      <c r="K91" s="53"/>
      <c r="N91" s="9"/>
      <c r="O91" s="9"/>
    </row>
    <row r="92" spans="9:15">
      <c r="I92" s="1"/>
      <c r="K92" s="53"/>
      <c r="N92" s="9"/>
      <c r="O92" s="9"/>
    </row>
    <row r="93" spans="9:15">
      <c r="I93" s="1"/>
      <c r="K93" s="53"/>
      <c r="N93" s="9"/>
      <c r="O93" s="9"/>
    </row>
    <row r="94" spans="9:15">
      <c r="I94" s="1"/>
      <c r="K94" s="53"/>
      <c r="M94" s="9"/>
      <c r="N94" s="9"/>
      <c r="O94" s="9"/>
    </row>
    <row r="95" spans="9:15">
      <c r="I95" s="1"/>
      <c r="K95" s="53"/>
      <c r="N95" s="9"/>
      <c r="O95" s="9"/>
    </row>
    <row r="96" spans="9:15">
      <c r="I96" s="1"/>
      <c r="K96" s="53"/>
      <c r="N96" s="9"/>
      <c r="O96" s="9"/>
    </row>
    <row r="97" spans="9:15">
      <c r="I97" s="1"/>
      <c r="K97" s="53"/>
      <c r="N97" s="9"/>
      <c r="O97" s="9"/>
    </row>
    <row r="98" spans="9:15">
      <c r="I98" s="1"/>
      <c r="K98" s="53"/>
      <c r="N98" s="9"/>
      <c r="O98" s="9"/>
    </row>
    <row r="99" spans="9:15">
      <c r="I99" s="1"/>
      <c r="K99" s="53"/>
      <c r="N99" s="9"/>
      <c r="O99" s="9"/>
    </row>
    <row r="100" spans="9:15">
      <c r="I100" s="1"/>
      <c r="K100" s="53"/>
      <c r="N100" s="9"/>
      <c r="O100" s="9"/>
    </row>
    <row r="101" spans="9:15">
      <c r="I101" s="1"/>
      <c r="K101" s="53"/>
      <c r="N101" s="9"/>
      <c r="O101" s="9"/>
    </row>
    <row r="102" spans="9:15">
      <c r="I102" s="1"/>
      <c r="K102" s="53"/>
      <c r="N102" s="9"/>
      <c r="O102" s="9"/>
    </row>
    <row r="103" spans="9:15">
      <c r="I103" s="1"/>
      <c r="K103" s="53"/>
      <c r="N103" s="9"/>
      <c r="O103" s="9"/>
    </row>
    <row r="104" spans="9:15">
      <c r="I104" s="1"/>
      <c r="K104" s="53"/>
      <c r="N104" s="9"/>
      <c r="O104" s="9"/>
    </row>
    <row r="105" spans="9:15">
      <c r="I105" s="1"/>
      <c r="K105" s="53"/>
      <c r="N105" s="9"/>
      <c r="O105" s="9"/>
    </row>
    <row r="106" spans="9:15">
      <c r="I106" s="1"/>
      <c r="K106" s="53"/>
      <c r="N106" s="9"/>
      <c r="O106" s="9"/>
    </row>
    <row r="107" spans="9:15">
      <c r="I107" s="1"/>
      <c r="K107" s="53"/>
      <c r="O107" s="9"/>
    </row>
    <row r="108" spans="9:15">
      <c r="K108" s="53"/>
    </row>
    <row r="109" spans="9:15">
      <c r="K109" s="53"/>
    </row>
    <row r="110" spans="9:15">
      <c r="I110" s="1"/>
      <c r="J110" s="1"/>
      <c r="K110" s="53"/>
      <c r="L110" s="9"/>
      <c r="M110" s="9"/>
      <c r="N110" s="9"/>
      <c r="O110" s="9"/>
    </row>
    <row r="111" spans="9:15">
      <c r="K111" s="53"/>
    </row>
  </sheetData>
  <mergeCells count="5">
    <mergeCell ref="B4:I4"/>
    <mergeCell ref="B5:O5"/>
    <mergeCell ref="B6:O6"/>
    <mergeCell ref="B7:O7"/>
    <mergeCell ref="B62:H62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rowBreaks count="1" manualBreakCount="1">
    <brk id="7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U23"/>
  <sheetViews>
    <sheetView showGridLines="0" zoomScale="55" zoomScaleNormal="55" zoomScaleSheetLayoutView="40" workbookViewId="0">
      <selection activeCell="K27" sqref="K27"/>
    </sheetView>
  </sheetViews>
  <sheetFormatPr defaultRowHeight="15"/>
  <cols>
    <col min="1" max="1" width="11.42578125" customWidth="1"/>
    <col min="2" max="2" width="37.5703125" style="6" customWidth="1"/>
    <col min="3" max="3" width="51" customWidth="1"/>
    <col min="4" max="4" width="28.5703125" customWidth="1"/>
    <col min="5" max="5" width="39.140625" customWidth="1"/>
    <col min="6" max="6" width="21" customWidth="1"/>
    <col min="7" max="7" width="18.140625" customWidth="1"/>
    <col min="8" max="8" width="30.7109375" customWidth="1"/>
    <col min="9" max="9" width="17.85546875" customWidth="1"/>
    <col min="10" max="10" width="20.140625" customWidth="1"/>
    <col min="11" max="11" width="31.85546875" customWidth="1"/>
    <col min="12" max="12" width="21.42578125" customWidth="1"/>
    <col min="13" max="13" width="14.85546875" customWidth="1"/>
    <col min="14" max="14" width="22" customWidth="1"/>
    <col min="15" max="15" width="25.140625" customWidth="1"/>
    <col min="16" max="24" width="14.42578125" style="5" customWidth="1"/>
    <col min="25" max="256" width="11.42578125" customWidth="1"/>
  </cols>
  <sheetData>
    <row r="1" spans="1:255" ht="22.5" customHeight="1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 ht="22.5" customHeight="1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 ht="22.5" customHeight="1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22.5" customHeight="1">
      <c r="B4" s="88"/>
      <c r="C4" s="88"/>
      <c r="D4" s="88"/>
      <c r="E4" s="88"/>
      <c r="F4" s="88"/>
      <c r="G4" s="88"/>
      <c r="H4" s="88"/>
      <c r="I4" s="88"/>
      <c r="J4" s="5"/>
      <c r="K4" s="5"/>
      <c r="L4" s="5"/>
      <c r="M4" s="5"/>
      <c r="N4" s="5"/>
      <c r="O4" s="5"/>
    </row>
    <row r="5" spans="1:255" ht="22.5" customHeight="1">
      <c r="B5" s="88" t="s">
        <v>254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1:255" s="2" customFormat="1" ht="22.5" customHeight="1">
      <c r="A6"/>
      <c r="B6" s="89" t="s">
        <v>255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22.5" customHeight="1">
      <c r="A7"/>
      <c r="B7" s="90" t="s">
        <v>170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22.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22.5" customHeight="1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39.75" customHeight="1">
      <c r="A10"/>
      <c r="B10" s="81" t="s">
        <v>3</v>
      </c>
      <c r="C10" s="82" t="s">
        <v>4</v>
      </c>
      <c r="D10" s="82" t="s">
        <v>5</v>
      </c>
      <c r="E10" s="82" t="s">
        <v>6</v>
      </c>
      <c r="F10" s="82" t="s">
        <v>7</v>
      </c>
      <c r="G10" s="82" t="s">
        <v>8</v>
      </c>
      <c r="H10" s="83" t="s">
        <v>9</v>
      </c>
      <c r="I10" s="82" t="s">
        <v>10</v>
      </c>
      <c r="J10" s="84" t="s">
        <v>11</v>
      </c>
      <c r="K10" s="84" t="s">
        <v>12</v>
      </c>
      <c r="L10" s="84" t="s">
        <v>13</v>
      </c>
      <c r="M10" s="84" t="s">
        <v>14</v>
      </c>
      <c r="N10" s="84" t="s">
        <v>15</v>
      </c>
      <c r="O10" s="85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39.75" customHeight="1">
      <c r="B11" s="67">
        <v>1</v>
      </c>
      <c r="C11" s="68" t="s">
        <v>256</v>
      </c>
      <c r="D11" s="67" t="s">
        <v>18</v>
      </c>
      <c r="E11" s="68" t="s">
        <v>211</v>
      </c>
      <c r="F11" s="67" t="s">
        <v>53</v>
      </c>
      <c r="G11" s="68" t="s">
        <v>34</v>
      </c>
      <c r="H11" s="67" t="s">
        <v>257</v>
      </c>
      <c r="I11" s="69">
        <v>50000</v>
      </c>
      <c r="J11" s="70">
        <v>1435</v>
      </c>
      <c r="K11" s="70">
        <v>1854</v>
      </c>
      <c r="L11" s="70">
        <v>1520</v>
      </c>
      <c r="M11" s="70">
        <v>25</v>
      </c>
      <c r="N11" s="71">
        <f>+J11+K11+L11+M11</f>
        <v>4834</v>
      </c>
      <c r="O11" s="72">
        <f>+I11-N11</f>
        <v>45166</v>
      </c>
      <c r="P11" s="42"/>
      <c r="Q11" s="42"/>
      <c r="R11"/>
      <c r="S11"/>
      <c r="T11"/>
      <c r="U11"/>
      <c r="V11"/>
      <c r="W11"/>
      <c r="X11"/>
    </row>
    <row r="12" spans="1:255" ht="39.75" customHeight="1" thickBot="1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2"/>
    </row>
    <row r="13" spans="1:255" s="24" customFormat="1" ht="39.75" customHeight="1" thickBot="1">
      <c r="A13" s="22"/>
      <c r="B13" s="97" t="s">
        <v>258</v>
      </c>
      <c r="C13" s="98"/>
      <c r="D13" s="98"/>
      <c r="E13" s="98"/>
      <c r="F13" s="98"/>
      <c r="G13" s="98"/>
      <c r="H13" s="99"/>
      <c r="I13" s="76">
        <f>SUM(I11:I12)</f>
        <v>50000</v>
      </c>
      <c r="J13" s="76">
        <f t="shared" ref="J13:O13" si="0">SUM(J11:J12)</f>
        <v>1435</v>
      </c>
      <c r="K13" s="76">
        <f t="shared" si="0"/>
        <v>1854</v>
      </c>
      <c r="L13" s="76">
        <f t="shared" si="0"/>
        <v>1520</v>
      </c>
      <c r="M13" s="76">
        <f t="shared" si="0"/>
        <v>25</v>
      </c>
      <c r="N13" s="76">
        <f t="shared" si="0"/>
        <v>4834</v>
      </c>
      <c r="O13" s="76">
        <f t="shared" si="0"/>
        <v>45166</v>
      </c>
      <c r="P13" s="22"/>
      <c r="Q13" s="22"/>
      <c r="R13" s="22"/>
      <c r="S13" s="22"/>
      <c r="T13" s="22"/>
      <c r="U13" s="22"/>
      <c r="V13" s="22"/>
      <c r="W13" s="22"/>
      <c r="X13" s="22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</row>
    <row r="14" spans="1:255">
      <c r="N14" s="1"/>
      <c r="O14" s="1"/>
    </row>
    <row r="22" spans="7:7" ht="31.5">
      <c r="G22" s="79" t="s">
        <v>167</v>
      </c>
    </row>
    <row r="23" spans="7:7" ht="31.5">
      <c r="G23" s="80" t="s">
        <v>168</v>
      </c>
    </row>
  </sheetData>
  <mergeCells count="5">
    <mergeCell ref="B4:I4"/>
    <mergeCell ref="B5:O5"/>
    <mergeCell ref="B6:O6"/>
    <mergeCell ref="B7:O7"/>
    <mergeCell ref="B13:H13"/>
  </mergeCells>
  <pageMargins left="0.70866141732283472" right="0.70866141732283472" top="0.74803149606299213" bottom="0.74803149606299213" header="0.31496062992125984" footer="0.31496062992125984"/>
  <pageSetup paperSize="5" scale="3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U23"/>
  <sheetViews>
    <sheetView showGridLines="0" zoomScale="55" zoomScaleNormal="55" zoomScaleSheetLayoutView="40" workbookViewId="0">
      <selection activeCell="E30" sqref="E30"/>
    </sheetView>
  </sheetViews>
  <sheetFormatPr defaultRowHeight="15"/>
  <cols>
    <col min="1" max="1" width="5.140625" customWidth="1"/>
    <col min="2" max="2" width="12.7109375" style="6" customWidth="1"/>
    <col min="3" max="3" width="50.140625" customWidth="1"/>
    <col min="4" max="4" width="13.42578125" customWidth="1"/>
    <col min="5" max="5" width="39.140625" customWidth="1"/>
    <col min="6" max="6" width="25.140625" customWidth="1"/>
    <col min="7" max="7" width="23.140625" customWidth="1"/>
    <col min="8" max="8" width="29.28515625" customWidth="1"/>
    <col min="9" max="9" width="28.28515625" customWidth="1"/>
    <col min="10" max="10" width="17" customWidth="1"/>
    <col min="11" max="11" width="19" customWidth="1"/>
    <col min="12" max="12" width="18.5703125" customWidth="1"/>
    <col min="13" max="13" width="13" bestFit="1" customWidth="1"/>
    <col min="14" max="14" width="22" customWidth="1"/>
    <col min="15" max="15" width="24.7109375" customWidth="1"/>
    <col min="16" max="24" width="14.42578125" style="5" customWidth="1"/>
    <col min="25" max="256" width="11.42578125" customWidth="1"/>
  </cols>
  <sheetData>
    <row r="1" spans="1:255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16.5">
      <c r="B4" s="88"/>
      <c r="C4" s="88"/>
      <c r="D4" s="88"/>
      <c r="E4" s="88"/>
      <c r="F4" s="88"/>
      <c r="G4" s="88"/>
      <c r="H4" s="88"/>
      <c r="I4" s="88"/>
      <c r="J4" s="5"/>
      <c r="K4" s="5"/>
      <c r="L4" s="5"/>
      <c r="M4" s="5"/>
      <c r="N4" s="5"/>
      <c r="O4" s="5"/>
    </row>
    <row r="5" spans="1:255" ht="16.5">
      <c r="B5" s="88" t="s">
        <v>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1:255" s="2" customFormat="1" ht="15.75">
      <c r="A6"/>
      <c r="B6" s="89" t="s">
        <v>259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16.5">
      <c r="A7"/>
      <c r="B7" s="90" t="s">
        <v>170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15.7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15.75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71.25" customHeight="1">
      <c r="A10"/>
      <c r="B10" s="81" t="s">
        <v>3</v>
      </c>
      <c r="C10" s="82" t="s">
        <v>4</v>
      </c>
      <c r="D10" s="82" t="s">
        <v>5</v>
      </c>
      <c r="E10" s="82" t="s">
        <v>6</v>
      </c>
      <c r="F10" s="82" t="s">
        <v>7</v>
      </c>
      <c r="G10" s="82" t="s">
        <v>8</v>
      </c>
      <c r="H10" s="83" t="s">
        <v>9</v>
      </c>
      <c r="I10" s="82" t="s">
        <v>10</v>
      </c>
      <c r="J10" s="84" t="s">
        <v>11</v>
      </c>
      <c r="K10" s="84" t="s">
        <v>12</v>
      </c>
      <c r="L10" s="84" t="s">
        <v>13</v>
      </c>
      <c r="M10" s="84" t="s">
        <v>14</v>
      </c>
      <c r="N10" s="84" t="s">
        <v>15</v>
      </c>
      <c r="O10" s="85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s="2" customFormat="1" ht="29.25" customHeight="1" thickBot="1">
      <c r="A11"/>
      <c r="B11" s="77">
        <v>1</v>
      </c>
      <c r="C11" s="73" t="s">
        <v>260</v>
      </c>
      <c r="D11" s="74" t="s">
        <v>24</v>
      </c>
      <c r="E11" s="73" t="s">
        <v>261</v>
      </c>
      <c r="F11" s="74" t="s">
        <v>53</v>
      </c>
      <c r="G11" s="73" t="s">
        <v>262</v>
      </c>
      <c r="H11" s="73" t="s">
        <v>263</v>
      </c>
      <c r="I11" s="75">
        <v>65000</v>
      </c>
      <c r="J11" s="75">
        <v>1865.5</v>
      </c>
      <c r="K11" s="75">
        <v>4427.58</v>
      </c>
      <c r="L11" s="75">
        <v>1976</v>
      </c>
      <c r="M11" s="75">
        <v>25</v>
      </c>
      <c r="N11" s="75">
        <f>+K11+J11+L11+M11</f>
        <v>8294.08</v>
      </c>
      <c r="O11" s="75">
        <f>+I11-N11</f>
        <v>56705.919999999998</v>
      </c>
      <c r="P11" s="5"/>
      <c r="Q11" s="5"/>
      <c r="R11" s="5"/>
      <c r="S11" s="5"/>
      <c r="T11" s="5"/>
      <c r="U11" s="5"/>
      <c r="V11" s="5"/>
      <c r="W11" s="5"/>
      <c r="X11" s="5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s="24" customFormat="1" ht="27" customHeight="1" thickBot="1">
      <c r="A12" s="22"/>
      <c r="B12" s="97" t="s">
        <v>258</v>
      </c>
      <c r="C12" s="98"/>
      <c r="D12" s="98"/>
      <c r="E12" s="98"/>
      <c r="F12" s="98"/>
      <c r="G12" s="98"/>
      <c r="H12" s="99"/>
      <c r="I12" s="27">
        <f t="shared" ref="I12:O12" si="0">SUM(I11:I11)</f>
        <v>65000</v>
      </c>
      <c r="J12" s="27">
        <f t="shared" si="0"/>
        <v>1865.5</v>
      </c>
      <c r="K12" s="27">
        <f t="shared" si="0"/>
        <v>4427.58</v>
      </c>
      <c r="L12" s="27">
        <f t="shared" si="0"/>
        <v>1976</v>
      </c>
      <c r="M12" s="27">
        <f t="shared" si="0"/>
        <v>25</v>
      </c>
      <c r="N12" s="27">
        <f t="shared" si="0"/>
        <v>8294.08</v>
      </c>
      <c r="O12" s="27">
        <f t="shared" si="0"/>
        <v>56705.919999999998</v>
      </c>
      <c r="P12" s="22"/>
      <c r="Q12" s="22"/>
      <c r="R12" s="22"/>
      <c r="S12" s="22"/>
      <c r="T12" s="22"/>
      <c r="U12" s="22"/>
      <c r="V12" s="22"/>
      <c r="W12" s="22"/>
      <c r="X12" s="22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</row>
    <row r="13" spans="1:255">
      <c r="N13" s="1"/>
      <c r="O13" s="1"/>
    </row>
    <row r="22" spans="7:7" ht="31.5">
      <c r="G22" s="79" t="s">
        <v>167</v>
      </c>
    </row>
    <row r="23" spans="7:7" ht="31.5">
      <c r="G23" s="80" t="s">
        <v>168</v>
      </c>
    </row>
  </sheetData>
  <mergeCells count="5">
    <mergeCell ref="B12:H12"/>
    <mergeCell ref="B4:I4"/>
    <mergeCell ref="B5:O5"/>
    <mergeCell ref="B6:O6"/>
    <mergeCell ref="B7:O7"/>
  </mergeCells>
  <pageMargins left="0.70866141732283472" right="0.70866141732283472" top="0.74803149606299213" bottom="0.74803149606299213" header="0.31496062992125984" footer="0.31496062992125984"/>
  <pageSetup paperSize="5" scale="3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2023-03-30T13:36:58Z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