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DIRECTORIO COMÚN/Financiero_CEIZTUR/Documentos Billy/Departamento Financiero 2024/Portal Transparencia/Informes Financieros 2021-2024/Ingresos y egresos año 2024/"/>
    </mc:Choice>
  </mc:AlternateContent>
  <xr:revisionPtr revIDLastSave="0" documentId="8_{4872958D-BAAE-4419-B216-FF4A3BE6A622}" xr6:coauthVersionLast="47" xr6:coauthVersionMax="47" xr10:uidLastSave="{00000000-0000-0000-0000-000000000000}"/>
  <bookViews>
    <workbookView xWindow="15465" yWindow="1095" windowWidth="13680" windowHeight="13980" xr2:uid="{00000000-000D-0000-FFFF-FFFF00000000}"/>
  </bookViews>
  <sheets>
    <sheet name="Hoja1"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1" l="1"/>
  <c r="J106" i="1"/>
  <c r="M105" i="1"/>
  <c r="L88" i="1"/>
  <c r="L89" i="1" s="1"/>
  <c r="L90" i="1" s="1"/>
  <c r="L91" i="1" s="1"/>
  <c r="L92" i="1" s="1"/>
  <c r="L93" i="1" s="1"/>
  <c r="L94" i="1" s="1"/>
  <c r="L95" i="1" s="1"/>
  <c r="L96" i="1" s="1"/>
  <c r="L97" i="1" s="1"/>
  <c r="L98" i="1" s="1"/>
  <c r="L99" i="1" s="1"/>
  <c r="L100" i="1" s="1"/>
  <c r="L101" i="1" s="1"/>
  <c r="L102" i="1" s="1"/>
  <c r="L103" i="1" s="1"/>
  <c r="L104" i="1" s="1"/>
  <c r="L105" i="1" s="1"/>
  <c r="L106" i="1" s="1"/>
  <c r="B84" i="1"/>
  <c r="K70" i="1"/>
  <c r="J70" i="1"/>
  <c r="L9" i="1"/>
  <c r="L10" i="1" s="1"/>
  <c r="L11" i="1" s="1"/>
  <c r="L12" i="1" s="1"/>
  <c r="L13" i="1" s="1"/>
  <c r="L14" i="1" s="1"/>
  <c r="L15" i="1" s="1"/>
  <c r="L16" i="1" s="1"/>
  <c r="L17" i="1" s="1"/>
  <c r="L18" i="1" s="1"/>
  <c r="L19" i="1" s="1"/>
  <c r="L20" i="1" s="1"/>
  <c r="L21" i="1" s="1"/>
  <c r="L22" i="1" s="1"/>
  <c r="L23" i="1" s="1"/>
  <c r="L24" i="1" s="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 r="L61" i="1" s="1"/>
  <c r="L62" i="1" s="1"/>
  <c r="L63" i="1" s="1"/>
  <c r="L64" i="1" s="1"/>
  <c r="L65" i="1" s="1"/>
  <c r="L66" i="1" s="1"/>
  <c r="L67" i="1" s="1"/>
  <c r="L68" i="1" s="1"/>
  <c r="L69" i="1" s="1"/>
  <c r="L70" i="1" s="1"/>
</calcChain>
</file>

<file path=xl/sharedStrings.xml><?xml version="1.0" encoding="utf-8"?>
<sst xmlns="http://schemas.openxmlformats.org/spreadsheetml/2006/main" count="283" uniqueCount="141">
  <si>
    <t>INFORME DE TESORERIA</t>
  </si>
  <si>
    <t>INGRESOS Y EGRESOS</t>
  </si>
  <si>
    <t>CUENTA NO. 2400169440 (Fondo Reponible)</t>
  </si>
  <si>
    <t>Fecha</t>
  </si>
  <si>
    <t>Transferencia</t>
  </si>
  <si>
    <t>Cheque</t>
  </si>
  <si>
    <t>Referencia</t>
  </si>
  <si>
    <t>Beneficiario</t>
  </si>
  <si>
    <t>Columna1</t>
  </si>
  <si>
    <t>Descripcion</t>
  </si>
  <si>
    <t>Columna2</t>
  </si>
  <si>
    <t>Debito</t>
  </si>
  <si>
    <t>Credito</t>
  </si>
  <si>
    <t>Balance</t>
  </si>
  <si>
    <t>Balance Inicial</t>
  </si>
  <si>
    <t>933525157069</t>
  </si>
  <si>
    <t>DGII</t>
  </si>
  <si>
    <t>COBRO IMP DGII 0.15%_TRANS TUB</t>
  </si>
  <si>
    <t>933525156788</t>
  </si>
  <si>
    <t>933525156560</t>
  </si>
  <si>
    <t>933525156235</t>
  </si>
  <si>
    <t>933524988055</t>
  </si>
  <si>
    <t>933524987713</t>
  </si>
  <si>
    <t>933524986841</t>
  </si>
  <si>
    <t>933524986585</t>
  </si>
  <si>
    <t>933524736879</t>
  </si>
  <si>
    <t>933524736632</t>
  </si>
  <si>
    <t>933524736380</t>
  </si>
  <si>
    <t>933524614548</t>
  </si>
  <si>
    <t>933524614298</t>
  </si>
  <si>
    <t>933524614067</t>
  </si>
  <si>
    <t>933524613827</t>
  </si>
  <si>
    <t>33525157069</t>
  </si>
  <si>
    <t>Empleados</t>
  </si>
  <si>
    <t>PAGO NOMINA TUBANCOEMPRESAS DO</t>
  </si>
  <si>
    <t>33525156788</t>
  </si>
  <si>
    <t>33525156560</t>
  </si>
  <si>
    <t>33525156235</t>
  </si>
  <si>
    <t>33524988055</t>
  </si>
  <si>
    <t>33524987713</t>
  </si>
  <si>
    <t>33524986841</t>
  </si>
  <si>
    <t>33524986585</t>
  </si>
  <si>
    <t>33524736879</t>
  </si>
  <si>
    <t>33524736632</t>
  </si>
  <si>
    <t>33524736380</t>
  </si>
  <si>
    <t>33524614548</t>
  </si>
  <si>
    <t>33524614298</t>
  </si>
  <si>
    <t>33524614067</t>
  </si>
  <si>
    <t>33524613827</t>
  </si>
  <si>
    <t>933637289971</t>
  </si>
  <si>
    <t>933637230205</t>
  </si>
  <si>
    <t>33637289971</t>
  </si>
  <si>
    <t>33637230205</t>
  </si>
  <si>
    <t>9990002</t>
  </si>
  <si>
    <t>COMISIÓN MANEJO DE CUENTA</t>
  </si>
  <si>
    <t>933695719079</t>
  </si>
  <si>
    <t>933698553448</t>
  </si>
  <si>
    <t>933698553007</t>
  </si>
  <si>
    <t>933698552004</t>
  </si>
  <si>
    <t>933698551556</t>
  </si>
  <si>
    <t>933698453991</t>
  </si>
  <si>
    <t>933698453568</t>
  </si>
  <si>
    <t>933698452947</t>
  </si>
  <si>
    <t>933698372665</t>
  </si>
  <si>
    <t>933698372305</t>
  </si>
  <si>
    <t>933698371944</t>
  </si>
  <si>
    <t>933698371637</t>
  </si>
  <si>
    <t>4524000000024</t>
  </si>
  <si>
    <t>33695719079</t>
  </si>
  <si>
    <t>33698553448</t>
  </si>
  <si>
    <t>33698553007</t>
  </si>
  <si>
    <t>33698552004</t>
  </si>
  <si>
    <t>33698551556</t>
  </si>
  <si>
    <t>33698453991</t>
  </si>
  <si>
    <t>33698453568</t>
  </si>
  <si>
    <t>33698452947</t>
  </si>
  <si>
    <t>33698372665</t>
  </si>
  <si>
    <t>33698372305</t>
  </si>
  <si>
    <t>33698371944</t>
  </si>
  <si>
    <t>33698371637</t>
  </si>
  <si>
    <t>Total</t>
  </si>
  <si>
    <t>Realizado por:</t>
  </si>
  <si>
    <t>Aprobado por:</t>
  </si>
  <si>
    <t>Maggy Villar</t>
  </si>
  <si>
    <t>Anyolani Nolasco</t>
  </si>
  <si>
    <t>Jose Luis Mañon</t>
  </si>
  <si>
    <t>Analista y/o Tecnico Financiero</t>
  </si>
  <si>
    <t>Enc. Division Depto. de Contabilidad</t>
  </si>
  <si>
    <t>Encargado Financiero</t>
  </si>
  <si>
    <t xml:space="preserve">  CUENTA UNICA DEL TESORO NO. 100010102384894</t>
  </si>
  <si>
    <t>Libramiento</t>
  </si>
  <si>
    <t>Descripción</t>
  </si>
  <si>
    <t>Débito</t>
  </si>
  <si>
    <t>Crédito</t>
  </si>
  <si>
    <t>2.1.1.1.01, 9 2.1.5.1.01, 2.1.5.2.01, 2.1.5.3.01</t>
  </si>
  <si>
    <t>COMITE EJECUTOR DE INFRAESTRUCTURAS
DE ZONAS TURISTICAS</t>
  </si>
  <si>
    <t>Nómina fija enero 2024</t>
  </si>
  <si>
    <t>2.1.1.2.08, 2.1.5.1.01, 2.1.5.2.01, 2.1.5.3.01</t>
  </si>
  <si>
    <t>Nómina temporales enero 2024</t>
  </si>
  <si>
    <t>2.1.2.2.05</t>
  </si>
  <si>
    <t>Nómina militar enero 2024</t>
  </si>
  <si>
    <t>2.1.1.3.01, 2.1.5.1.01, 9 2.1.5.2.01, 2.1.5.3.01</t>
  </si>
  <si>
    <t>Nómina tramite de pensión enero 2024</t>
  </si>
  <si>
    <t>2.1.5.1.01, 2.1.5.3.01, 2.1.5.2.01, 2.1.1.2.11</t>
  </si>
  <si>
    <t>Nómina interinato enero 2024</t>
  </si>
  <si>
    <t>2.2.6.3.01</t>
  </si>
  <si>
    <t>HUMANO SEGUROS S A</t>
  </si>
  <si>
    <t>Pago Factura No. 1250 correspondiente al mes de enero 2024, del Seguro Médico de Salud a los empleados del CEIZTUR.</t>
  </si>
  <si>
    <t>2.2.1.5.01</t>
  </si>
  <si>
    <t>Altice Dominicana, SA</t>
  </si>
  <si>
    <t>Pago Factura No. 6409, por los servicios de renta mensual de Internet móvil para las cámaras de vídeo vigilancia instaladas en Playa Macao correspondientes al mes de diciembre del 2023, según anexos.</t>
  </si>
  <si>
    <t>2.2.5.1.01</t>
  </si>
  <si>
    <t>CENTRO DE EXPORTACION E INVERSIONES DE LA REPUBLICA DOMINICANA</t>
  </si>
  <si>
    <t>Pago Factura No. 0048. Cesión de derecho Contrato 32-2021 por los gastos de mantenimiento del edificio del CEI-RD espacio concedido al CEIZTUR, correspondiente al mes de enero del 2024.</t>
  </si>
  <si>
    <t>XIOMARA DEL CARMEN MARMOLEJOS
ACOSTA</t>
  </si>
  <si>
    <t>Pago Factura No.0076, por el Alquiler de un inmueble que aloja oficinas de la policía de Turismo Politur, correspondiente al mes de enero 2024.</t>
  </si>
  <si>
    <t>2.2.1.3.01</t>
  </si>
  <si>
    <t>COMPANIA DOMINICANA DE TELEFONOS C
POR A</t>
  </si>
  <si>
    <t>Pago Factura No. 2990, por Servicios de Renta Mensual de las Flotas del CEIZTUR, correspondiente al mes de diciembre del año 2023.</t>
  </si>
  <si>
    <t>2.1.2.2.03</t>
  </si>
  <si>
    <t>Nómina horas extras diciembre 2023</t>
  </si>
  <si>
    <t>2.7.2.4.01, 2.7.2.4.02, 2.7.2.4.01, 2.7.2.4.01</t>
  </si>
  <si>
    <t>Consorcio Kairox Kepher</t>
  </si>
  <si>
    <t>Pago Cub. No. 1, Fact. No. 0001, Cont. No. 08-2023, Proy. No.396. Reconstrucción de Calles en el Casco Urbano, Distrito Municipal Bayahibe, Provincia La Altagracia, (Relanzamiento).</t>
  </si>
  <si>
    <t xml:space="preserve">2.7.2.2.01, 2.7.2.4.01, </t>
  </si>
  <si>
    <t>Constructora Dominguez &amp; Herreros, SRL</t>
  </si>
  <si>
    <t>Pago Fact. No. 0037, Cub. No. 12, Proy. No. 366, cont. 51-2021; Mejoramiento de la Laguna Gri Gri y su Entorno, Municipio de Río San Juan, Provincia María Trinidad Sánchez.</t>
  </si>
  <si>
    <t>2.2.8.8.03</t>
  </si>
  <si>
    <t>Colegio Dominicano de Ingenieros, Arquitectos y Agrimensores (CODIA)</t>
  </si>
  <si>
    <t>Pago factura No. 0158, Peritaje a los inmuebles 307166483550 y P.N. 239 (PTE) del D.C.#22, Sabana Grande de Palenque, según anexos.</t>
  </si>
  <si>
    <t>2.3.9.2.01, 2.3.9.6.01</t>
  </si>
  <si>
    <t>MDL ALTEKNATIVA TECH, SRL</t>
  </si>
  <si>
    <t>Pago factura No. 0174, Adquisición de Accesorios Tecnológicos para Distintos Departamentos del CEIZTUR.</t>
  </si>
  <si>
    <t>2.7.2.4.01, 2.7.2.4.02</t>
  </si>
  <si>
    <t>Montval Ingeniería, SRL</t>
  </si>
  <si>
    <t>Pago Factura No. 0081, Cub. No.3, Proy. No.395 Cont. No. 09-2023; Reconstrucción de las Calles en la Zona Urbana, Municipio de Las Terrenas, Provincia Samaná (Relanzamiento).</t>
  </si>
  <si>
    <t>102695/23</t>
  </si>
  <si>
    <t>Comite Ejecutor de Infraestructuras de Zonas Turisticas</t>
  </si>
  <si>
    <t>Ingresos correspondientes del 26/11/2023 al 02/12/2023</t>
  </si>
  <si>
    <t>102701/23</t>
  </si>
  <si>
    <t>Ingresos correspondientes del 16 al 30/11/2023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</si>
</sst>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dd/mm/yyyy"/>
    <numFmt numFmtId="165" formatCode="#,##0.00;\-#,##0.00"/>
    <numFmt numFmtId="166" formatCode="_-* #,##0.00_-;\-* #,##0.00_-;_-* &quot;-&quot;??_-;_-@_-"/>
  </numFmts>
  <fonts count="10">
    <font>
      <sz val="11"/>
      <color theme="1"/>
      <name val="Calibri"/>
      <family val="2"/>
      <scheme val="minor"/>
    </font>
    <font>
      <sz val="11"/>
      <color theme="1"/>
      <name val="Calibri"/>
      <family val="2"/>
      <scheme val="minor"/>
    </font>
    <font>
      <sz val="10"/>
      <color theme="1"/>
      <name val="Palatino Linotype"/>
      <family val="1"/>
    </font>
    <font>
      <b/>
      <sz val="10"/>
      <color theme="1"/>
      <name val="Palatino Linotype"/>
      <family val="1"/>
    </font>
    <font>
      <b/>
      <sz val="11"/>
      <color theme="1"/>
      <name val="Palatino Linotype"/>
      <family val="1"/>
    </font>
    <font>
      <sz val="10"/>
      <name val="Palatino Linotype"/>
      <family val="1"/>
    </font>
    <font>
      <sz val="10"/>
      <color theme="1"/>
      <name val="Calibri"/>
      <family val="2"/>
      <scheme val="minor"/>
    </font>
    <font>
      <sz val="10"/>
      <color indexed="8"/>
      <name val="Palatino Linotype"/>
      <family val="1"/>
    </font>
    <font>
      <sz val="11"/>
      <color indexed="8"/>
      <name val="Palatino Linotype"/>
      <family val="1"/>
    </font>
    <font>
      <sz val="9"/>
      <color rgb="FF000000"/>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74">
    <xf numFmtId="0" fontId="0" fillId="0" borderId="0" xfId="0"/>
    <xf numFmtId="0" fontId="2" fillId="0" borderId="0" xfId="0" applyFont="1"/>
    <xf numFmtId="43" fontId="2" fillId="0" borderId="0" xfId="1" applyFont="1"/>
    <xf numFmtId="0" fontId="3" fillId="0" borderId="0" xfId="0" applyFont="1" applyAlignment="1">
      <alignment horizontal="center"/>
    </xf>
    <xf numFmtId="0" fontId="3" fillId="2" borderId="1" xfId="0" applyFont="1" applyFill="1" applyBorder="1" applyAlignment="1">
      <alignment horizontal="center"/>
    </xf>
    <xf numFmtId="43" fontId="3" fillId="2" borderId="1" xfId="1" applyFont="1" applyFill="1" applyBorder="1" applyAlignment="1">
      <alignment horizontal="center"/>
    </xf>
    <xf numFmtId="0" fontId="4" fillId="2" borderId="1" xfId="0" applyFont="1" applyFill="1" applyBorder="1" applyAlignment="1">
      <alignment horizontal="center"/>
    </xf>
    <xf numFmtId="14" fontId="2" fillId="0" borderId="2" xfId="0" applyNumberFormat="1" applyFont="1" applyBorder="1" applyAlignment="1">
      <alignment horizontal="right"/>
    </xf>
    <xf numFmtId="0" fontId="2" fillId="0" borderId="3" xfId="0" applyFont="1" applyBorder="1"/>
    <xf numFmtId="0" fontId="0" fillId="0" borderId="3" xfId="0" applyBorder="1"/>
    <xf numFmtId="0" fontId="3" fillId="0" borderId="3" xfId="0" applyFont="1" applyBorder="1" applyAlignment="1">
      <alignment horizontal="left"/>
    </xf>
    <xf numFmtId="43" fontId="2" fillId="0" borderId="3" xfId="1" applyFont="1" applyBorder="1"/>
    <xf numFmtId="43" fontId="2" fillId="3" borderId="4" xfId="1" applyFont="1" applyFill="1" applyBorder="1"/>
    <xf numFmtId="43" fontId="2" fillId="0" borderId="1" xfId="1" applyFont="1" applyBorder="1"/>
    <xf numFmtId="2" fontId="0" fillId="0" borderId="0" xfId="0" applyNumberFormat="1"/>
    <xf numFmtId="14" fontId="2" fillId="0" borderId="1" xfId="0" applyNumberFormat="1" applyFont="1" applyBorder="1" applyAlignment="1">
      <alignment horizontal="right" vertical="center"/>
    </xf>
    <xf numFmtId="49" fontId="2" fillId="0" borderId="1" xfId="0" applyNumberFormat="1" applyFont="1" applyBorder="1" applyAlignment="1">
      <alignment horizontal="right"/>
    </xf>
    <xf numFmtId="0" fontId="2" fillId="0" borderId="1" xfId="0" applyFont="1" applyBorder="1"/>
    <xf numFmtId="0" fontId="2" fillId="0" borderId="1" xfId="0" applyFont="1" applyBorder="1" applyAlignment="1">
      <alignment horizontal="right"/>
    </xf>
    <xf numFmtId="0" fontId="2" fillId="0" borderId="1" xfId="0" applyFont="1" applyBorder="1" applyAlignment="1">
      <alignment horizontal="center"/>
    </xf>
    <xf numFmtId="0" fontId="2" fillId="3" borderId="1" xfId="0" applyFont="1" applyFill="1" applyBorder="1" applyAlignment="1">
      <alignment horizontal="center" wrapText="1"/>
    </xf>
    <xf numFmtId="43" fontId="2" fillId="0" borderId="1" xfId="1" applyFont="1" applyFill="1" applyBorder="1"/>
    <xf numFmtId="43" fontId="2" fillId="0" borderId="1" xfId="0" applyNumberFormat="1" applyFont="1" applyBorder="1"/>
    <xf numFmtId="164" fontId="2" fillId="0" borderId="1" xfId="0" applyNumberFormat="1" applyFont="1" applyBorder="1" applyAlignment="1">
      <alignment horizontal="right"/>
    </xf>
    <xf numFmtId="0" fontId="2" fillId="0" borderId="0" xfId="0" applyFont="1" applyAlignment="1">
      <alignment horizontal="right"/>
    </xf>
    <xf numFmtId="0" fontId="2" fillId="3" borderId="1" xfId="0" applyFont="1" applyFill="1" applyBorder="1" applyAlignment="1">
      <alignment horizontal="center"/>
    </xf>
    <xf numFmtId="0" fontId="2" fillId="3" borderId="1" xfId="0" applyFont="1" applyFill="1" applyBorder="1" applyAlignment="1">
      <alignment horizontal="left"/>
    </xf>
    <xf numFmtId="165" fontId="5" fillId="0" borderId="1" xfId="1" applyNumberFormat="1" applyFont="1" applyFill="1" applyBorder="1" applyAlignment="1">
      <alignment horizontal="right"/>
    </xf>
    <xf numFmtId="0" fontId="3" fillId="2" borderId="0" xfId="0" applyFont="1" applyFill="1"/>
    <xf numFmtId="0" fontId="2" fillId="2" borderId="0" xfId="0" applyFont="1" applyFill="1"/>
    <xf numFmtId="0" fontId="3" fillId="2" borderId="0" xfId="0" applyFont="1" applyFill="1" applyAlignment="1">
      <alignment horizontal="center"/>
    </xf>
    <xf numFmtId="43" fontId="3" fillId="2" borderId="5" xfId="1" applyFont="1" applyFill="1" applyBorder="1"/>
    <xf numFmtId="43" fontId="3" fillId="2" borderId="5" xfId="0" applyNumberFormat="1" applyFont="1" applyFill="1" applyBorder="1"/>
    <xf numFmtId="43" fontId="2" fillId="0" borderId="0" xfId="0" applyNumberFormat="1" applyFont="1"/>
    <xf numFmtId="0" fontId="6" fillId="0" borderId="0" xfId="0" applyFont="1"/>
    <xf numFmtId="0" fontId="3" fillId="0" borderId="6" xfId="0" applyFont="1" applyBorder="1" applyAlignment="1">
      <alignment horizontal="center"/>
    </xf>
    <xf numFmtId="0" fontId="2" fillId="0" borderId="0" xfId="0" applyFont="1" applyAlignment="1">
      <alignment horizontal="center"/>
    </xf>
    <xf numFmtId="43" fontId="2" fillId="0" borderId="0" xfId="1" applyFont="1" applyBorder="1"/>
    <xf numFmtId="0" fontId="3" fillId="2" borderId="7" xfId="0" applyFont="1" applyFill="1" applyBorder="1" applyAlignment="1">
      <alignment horizontal="center"/>
    </xf>
    <xf numFmtId="43" fontId="3" fillId="2" borderId="7" xfId="1" applyFont="1" applyFill="1" applyBorder="1" applyAlignment="1">
      <alignment horizontal="center"/>
    </xf>
    <xf numFmtId="14" fontId="2" fillId="0" borderId="2" xfId="0" applyNumberFormat="1" applyFont="1" applyBorder="1"/>
    <xf numFmtId="0" fontId="2" fillId="0" borderId="3" xfId="0" applyFont="1" applyBorder="1" applyAlignment="1">
      <alignment horizontal="center"/>
    </xf>
    <xf numFmtId="0" fontId="2" fillId="0" borderId="3" xfId="0" applyFont="1" applyBorder="1" applyAlignment="1">
      <alignment horizontal="left" wrapText="1"/>
    </xf>
    <xf numFmtId="14" fontId="7" fillId="0" borderId="1" xfId="0" applyNumberFormat="1" applyFont="1" applyBorder="1" applyAlignment="1">
      <alignment horizontal="right" vertical="center"/>
    </xf>
    <xf numFmtId="0" fontId="2" fillId="3" borderId="1" xfId="0"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left" wrapText="1"/>
    </xf>
    <xf numFmtId="14" fontId="8" fillId="0" borderId="1" xfId="0" applyNumberFormat="1" applyFont="1" applyBorder="1" applyAlignment="1">
      <alignment horizontal="left" vertical="center" wrapText="1"/>
    </xf>
    <xf numFmtId="43" fontId="2" fillId="0" borderId="1" xfId="1" applyFont="1" applyFill="1" applyBorder="1" applyAlignment="1">
      <alignment vertical="center"/>
    </xf>
    <xf numFmtId="43" fontId="2" fillId="3" borderId="1" xfId="1" applyFont="1" applyFill="1" applyBorder="1" applyAlignment="1">
      <alignment vertical="center"/>
    </xf>
    <xf numFmtId="43" fontId="2" fillId="0" borderId="1" xfId="1" applyFont="1" applyBorder="1" applyAlignment="1">
      <alignment vertical="center"/>
    </xf>
    <xf numFmtId="43" fontId="0" fillId="0" borderId="0" xfId="0" applyNumberFormat="1"/>
    <xf numFmtId="0" fontId="2" fillId="0" borderId="1" xfId="0" applyFont="1" applyBorder="1" applyAlignment="1">
      <alignment horizontal="center" vertical="center"/>
    </xf>
    <xf numFmtId="43" fontId="8" fillId="0" borderId="1" xfId="0" applyNumberFormat="1"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8" xfId="0" applyFont="1" applyBorder="1" applyAlignment="1">
      <alignment horizontal="center" vertical="center"/>
    </xf>
    <xf numFmtId="0" fontId="9" fillId="0" borderId="1" xfId="0" applyFont="1" applyBorder="1" applyAlignment="1">
      <alignment vertical="center" wrapText="1"/>
    </xf>
    <xf numFmtId="0" fontId="2" fillId="0" borderId="8" xfId="0" applyFont="1" applyBorder="1" applyAlignment="1">
      <alignment horizontal="left" vertical="center" wrapText="1"/>
    </xf>
    <xf numFmtId="0" fontId="2" fillId="0" borderId="8" xfId="0" applyFont="1" applyBorder="1" applyAlignment="1">
      <alignment vertical="center"/>
    </xf>
    <xf numFmtId="14" fontId="8" fillId="0" borderId="8" xfId="0" applyNumberFormat="1" applyFont="1" applyBorder="1" applyAlignment="1">
      <alignment horizontal="left" vertical="center" wrapText="1"/>
    </xf>
    <xf numFmtId="43" fontId="2" fillId="0" borderId="8" xfId="1" applyFont="1" applyFill="1" applyBorder="1" applyAlignment="1">
      <alignment vertical="center"/>
    </xf>
    <xf numFmtId="0" fontId="9" fillId="0" borderId="0" xfId="0" applyFont="1" applyAlignment="1">
      <alignment vertical="center" wrapText="1"/>
    </xf>
    <xf numFmtId="0" fontId="3"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horizontal="center" vertical="center"/>
    </xf>
    <xf numFmtId="43" fontId="3" fillId="2" borderId="5" xfId="1" applyFont="1" applyFill="1" applyBorder="1" applyAlignment="1">
      <alignment vertical="center"/>
    </xf>
    <xf numFmtId="43" fontId="6" fillId="0" borderId="0" xfId="0" applyNumberFormat="1" applyFont="1"/>
    <xf numFmtId="166" fontId="0" fillId="0" borderId="0" xfId="0" applyNumberFormat="1"/>
    <xf numFmtId="0" fontId="3" fillId="0" borderId="0" xfId="0" applyFont="1" applyAlignment="1">
      <alignment horizontal="center"/>
    </xf>
    <xf numFmtId="17" fontId="3" fillId="0" borderId="0" xfId="0" applyNumberFormat="1" applyFont="1" applyAlignment="1">
      <alignment horizontal="center"/>
    </xf>
    <xf numFmtId="0" fontId="3" fillId="0" borderId="6" xfId="0" applyFont="1" applyBorder="1" applyAlignment="1">
      <alignment horizontal="center"/>
    </xf>
    <xf numFmtId="0" fontId="2" fillId="0" borderId="0" xfId="0" applyFont="1" applyAlignment="1">
      <alignment horizontal="center"/>
    </xf>
  </cellXfs>
  <cellStyles count="2">
    <cellStyle name="Millares" xfId="1" builtinId="3"/>
    <cellStyle name="Normal" xfId="0" builtinId="0"/>
  </cellStyles>
  <dxfs count="13">
    <dxf>
      <font>
        <b val="0"/>
        <i val="0"/>
        <strike val="0"/>
        <condense val="0"/>
        <extend val="0"/>
        <outline val="0"/>
        <shadow val="0"/>
        <u val="none"/>
        <vertAlign val="baseline"/>
        <sz val="10"/>
        <color theme="1"/>
        <name val="Palatino Linotype"/>
        <family val="1"/>
        <scheme val="none"/>
      </font>
      <numFmt numFmtId="35" formatCode="_(* #,##0.00_);_(* \(#,##0.0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Palatino Linotype"/>
        <family val="1"/>
        <scheme val="none"/>
      </font>
      <numFmt numFmtId="165" formatCode="#,##0.00;\-#,##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numFmt numFmtId="164" formatCode="dd/mm/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border outline="0">
        <top style="thin">
          <color rgb="FF000000"/>
        </top>
        <bottom style="thin">
          <color rgb="FF000000"/>
        </bottom>
      </border>
    </dxf>
    <dxf>
      <font>
        <b/>
        <i val="0"/>
        <strike val="0"/>
        <condense val="0"/>
        <extend val="0"/>
        <outline val="0"/>
        <shadow val="0"/>
        <u val="none"/>
        <vertAlign val="baseline"/>
        <sz val="10"/>
        <color theme="1"/>
        <name val="Palatino Linotype"/>
        <family val="1"/>
        <scheme val="none"/>
      </font>
      <fill>
        <patternFill patternType="solid">
          <fgColor indexed="64"/>
          <bgColor theme="4"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xdr:colOff>
      <xdr:row>0</xdr:row>
      <xdr:rowOff>196215</xdr:rowOff>
    </xdr:from>
    <xdr:to>
      <xdr:col>5</xdr:col>
      <xdr:colOff>1936432</xdr:colOff>
      <xdr:row>5</xdr:row>
      <xdr:rowOff>175260</xdr:rowOff>
    </xdr:to>
    <xdr:pic>
      <xdr:nvPicPr>
        <xdr:cNvPr id="2" name="Picture 1">
          <a:extLst>
            <a:ext uri="{FF2B5EF4-FFF2-40B4-BE49-F238E27FC236}">
              <a16:creationId xmlns:a16="http://schemas.microsoft.com/office/drawing/2014/main" id="{612A670F-1BF0-411B-88A2-6437955CB1B2}"/>
            </a:ext>
          </a:extLst>
        </xdr:cNvPr>
        <xdr:cNvPicPr/>
      </xdr:nvPicPr>
      <xdr:blipFill rotWithShape="1">
        <a:blip xmlns:r="http://schemas.openxmlformats.org/officeDocument/2006/relationships" r:embed="rId1"/>
        <a:srcRect l="21147" t="21357" r="20430" b="67487"/>
        <a:stretch/>
      </xdr:blipFill>
      <xdr:spPr bwMode="auto">
        <a:xfrm>
          <a:off x="179070" y="196215"/>
          <a:ext cx="4519612" cy="94107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56674</xdr:colOff>
      <xdr:row>80</xdr:row>
      <xdr:rowOff>25241</xdr:rowOff>
    </xdr:from>
    <xdr:to>
      <xdr:col>5</xdr:col>
      <xdr:colOff>2197417</xdr:colOff>
      <xdr:row>84</xdr:row>
      <xdr:rowOff>121920</xdr:rowOff>
    </xdr:to>
    <xdr:pic>
      <xdr:nvPicPr>
        <xdr:cNvPr id="3" name="Picture 1">
          <a:extLst>
            <a:ext uri="{FF2B5EF4-FFF2-40B4-BE49-F238E27FC236}">
              <a16:creationId xmlns:a16="http://schemas.microsoft.com/office/drawing/2014/main" id="{D86A1133-1E14-4CC3-B399-79AD7A80AD17}"/>
            </a:ext>
          </a:extLst>
        </xdr:cNvPr>
        <xdr:cNvPicPr/>
      </xdr:nvPicPr>
      <xdr:blipFill rotWithShape="1">
        <a:blip xmlns:r="http://schemas.openxmlformats.org/officeDocument/2006/relationships" r:embed="rId1"/>
        <a:srcRect l="21147" t="21357" r="20430" b="67487"/>
        <a:stretch/>
      </xdr:blipFill>
      <xdr:spPr bwMode="auto">
        <a:xfrm>
          <a:off x="228124" y="16065341"/>
          <a:ext cx="4731543" cy="858679"/>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cturgovdo.sharepoint.com/sites/DireccionEjecutivaCEIZTUR/Documentos%20compartidos/Compartido%20CEIZTUR/Finanzas%20CEIZTUR/DIRECTORIO%20COM&#218;N/Financiero_CEIZTUR/Documentos%20Billy/Departamento%20Financiero%202023/Informe%20de%20Tesoreria%202023/Informe%20de%20Tesorer&#237;a%20%20A&#241;o%202023.xlsx" TargetMode="External"/><Relationship Id="rId2" Type="http://schemas.microsoft.com/office/2019/04/relationships/externalLinkLongPath" Target="/sites/DireccionEjecutivaCEIZTUR/Documentos%20compartidos/Compartido%20CEIZTUR/Finanzas%20CEIZTUR/DIRECTORIO%20COM&#218;N/Financiero_CEIZTUR/Documentos%20Billy/Departamento%20Financiero%202023/Informe%20de%20Tesoreria%202023/Informe%20de%20Tesorer&#237;a%20%20A&#241;o%202023.xlsx?0E809711" TargetMode="External"/><Relationship Id="rId1" Type="http://schemas.openxmlformats.org/officeDocument/2006/relationships/externalLinkPath" Target="file:///\\0E809711\Informe%20de%20Tesorer&#237;a%20%20A&#241;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iciembre 2022"/>
      <sheetName val="ENERO"/>
      <sheetName val="FEBRERO"/>
      <sheetName val="MARZO"/>
      <sheetName val="ABRIL"/>
      <sheetName val="MAYO"/>
      <sheetName val="JUNIO"/>
      <sheetName val="JULIO"/>
      <sheetName val="AGOSTO"/>
      <sheetName val="SEPTIEMBRE"/>
      <sheetName val="OCTUBRE"/>
      <sheetName val="NOVIEMBRE"/>
      <sheetName val="DICIEMBRE"/>
      <sheetName val="Hoja3"/>
      <sheetName val="Hoja1"/>
      <sheetName val="Hoja2"/>
    </sheetNames>
    <sheetDataSet>
      <sheetData sheetId="0"/>
      <sheetData sheetId="1">
        <row r="66">
          <cell r="K66">
            <v>47680327.439999998</v>
          </cell>
        </row>
      </sheetData>
      <sheetData sheetId="2">
        <row r="187">
          <cell r="K187">
            <v>219810804.90000001</v>
          </cell>
        </row>
      </sheetData>
      <sheetData sheetId="3">
        <row r="174">
          <cell r="K174">
            <v>127700105.75000003</v>
          </cell>
        </row>
      </sheetData>
      <sheetData sheetId="4">
        <row r="175">
          <cell r="K175">
            <v>89689661.600000009</v>
          </cell>
        </row>
      </sheetData>
      <sheetData sheetId="5">
        <row r="153">
          <cell r="K153">
            <v>76366329.359999999</v>
          </cell>
        </row>
      </sheetData>
      <sheetData sheetId="6">
        <row r="168">
          <cell r="K168">
            <v>155512810.53999999</v>
          </cell>
        </row>
      </sheetData>
      <sheetData sheetId="7">
        <row r="224">
          <cell r="K224">
            <v>106215005.03000002</v>
          </cell>
        </row>
      </sheetData>
      <sheetData sheetId="8">
        <row r="195">
          <cell r="K195">
            <v>199913495.01999992</v>
          </cell>
        </row>
      </sheetData>
      <sheetData sheetId="9">
        <row r="212">
          <cell r="K212">
            <v>236149488.84000003</v>
          </cell>
        </row>
      </sheetData>
      <sheetData sheetId="10">
        <row r="208">
          <cell r="K208">
            <v>287585842.31000006</v>
          </cell>
        </row>
      </sheetData>
      <sheetData sheetId="11">
        <row r="101">
          <cell r="L101">
            <v>3627830.8869999973</v>
          </cell>
        </row>
        <row r="219">
          <cell r="K219">
            <v>266576240.56</v>
          </cell>
        </row>
      </sheetData>
      <sheetData sheetId="12">
        <row r="319">
          <cell r="K319">
            <v>535589019.72000021</v>
          </cell>
        </row>
      </sheetData>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B0BCC7-FC60-42EA-A2EC-4CA93E40B6D4}" name="Tabla13457981023456789111213143" displayName="Tabla13457981023456789111213143" ref="B7:L69" totalsRowShown="0" headerRowDxfId="12" headerRowBorderDxfId="10" tableBorderDxfId="11" headerRowCellStyle="Millares">
  <sortState xmlns:xlrd2="http://schemas.microsoft.com/office/spreadsheetml/2017/richdata2" ref="B8:L68">
    <sortCondition ref="B9:B68"/>
  </sortState>
  <tableColumns count="11">
    <tableColumn id="1" xr3:uid="{0E9F7F00-387D-43EE-AA5B-00583E447F98}" name="Fecha" dataDxfId="9"/>
    <tableColumn id="2" xr3:uid="{21BF1AA9-08BE-42F7-8D7A-A647B0D0213A}" name="Transferencia" dataDxfId="8"/>
    <tableColumn id="3" xr3:uid="{379DFFED-7348-42E4-886A-461A5E04D911}" name="Cheque" dataDxfId="7"/>
    <tableColumn id="4" xr3:uid="{329762B8-6524-43C3-A3C3-4584AE2827F7}" name="Referencia"/>
    <tableColumn id="5" xr3:uid="{C3B7A568-46A2-49DC-965A-2D5DB75D2CC2}" name="Beneficiario" dataDxfId="6"/>
    <tableColumn id="6" xr3:uid="{BDA9AB16-CFE6-4848-BC52-6F03F889A380}" name="Columna1" dataDxfId="5"/>
    <tableColumn id="7" xr3:uid="{B7E184C7-8A7B-4D04-920D-F2F0E5C2A2A1}" name="Descripcion" dataDxfId="4"/>
    <tableColumn id="8" xr3:uid="{A81BDA60-DC71-4B25-8790-17BF646F4B7B}" name="Columna2" dataDxfId="3"/>
    <tableColumn id="9" xr3:uid="{07157863-F3BC-49EE-81AA-14F8D1221769}" name="Debito" dataDxfId="2" dataCellStyle="Millares"/>
    <tableColumn id="10" xr3:uid="{E11C765D-501B-4746-9645-80D6B762190C}" name="Credito" dataDxfId="1" dataCellStyle="Millares"/>
    <tableColumn id="11" xr3:uid="{B164A5F9-D422-4085-8886-238742927FEF}" name="Balance" dataDxfId="0">
      <calculatedColumnFormula>+J8-K8+L7</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5"/>
  <sheetViews>
    <sheetView tabSelected="1" workbookViewId="0">
      <selection activeCell="F14" sqref="F14"/>
    </sheetView>
  </sheetViews>
  <sheetFormatPr defaultColWidth="11.42578125" defaultRowHeight="15"/>
  <cols>
    <col min="1" max="1" width="2.5703125" customWidth="1"/>
    <col min="2" max="2" width="12" customWidth="1"/>
    <col min="3" max="3" width="12.7109375" bestFit="1" customWidth="1"/>
    <col min="4" max="4" width="10.28515625" customWidth="1"/>
    <col min="5" max="5" width="19.85546875" customWidth="1"/>
    <col min="6" max="6" width="41.85546875" customWidth="1"/>
    <col min="7" max="7" width="10" hidden="1" customWidth="1"/>
    <col min="8" max="8" width="69.7109375" customWidth="1"/>
    <col min="9" max="9" width="10" hidden="1" customWidth="1"/>
    <col min="10" max="10" width="24.42578125" customWidth="1"/>
    <col min="11" max="11" width="26" customWidth="1"/>
    <col min="12" max="12" width="28.28515625" style="34" customWidth="1"/>
    <col min="13" max="13" width="16.85546875" bestFit="1" customWidth="1"/>
    <col min="14" max="14" width="14.140625" bestFit="1" customWidth="1"/>
  </cols>
  <sheetData>
    <row r="1" spans="1:13" ht="15.75">
      <c r="A1" s="1"/>
      <c r="B1" s="1"/>
      <c r="C1" s="1"/>
      <c r="D1" s="1"/>
      <c r="E1" s="1"/>
      <c r="F1" s="1"/>
      <c r="G1" s="1"/>
      <c r="H1" s="1"/>
      <c r="I1" s="1"/>
      <c r="J1" s="2"/>
      <c r="K1" s="2"/>
      <c r="L1" s="1"/>
    </row>
    <row r="2" spans="1:13" ht="15.75">
      <c r="A2" s="1"/>
      <c r="B2" s="70" t="s">
        <v>0</v>
      </c>
      <c r="C2" s="70"/>
      <c r="D2" s="70"/>
      <c r="E2" s="70"/>
      <c r="F2" s="70"/>
      <c r="G2" s="70"/>
      <c r="H2" s="70"/>
      <c r="I2" s="70"/>
      <c r="J2" s="70"/>
      <c r="K2" s="70"/>
      <c r="L2" s="70"/>
    </row>
    <row r="3" spans="1:13" ht="15.75">
      <c r="A3" s="1"/>
      <c r="B3" s="70" t="s">
        <v>1</v>
      </c>
      <c r="C3" s="70"/>
      <c r="D3" s="70"/>
      <c r="E3" s="70"/>
      <c r="F3" s="70"/>
      <c r="G3" s="70"/>
      <c r="H3" s="70"/>
      <c r="I3" s="70"/>
      <c r="J3" s="70"/>
      <c r="K3" s="70"/>
      <c r="L3" s="70"/>
    </row>
    <row r="4" spans="1:13" ht="15.75">
      <c r="A4" s="1"/>
      <c r="B4" s="70" t="s">
        <v>2</v>
      </c>
      <c r="C4" s="70"/>
      <c r="D4" s="70"/>
      <c r="E4" s="70"/>
      <c r="F4" s="70"/>
      <c r="G4" s="70"/>
      <c r="H4" s="70"/>
      <c r="I4" s="70"/>
      <c r="J4" s="70"/>
      <c r="K4" s="70"/>
      <c r="L4" s="70"/>
    </row>
    <row r="5" spans="1:13" ht="15.75">
      <c r="A5" s="1"/>
      <c r="B5" s="71">
        <v>45292</v>
      </c>
      <c r="C5" s="71"/>
      <c r="D5" s="71"/>
      <c r="E5" s="71"/>
      <c r="F5" s="71"/>
      <c r="G5" s="71"/>
      <c r="H5" s="71"/>
      <c r="I5" s="71"/>
      <c r="J5" s="71"/>
      <c r="K5" s="71"/>
      <c r="L5" s="71"/>
    </row>
    <row r="6" spans="1:13" ht="15.75">
      <c r="A6" s="1"/>
      <c r="B6" s="1"/>
      <c r="C6" s="1"/>
      <c r="D6" s="1"/>
      <c r="E6" s="1"/>
      <c r="F6" s="1"/>
      <c r="G6" s="1"/>
      <c r="H6" s="1"/>
      <c r="I6" s="1"/>
      <c r="J6" s="2"/>
      <c r="K6" s="2"/>
      <c r="L6" s="1"/>
    </row>
    <row r="7" spans="1:13" ht="17.25">
      <c r="A7" s="1"/>
      <c r="B7" s="4" t="s">
        <v>3</v>
      </c>
      <c r="C7" s="4" t="s">
        <v>4</v>
      </c>
      <c r="D7" s="4" t="s">
        <v>5</v>
      </c>
      <c r="E7" s="4" t="s">
        <v>6</v>
      </c>
      <c r="F7" s="4" t="s">
        <v>7</v>
      </c>
      <c r="G7" s="4" t="s">
        <v>8</v>
      </c>
      <c r="H7" s="4" t="s">
        <v>9</v>
      </c>
      <c r="I7" s="4" t="s">
        <v>10</v>
      </c>
      <c r="J7" s="5" t="s">
        <v>11</v>
      </c>
      <c r="K7" s="5" t="s">
        <v>12</v>
      </c>
      <c r="L7" s="6" t="s">
        <v>13</v>
      </c>
    </row>
    <row r="8" spans="1:13" ht="15.75">
      <c r="A8" s="1"/>
      <c r="B8" s="7"/>
      <c r="C8" s="8"/>
      <c r="D8" s="8"/>
      <c r="E8" s="8"/>
      <c r="F8" s="9"/>
      <c r="G8" s="8"/>
      <c r="H8" s="10" t="s">
        <v>14</v>
      </c>
      <c r="I8" s="8"/>
      <c r="J8" s="11"/>
      <c r="K8" s="12"/>
      <c r="L8" s="13">
        <v>3233818.7369999979</v>
      </c>
      <c r="M8" s="14"/>
    </row>
    <row r="9" spans="1:13" ht="15.75">
      <c r="A9" s="1"/>
      <c r="B9" s="15">
        <v>45309</v>
      </c>
      <c r="C9" s="16"/>
      <c r="D9" s="17"/>
      <c r="E9" s="18" t="s">
        <v>15</v>
      </c>
      <c r="F9" s="19" t="s">
        <v>16</v>
      </c>
      <c r="G9" s="17"/>
      <c r="H9" s="20" t="s">
        <v>17</v>
      </c>
      <c r="I9" s="17"/>
      <c r="J9" s="21"/>
      <c r="K9" s="21">
        <v>91.9</v>
      </c>
      <c r="L9" s="22">
        <f>+L8+Tabla13457981023456789111213143[[#This Row],[Debito]]-Tabla13457981023456789111213143[[#This Row],[Credito]]</f>
        <v>3233726.836999998</v>
      </c>
    </row>
    <row r="10" spans="1:13" ht="15.75">
      <c r="A10" s="1"/>
      <c r="B10" s="15">
        <v>45309</v>
      </c>
      <c r="C10" s="17"/>
      <c r="D10" s="17"/>
      <c r="E10" s="18" t="s">
        <v>18</v>
      </c>
      <c r="F10" s="19" t="s">
        <v>16</v>
      </c>
      <c r="G10" s="17"/>
      <c r="H10" s="20" t="s">
        <v>17</v>
      </c>
      <c r="I10" s="17"/>
      <c r="J10" s="21"/>
      <c r="K10" s="21">
        <v>49.14</v>
      </c>
      <c r="L10" s="22">
        <f>+L9+Tabla13457981023456789111213143[[#This Row],[Debito]]-Tabla13457981023456789111213143[[#This Row],[Credito]]</f>
        <v>3233677.6969999978</v>
      </c>
    </row>
    <row r="11" spans="1:13" ht="15.75">
      <c r="A11" s="1"/>
      <c r="B11" s="15">
        <v>45309</v>
      </c>
      <c r="C11" s="17"/>
      <c r="D11" s="17"/>
      <c r="E11" s="18" t="s">
        <v>19</v>
      </c>
      <c r="F11" s="19" t="s">
        <v>16</v>
      </c>
      <c r="G11" s="17"/>
      <c r="H11" s="20" t="s">
        <v>17</v>
      </c>
      <c r="I11" s="17"/>
      <c r="J11" s="21"/>
      <c r="K11" s="21">
        <v>80.400000000000006</v>
      </c>
      <c r="L11" s="22">
        <f>+L10+Tabla13457981023456789111213143[[#This Row],[Debito]]-Tabla13457981023456789111213143[[#This Row],[Credito]]</f>
        <v>3233597.2969999979</v>
      </c>
    </row>
    <row r="12" spans="1:13" ht="15.75">
      <c r="A12" s="1"/>
      <c r="B12" s="15">
        <v>45309</v>
      </c>
      <c r="C12" s="17"/>
      <c r="D12" s="17"/>
      <c r="E12" s="18" t="s">
        <v>20</v>
      </c>
      <c r="F12" s="19" t="s">
        <v>16</v>
      </c>
      <c r="G12" s="17"/>
      <c r="H12" s="20" t="s">
        <v>17</v>
      </c>
      <c r="I12" s="17"/>
      <c r="J12" s="21"/>
      <c r="K12" s="21">
        <v>80.400000000000006</v>
      </c>
      <c r="L12" s="22">
        <f>+L11+Tabla13457981023456789111213143[[#This Row],[Debito]]-Tabla13457981023456789111213143[[#This Row],[Credito]]</f>
        <v>3233516.896999998</v>
      </c>
    </row>
    <row r="13" spans="1:13" ht="15.75">
      <c r="A13" s="1"/>
      <c r="B13" s="15">
        <v>45309</v>
      </c>
      <c r="C13" s="17"/>
      <c r="D13" s="17"/>
      <c r="E13" s="18" t="s">
        <v>21</v>
      </c>
      <c r="F13" s="19" t="s">
        <v>16</v>
      </c>
      <c r="G13" s="17"/>
      <c r="H13" s="20" t="s">
        <v>17</v>
      </c>
      <c r="I13" s="17"/>
      <c r="J13" s="21"/>
      <c r="K13" s="21">
        <v>26.3</v>
      </c>
      <c r="L13" s="22">
        <f>+L12+Tabla13457981023456789111213143[[#This Row],[Debito]]-Tabla13457981023456789111213143[[#This Row],[Credito]]</f>
        <v>3233490.5969999982</v>
      </c>
    </row>
    <row r="14" spans="1:13" ht="15.75">
      <c r="A14" s="1"/>
      <c r="B14" s="15">
        <v>45309</v>
      </c>
      <c r="C14" s="17"/>
      <c r="D14" s="17"/>
      <c r="E14" s="18" t="s">
        <v>22</v>
      </c>
      <c r="F14" s="19" t="s">
        <v>16</v>
      </c>
      <c r="G14" s="17"/>
      <c r="H14" s="19" t="s">
        <v>17</v>
      </c>
      <c r="I14" s="17"/>
      <c r="J14" s="21"/>
      <c r="K14" s="21">
        <v>26.3</v>
      </c>
      <c r="L14" s="22">
        <f>+L13+Tabla13457981023456789111213143[[#This Row],[Debito]]-Tabla13457981023456789111213143[[#This Row],[Credito]]</f>
        <v>3233464.2969999984</v>
      </c>
    </row>
    <row r="15" spans="1:13" ht="15.75">
      <c r="A15" s="1"/>
      <c r="B15" s="15">
        <v>45309</v>
      </c>
      <c r="C15" s="17"/>
      <c r="D15" s="17"/>
      <c r="E15" s="18" t="s">
        <v>23</v>
      </c>
      <c r="F15" s="19" t="s">
        <v>16</v>
      </c>
      <c r="G15" s="17"/>
      <c r="H15" s="19" t="s">
        <v>17</v>
      </c>
      <c r="I15" s="17"/>
      <c r="J15" s="21"/>
      <c r="K15" s="21">
        <v>26.3</v>
      </c>
      <c r="L15" s="22">
        <f>+L14+Tabla13457981023456789111213143[[#This Row],[Debito]]-Tabla13457981023456789111213143[[#This Row],[Credito]]</f>
        <v>3233437.9969999986</v>
      </c>
    </row>
    <row r="16" spans="1:13" ht="15.75">
      <c r="A16" s="1"/>
      <c r="B16" s="15">
        <v>45309</v>
      </c>
      <c r="C16" s="17"/>
      <c r="D16" s="17"/>
      <c r="E16" s="18" t="s">
        <v>24</v>
      </c>
      <c r="F16" s="19" t="s">
        <v>16</v>
      </c>
      <c r="G16" s="17"/>
      <c r="H16" s="19" t="s">
        <v>17</v>
      </c>
      <c r="I16" s="17"/>
      <c r="J16" s="21"/>
      <c r="K16" s="21">
        <v>32.049999999999997</v>
      </c>
      <c r="L16" s="22">
        <f>+L15+Tabla13457981023456789111213143[[#This Row],[Debito]]-Tabla13457981023456789111213143[[#This Row],[Credito]]</f>
        <v>3233405.9469999988</v>
      </c>
    </row>
    <row r="17" spans="1:12" ht="15.75">
      <c r="A17" s="1"/>
      <c r="B17" s="15">
        <v>45309</v>
      </c>
      <c r="C17" s="17"/>
      <c r="D17" s="17"/>
      <c r="E17" s="18" t="s">
        <v>25</v>
      </c>
      <c r="F17" s="19" t="s">
        <v>16</v>
      </c>
      <c r="G17" s="17"/>
      <c r="H17" s="19" t="s">
        <v>17</v>
      </c>
      <c r="I17" s="17"/>
      <c r="J17" s="21"/>
      <c r="K17" s="21">
        <v>21.11</v>
      </c>
      <c r="L17" s="22">
        <f>+L16+Tabla13457981023456789111213143[[#This Row],[Debito]]-Tabla13457981023456789111213143[[#This Row],[Credito]]</f>
        <v>3233384.8369999989</v>
      </c>
    </row>
    <row r="18" spans="1:12" ht="15.75">
      <c r="A18" s="1"/>
      <c r="B18" s="15">
        <v>45309</v>
      </c>
      <c r="C18" s="17"/>
      <c r="D18" s="17"/>
      <c r="E18" s="18" t="s">
        <v>26</v>
      </c>
      <c r="F18" s="19" t="s">
        <v>16</v>
      </c>
      <c r="G18" s="17"/>
      <c r="H18" s="20" t="s">
        <v>17</v>
      </c>
      <c r="I18" s="17"/>
      <c r="J18" s="21"/>
      <c r="K18" s="21">
        <v>21.11</v>
      </c>
      <c r="L18" s="22">
        <f>+L17+Tabla13457981023456789111213143[[#This Row],[Debito]]-Tabla13457981023456789111213143[[#This Row],[Credito]]</f>
        <v>3233363.726999999</v>
      </c>
    </row>
    <row r="19" spans="1:12" ht="15.75">
      <c r="A19" s="1"/>
      <c r="B19" s="15">
        <v>45309</v>
      </c>
      <c r="C19" s="17"/>
      <c r="D19" s="17"/>
      <c r="E19" s="18" t="s">
        <v>27</v>
      </c>
      <c r="F19" s="19" t="s">
        <v>16</v>
      </c>
      <c r="G19" s="17"/>
      <c r="H19" s="20" t="s">
        <v>17</v>
      </c>
      <c r="I19" s="17"/>
      <c r="J19" s="21"/>
      <c r="K19" s="21">
        <v>25.83</v>
      </c>
      <c r="L19" s="22">
        <f>+L18+Tabla13457981023456789111213143[[#This Row],[Debito]]-Tabla13457981023456789111213143[[#This Row],[Credito]]</f>
        <v>3233337.8969999989</v>
      </c>
    </row>
    <row r="20" spans="1:12" ht="15.75">
      <c r="A20" s="1"/>
      <c r="B20" s="15">
        <v>45309</v>
      </c>
      <c r="C20" s="17"/>
      <c r="D20" s="17"/>
      <c r="E20" s="18" t="s">
        <v>28</v>
      </c>
      <c r="F20" s="19" t="s">
        <v>16</v>
      </c>
      <c r="G20" s="17"/>
      <c r="H20" s="20" t="s">
        <v>17</v>
      </c>
      <c r="I20" s="17"/>
      <c r="J20" s="21"/>
      <c r="K20" s="21">
        <v>21.11</v>
      </c>
      <c r="L20" s="22">
        <f>+L19+Tabla13457981023456789111213143[[#This Row],[Debito]]-Tabla13457981023456789111213143[[#This Row],[Credito]]</f>
        <v>3233316.7869999991</v>
      </c>
    </row>
    <row r="21" spans="1:12" ht="15.75">
      <c r="A21" s="1"/>
      <c r="B21" s="15">
        <v>45309</v>
      </c>
      <c r="C21" s="17"/>
      <c r="D21" s="17"/>
      <c r="E21" s="18" t="s">
        <v>29</v>
      </c>
      <c r="F21" s="19" t="s">
        <v>16</v>
      </c>
      <c r="G21" s="17"/>
      <c r="H21" s="20" t="s">
        <v>17</v>
      </c>
      <c r="I21" s="17"/>
      <c r="J21" s="21"/>
      <c r="K21" s="21">
        <v>21.11</v>
      </c>
      <c r="L21" s="22">
        <f>+L20+Tabla13457981023456789111213143[[#This Row],[Debito]]-Tabla13457981023456789111213143[[#This Row],[Credito]]</f>
        <v>3233295.6769999992</v>
      </c>
    </row>
    <row r="22" spans="1:12" ht="15.75">
      <c r="A22" s="1"/>
      <c r="B22" s="15">
        <v>45309</v>
      </c>
      <c r="C22" s="17"/>
      <c r="D22" s="17"/>
      <c r="E22" s="18" t="s">
        <v>30</v>
      </c>
      <c r="F22" s="19" t="s">
        <v>16</v>
      </c>
      <c r="G22" s="17"/>
      <c r="H22" s="20" t="s">
        <v>17</v>
      </c>
      <c r="I22" s="17"/>
      <c r="J22" s="21"/>
      <c r="K22" s="21">
        <v>21.11</v>
      </c>
      <c r="L22" s="22">
        <f>+L21+Tabla13457981023456789111213143[[#This Row],[Debito]]-Tabla13457981023456789111213143[[#This Row],[Credito]]</f>
        <v>3233274.5669999993</v>
      </c>
    </row>
    <row r="23" spans="1:12" ht="15.75">
      <c r="A23" s="1"/>
      <c r="B23" s="15">
        <v>45309</v>
      </c>
      <c r="C23" s="17"/>
      <c r="D23" s="17"/>
      <c r="E23" s="18" t="s">
        <v>31</v>
      </c>
      <c r="F23" s="19" t="s">
        <v>16</v>
      </c>
      <c r="G23" s="17"/>
      <c r="H23" s="19" t="s">
        <v>17</v>
      </c>
      <c r="I23" s="17"/>
      <c r="J23" s="21"/>
      <c r="K23" s="21">
        <v>25.83</v>
      </c>
      <c r="L23" s="22">
        <f>+L22+Tabla13457981023456789111213143[[#This Row],[Debito]]-Tabla13457981023456789111213143[[#This Row],[Credito]]</f>
        <v>3233248.7369999993</v>
      </c>
    </row>
    <row r="24" spans="1:12" ht="15.75">
      <c r="A24" s="1"/>
      <c r="B24" s="15">
        <v>45309</v>
      </c>
      <c r="C24" s="17"/>
      <c r="D24" s="17"/>
      <c r="E24" s="18" t="s">
        <v>32</v>
      </c>
      <c r="F24" s="20" t="s">
        <v>33</v>
      </c>
      <c r="G24" s="17"/>
      <c r="H24" s="19" t="s">
        <v>34</v>
      </c>
      <c r="I24" s="17"/>
      <c r="J24" s="21"/>
      <c r="K24" s="21">
        <v>61267.5</v>
      </c>
      <c r="L24" s="22">
        <f>+L23+Tabla13457981023456789111213143[[#This Row],[Debito]]-Tabla13457981023456789111213143[[#This Row],[Credito]]</f>
        <v>3171981.2369999993</v>
      </c>
    </row>
    <row r="25" spans="1:12" ht="15.75">
      <c r="A25" s="1"/>
      <c r="B25" s="15">
        <v>45309</v>
      </c>
      <c r="C25" s="17"/>
      <c r="D25" s="17"/>
      <c r="E25" s="18" t="s">
        <v>35</v>
      </c>
      <c r="F25" s="20" t="s">
        <v>33</v>
      </c>
      <c r="G25" s="17"/>
      <c r="H25" s="19" t="s">
        <v>34</v>
      </c>
      <c r="I25" s="17"/>
      <c r="J25" s="21"/>
      <c r="K25" s="21">
        <v>32760</v>
      </c>
      <c r="L25" s="22">
        <f>+L24+Tabla13457981023456789111213143[[#This Row],[Debito]]-Tabla13457981023456789111213143[[#This Row],[Credito]]</f>
        <v>3139221.2369999993</v>
      </c>
    </row>
    <row r="26" spans="1:12" ht="15.75">
      <c r="A26" s="1"/>
      <c r="B26" s="15">
        <v>45309</v>
      </c>
      <c r="C26" s="17"/>
      <c r="D26" s="17"/>
      <c r="E26" s="18" t="s">
        <v>36</v>
      </c>
      <c r="F26" s="20" t="s">
        <v>33</v>
      </c>
      <c r="G26" s="17"/>
      <c r="H26" s="19" t="s">
        <v>34</v>
      </c>
      <c r="I26" s="17"/>
      <c r="J26" s="21"/>
      <c r="K26" s="21">
        <v>53600</v>
      </c>
      <c r="L26" s="22">
        <f>+L25+Tabla13457981023456789111213143[[#This Row],[Debito]]-Tabla13457981023456789111213143[[#This Row],[Credito]]</f>
        <v>3085621.2369999993</v>
      </c>
    </row>
    <row r="27" spans="1:12" ht="15.75">
      <c r="A27" s="1"/>
      <c r="B27" s="15">
        <v>45309</v>
      </c>
      <c r="C27" s="17"/>
      <c r="D27" s="17"/>
      <c r="E27" s="18" t="s">
        <v>37</v>
      </c>
      <c r="F27" s="20" t="s">
        <v>33</v>
      </c>
      <c r="G27" s="17"/>
      <c r="H27" s="20" t="s">
        <v>34</v>
      </c>
      <c r="I27" s="17"/>
      <c r="J27" s="21"/>
      <c r="K27" s="21">
        <v>53600</v>
      </c>
      <c r="L27" s="22">
        <f>+L26+Tabla13457981023456789111213143[[#This Row],[Debito]]-Tabla13457981023456789111213143[[#This Row],[Credito]]</f>
        <v>3032021.2369999993</v>
      </c>
    </row>
    <row r="28" spans="1:12" ht="15.75">
      <c r="A28" s="1"/>
      <c r="B28" s="15">
        <v>45309</v>
      </c>
      <c r="C28" s="17"/>
      <c r="D28" s="17"/>
      <c r="E28" s="18" t="s">
        <v>38</v>
      </c>
      <c r="F28" s="20" t="s">
        <v>33</v>
      </c>
      <c r="G28" s="17"/>
      <c r="H28" s="20" t="s">
        <v>34</v>
      </c>
      <c r="I28" s="17"/>
      <c r="J28" s="21"/>
      <c r="K28" s="21">
        <v>17535</v>
      </c>
      <c r="L28" s="22">
        <f>+L27+Tabla13457981023456789111213143[[#This Row],[Debito]]-Tabla13457981023456789111213143[[#This Row],[Credito]]</f>
        <v>3014486.2369999993</v>
      </c>
    </row>
    <row r="29" spans="1:12" ht="15.75">
      <c r="A29" s="1"/>
      <c r="B29" s="15">
        <v>45309</v>
      </c>
      <c r="C29" s="17"/>
      <c r="D29" s="17"/>
      <c r="E29" s="18" t="s">
        <v>39</v>
      </c>
      <c r="F29" s="20" t="s">
        <v>33</v>
      </c>
      <c r="G29" s="17"/>
      <c r="H29" s="20" t="s">
        <v>34</v>
      </c>
      <c r="I29" s="17"/>
      <c r="J29" s="21"/>
      <c r="K29" s="21">
        <v>17535</v>
      </c>
      <c r="L29" s="22">
        <f>+L28+Tabla13457981023456789111213143[[#This Row],[Debito]]-Tabla13457981023456789111213143[[#This Row],[Credito]]</f>
        <v>2996951.2369999993</v>
      </c>
    </row>
    <row r="30" spans="1:12" ht="15.75">
      <c r="A30" s="1"/>
      <c r="B30" s="15">
        <v>45309</v>
      </c>
      <c r="C30" s="17"/>
      <c r="D30" s="17"/>
      <c r="E30" s="18" t="s">
        <v>40</v>
      </c>
      <c r="F30" s="20" t="s">
        <v>33</v>
      </c>
      <c r="G30" s="17"/>
      <c r="H30" s="20" t="s">
        <v>34</v>
      </c>
      <c r="I30" s="17"/>
      <c r="J30" s="21"/>
      <c r="K30" s="21">
        <v>17535</v>
      </c>
      <c r="L30" s="22">
        <f>+L29+Tabla13457981023456789111213143[[#This Row],[Debito]]-Tabla13457981023456789111213143[[#This Row],[Credito]]</f>
        <v>2979416.2369999993</v>
      </c>
    </row>
    <row r="31" spans="1:12" ht="15.75">
      <c r="A31" s="1"/>
      <c r="B31" s="15">
        <v>45309</v>
      </c>
      <c r="C31" s="17"/>
      <c r="D31" s="17"/>
      <c r="E31" s="18" t="s">
        <v>41</v>
      </c>
      <c r="F31" s="20" t="s">
        <v>33</v>
      </c>
      <c r="G31" s="17"/>
      <c r="H31" s="20" t="s">
        <v>34</v>
      </c>
      <c r="I31" s="17"/>
      <c r="J31" s="21"/>
      <c r="K31" s="21">
        <v>21367.5</v>
      </c>
      <c r="L31" s="22">
        <f>+L30+Tabla13457981023456789111213143[[#This Row],[Debito]]-Tabla13457981023456789111213143[[#This Row],[Credito]]</f>
        <v>2958048.7369999993</v>
      </c>
    </row>
    <row r="32" spans="1:12" ht="15.75">
      <c r="A32" s="1"/>
      <c r="B32" s="15">
        <v>45309</v>
      </c>
      <c r="C32" s="17"/>
      <c r="D32" s="17"/>
      <c r="E32" s="18" t="s">
        <v>42</v>
      </c>
      <c r="F32" s="20" t="s">
        <v>33</v>
      </c>
      <c r="G32" s="17"/>
      <c r="H32" s="19" t="s">
        <v>34</v>
      </c>
      <c r="I32" s="17"/>
      <c r="J32" s="21"/>
      <c r="K32" s="21">
        <v>14070</v>
      </c>
      <c r="L32" s="22">
        <f>+L31+Tabla13457981023456789111213143[[#This Row],[Debito]]-Tabla13457981023456789111213143[[#This Row],[Credito]]</f>
        <v>2943978.7369999993</v>
      </c>
    </row>
    <row r="33" spans="1:12" ht="15.75">
      <c r="A33" s="1"/>
      <c r="B33" s="15">
        <v>45309</v>
      </c>
      <c r="C33" s="17"/>
      <c r="D33" s="17"/>
      <c r="E33" s="18" t="s">
        <v>43</v>
      </c>
      <c r="F33" s="20" t="s">
        <v>33</v>
      </c>
      <c r="G33" s="17"/>
      <c r="H33" s="19" t="s">
        <v>34</v>
      </c>
      <c r="I33" s="17"/>
      <c r="J33" s="21"/>
      <c r="K33" s="21">
        <v>14070</v>
      </c>
      <c r="L33" s="22">
        <f>+L32+Tabla13457981023456789111213143[[#This Row],[Debito]]-Tabla13457981023456789111213143[[#This Row],[Credito]]</f>
        <v>2929908.7369999993</v>
      </c>
    </row>
    <row r="34" spans="1:12" ht="15.75">
      <c r="A34" s="1"/>
      <c r="B34" s="15">
        <v>45309</v>
      </c>
      <c r="C34" s="17"/>
      <c r="D34" s="17"/>
      <c r="E34" s="18" t="s">
        <v>44</v>
      </c>
      <c r="F34" s="20" t="s">
        <v>33</v>
      </c>
      <c r="G34" s="17"/>
      <c r="H34" s="19" t="s">
        <v>34</v>
      </c>
      <c r="I34" s="17"/>
      <c r="J34" s="21"/>
      <c r="K34" s="21">
        <v>17220</v>
      </c>
      <c r="L34" s="22">
        <f>+L33+Tabla13457981023456789111213143[[#This Row],[Debito]]-Tabla13457981023456789111213143[[#This Row],[Credito]]</f>
        <v>2912688.7369999993</v>
      </c>
    </row>
    <row r="35" spans="1:12" ht="15.75">
      <c r="A35" s="1"/>
      <c r="B35" s="15">
        <v>45309</v>
      </c>
      <c r="C35" s="17"/>
      <c r="D35" s="17"/>
      <c r="E35" s="18" t="s">
        <v>45</v>
      </c>
      <c r="F35" s="20" t="s">
        <v>33</v>
      </c>
      <c r="G35" s="17"/>
      <c r="H35" s="19" t="s">
        <v>34</v>
      </c>
      <c r="I35" s="17"/>
      <c r="J35" s="21"/>
      <c r="K35" s="21">
        <v>14070</v>
      </c>
      <c r="L35" s="22">
        <f>+L34+Tabla13457981023456789111213143[[#This Row],[Debito]]-Tabla13457981023456789111213143[[#This Row],[Credito]]</f>
        <v>2898618.7369999993</v>
      </c>
    </row>
    <row r="36" spans="1:12" ht="15.75">
      <c r="A36" s="1"/>
      <c r="B36" s="15">
        <v>45309</v>
      </c>
      <c r="C36" s="17"/>
      <c r="D36" s="17"/>
      <c r="E36" s="18" t="s">
        <v>46</v>
      </c>
      <c r="F36" s="20" t="s">
        <v>33</v>
      </c>
      <c r="G36" s="17"/>
      <c r="H36" s="20" t="s">
        <v>34</v>
      </c>
      <c r="I36" s="17"/>
      <c r="J36" s="21"/>
      <c r="K36" s="21">
        <v>14070</v>
      </c>
      <c r="L36" s="22">
        <f>+L35+Tabla13457981023456789111213143[[#This Row],[Debito]]-Tabla13457981023456789111213143[[#This Row],[Credito]]</f>
        <v>2884548.7369999993</v>
      </c>
    </row>
    <row r="37" spans="1:12" ht="15.75">
      <c r="A37" s="1"/>
      <c r="B37" s="15">
        <v>45309</v>
      </c>
      <c r="C37" s="17"/>
      <c r="D37" s="17"/>
      <c r="E37" s="18" t="s">
        <v>47</v>
      </c>
      <c r="F37" s="20" t="s">
        <v>33</v>
      </c>
      <c r="G37" s="17"/>
      <c r="H37" s="20" t="s">
        <v>34</v>
      </c>
      <c r="I37" s="17"/>
      <c r="J37" s="21"/>
      <c r="K37" s="21">
        <v>14070</v>
      </c>
      <c r="L37" s="22">
        <f>+L36+Tabla13457981023456789111213143[[#This Row],[Debito]]-Tabla13457981023456789111213143[[#This Row],[Credito]]</f>
        <v>2870478.7369999993</v>
      </c>
    </row>
    <row r="38" spans="1:12" ht="15.75">
      <c r="A38" s="1"/>
      <c r="B38" s="15">
        <v>45309</v>
      </c>
      <c r="C38" s="17"/>
      <c r="D38" s="17"/>
      <c r="E38" s="18" t="s">
        <v>48</v>
      </c>
      <c r="F38" s="20" t="s">
        <v>33</v>
      </c>
      <c r="G38" s="17"/>
      <c r="H38" s="20" t="s">
        <v>34</v>
      </c>
      <c r="I38" s="17"/>
      <c r="J38" s="21"/>
      <c r="K38" s="21">
        <v>17220</v>
      </c>
      <c r="L38" s="22">
        <f>+L37+Tabla13457981023456789111213143[[#This Row],[Debito]]-Tabla13457981023456789111213143[[#This Row],[Credito]]</f>
        <v>2853258.7369999993</v>
      </c>
    </row>
    <row r="39" spans="1:12" ht="15.75">
      <c r="A39" s="1"/>
      <c r="B39" s="15">
        <v>45317</v>
      </c>
      <c r="C39" s="17"/>
      <c r="D39" s="17"/>
      <c r="E39" s="18" t="s">
        <v>49</v>
      </c>
      <c r="F39" s="19" t="s">
        <v>16</v>
      </c>
      <c r="G39" s="17"/>
      <c r="H39" s="19" t="s">
        <v>17</v>
      </c>
      <c r="I39" s="17"/>
      <c r="J39" s="21"/>
      <c r="K39" s="21">
        <v>87.57</v>
      </c>
      <c r="L39" s="22">
        <f>+L38+Tabla13457981023456789111213143[[#This Row],[Debito]]-Tabla13457981023456789111213143[[#This Row],[Credito]]</f>
        <v>2853171.1669999994</v>
      </c>
    </row>
    <row r="40" spans="1:12" ht="15.75">
      <c r="A40" s="1"/>
      <c r="B40" s="15">
        <v>45317</v>
      </c>
      <c r="C40" s="17"/>
      <c r="D40" s="17"/>
      <c r="E40" s="18" t="s">
        <v>50</v>
      </c>
      <c r="F40" s="19" t="s">
        <v>16</v>
      </c>
      <c r="G40" s="17"/>
      <c r="H40" s="19" t="s">
        <v>17</v>
      </c>
      <c r="I40" s="17"/>
      <c r="J40" s="21"/>
      <c r="K40" s="21">
        <v>71.03</v>
      </c>
      <c r="L40" s="22">
        <f>+L39+Tabla13457981023456789111213143[[#This Row],[Debito]]-Tabla13457981023456789111213143[[#This Row],[Credito]]</f>
        <v>2853100.1369999996</v>
      </c>
    </row>
    <row r="41" spans="1:12" ht="15.75">
      <c r="A41" s="1"/>
      <c r="B41" s="15">
        <v>45317</v>
      </c>
      <c r="C41" s="17"/>
      <c r="D41" s="17"/>
      <c r="E41" s="18" t="s">
        <v>51</v>
      </c>
      <c r="F41" s="20" t="s">
        <v>33</v>
      </c>
      <c r="G41" s="17"/>
      <c r="H41" s="20" t="s">
        <v>34</v>
      </c>
      <c r="I41" s="17"/>
      <c r="J41" s="21"/>
      <c r="K41" s="21">
        <v>58380</v>
      </c>
      <c r="L41" s="22">
        <f>+L40+Tabla13457981023456789111213143[[#This Row],[Debito]]-Tabla13457981023456789111213143[[#This Row],[Credito]]</f>
        <v>2794720.1369999996</v>
      </c>
    </row>
    <row r="42" spans="1:12" ht="15.75">
      <c r="A42" s="1"/>
      <c r="B42" s="15">
        <v>45317</v>
      </c>
      <c r="C42" s="17"/>
      <c r="D42" s="17"/>
      <c r="E42" s="18" t="s">
        <v>52</v>
      </c>
      <c r="F42" s="20" t="s">
        <v>33</v>
      </c>
      <c r="G42" s="17"/>
      <c r="H42" s="20" t="s">
        <v>34</v>
      </c>
      <c r="I42" s="17"/>
      <c r="J42" s="21"/>
      <c r="K42" s="21">
        <v>47355</v>
      </c>
      <c r="L42" s="22">
        <f>+L41+Tabla13457981023456789111213143[[#This Row],[Debito]]-Tabla13457981023456789111213143[[#This Row],[Credito]]</f>
        <v>2747365.1369999996</v>
      </c>
    </row>
    <row r="43" spans="1:12" ht="15.75">
      <c r="A43" s="1"/>
      <c r="B43" s="15">
        <v>45322</v>
      </c>
      <c r="C43" s="17"/>
      <c r="D43" s="17"/>
      <c r="E43" s="18" t="s">
        <v>53</v>
      </c>
      <c r="F43" s="19" t="s">
        <v>16</v>
      </c>
      <c r="G43" s="17"/>
      <c r="H43" s="19" t="s">
        <v>54</v>
      </c>
      <c r="I43" s="17"/>
      <c r="J43" s="21"/>
      <c r="K43" s="21">
        <v>175</v>
      </c>
      <c r="L43" s="22">
        <f>+L42+Tabla13457981023456789111213143[[#This Row],[Debito]]-Tabla13457981023456789111213143[[#This Row],[Credito]]</f>
        <v>2747190.1369999996</v>
      </c>
    </row>
    <row r="44" spans="1:12" ht="15.75">
      <c r="A44" s="1"/>
      <c r="B44" s="15">
        <v>45322</v>
      </c>
      <c r="C44" s="17"/>
      <c r="D44" s="17"/>
      <c r="E44" s="18" t="s">
        <v>55</v>
      </c>
      <c r="F44" s="19" t="s">
        <v>16</v>
      </c>
      <c r="G44" s="17"/>
      <c r="H44" s="19" t="s">
        <v>17</v>
      </c>
      <c r="I44" s="17"/>
      <c r="J44" s="21"/>
      <c r="K44" s="21">
        <v>68.180000000000007</v>
      </c>
      <c r="L44" s="22">
        <f>+L43+Tabla13457981023456789111213143[[#This Row],[Debito]]-Tabla13457981023456789111213143[[#This Row],[Credito]]</f>
        <v>2747121.9569999995</v>
      </c>
    </row>
    <row r="45" spans="1:12" ht="15.75">
      <c r="A45" s="1"/>
      <c r="B45" s="15">
        <v>45322</v>
      </c>
      <c r="C45" s="17"/>
      <c r="D45" s="17"/>
      <c r="E45" s="18" t="s">
        <v>56</v>
      </c>
      <c r="F45" s="19" t="s">
        <v>16</v>
      </c>
      <c r="G45" s="17"/>
      <c r="H45" s="19" t="s">
        <v>17</v>
      </c>
      <c r="I45" s="17"/>
      <c r="J45" s="21"/>
      <c r="K45" s="21">
        <v>27.25</v>
      </c>
      <c r="L45" s="22">
        <f>+L44+Tabla13457981023456789111213143[[#This Row],[Debito]]-Tabla13457981023456789111213143[[#This Row],[Credito]]</f>
        <v>2747094.7069999995</v>
      </c>
    </row>
    <row r="46" spans="1:12" ht="15.75">
      <c r="A46" s="1"/>
      <c r="B46" s="15">
        <v>45322</v>
      </c>
      <c r="C46" s="17"/>
      <c r="D46" s="17"/>
      <c r="E46" s="18" t="s">
        <v>57</v>
      </c>
      <c r="F46" s="19" t="s">
        <v>16</v>
      </c>
      <c r="G46" s="17"/>
      <c r="H46" s="19" t="s">
        <v>17</v>
      </c>
      <c r="I46" s="17"/>
      <c r="J46" s="21"/>
      <c r="K46" s="21">
        <v>27.25</v>
      </c>
      <c r="L46" s="22">
        <f>+L45+Tabla13457981023456789111213143[[#This Row],[Debito]]-Tabla13457981023456789111213143[[#This Row],[Credito]]</f>
        <v>2747067.4569999995</v>
      </c>
    </row>
    <row r="47" spans="1:12" ht="15.75">
      <c r="A47" s="1"/>
      <c r="B47" s="15">
        <v>45322</v>
      </c>
      <c r="C47" s="17"/>
      <c r="D47" s="17"/>
      <c r="E47" s="18" t="s">
        <v>58</v>
      </c>
      <c r="F47" s="19" t="s">
        <v>16</v>
      </c>
      <c r="G47" s="17"/>
      <c r="H47" s="19" t="s">
        <v>17</v>
      </c>
      <c r="I47" s="17"/>
      <c r="J47" s="21"/>
      <c r="K47" s="21">
        <v>27.25</v>
      </c>
      <c r="L47" s="22">
        <f>+L46+Tabla13457981023456789111213143[[#This Row],[Debito]]-Tabla13457981023456789111213143[[#This Row],[Credito]]</f>
        <v>2747040.2069999995</v>
      </c>
    </row>
    <row r="48" spans="1:12" ht="15.75">
      <c r="A48" s="1"/>
      <c r="B48" s="15">
        <v>45322</v>
      </c>
      <c r="C48" s="17"/>
      <c r="D48" s="17"/>
      <c r="E48" s="18" t="s">
        <v>59</v>
      </c>
      <c r="F48" s="19" t="s">
        <v>16</v>
      </c>
      <c r="G48" s="17"/>
      <c r="H48" s="19" t="s">
        <v>17</v>
      </c>
      <c r="I48" s="17"/>
      <c r="J48" s="21"/>
      <c r="K48" s="21">
        <v>33.31</v>
      </c>
      <c r="L48" s="22">
        <f>+L47+Tabla13457981023456789111213143[[#This Row],[Debito]]-Tabla13457981023456789111213143[[#This Row],[Credito]]</f>
        <v>2747006.8969999994</v>
      </c>
    </row>
    <row r="49" spans="1:12" ht="15.75">
      <c r="A49" s="1"/>
      <c r="B49" s="15">
        <v>45322</v>
      </c>
      <c r="C49" s="17"/>
      <c r="D49" s="17"/>
      <c r="E49" s="18" t="s">
        <v>60</v>
      </c>
      <c r="F49" s="19" t="s">
        <v>16</v>
      </c>
      <c r="G49" s="17"/>
      <c r="H49" s="19" t="s">
        <v>17</v>
      </c>
      <c r="I49" s="17"/>
      <c r="J49" s="21"/>
      <c r="K49" s="21">
        <v>20.100000000000001</v>
      </c>
      <c r="L49" s="22">
        <f>+L48+Tabla13457981023456789111213143[[#This Row],[Debito]]-Tabla13457981023456789111213143[[#This Row],[Credito]]</f>
        <v>2746986.7969999993</v>
      </c>
    </row>
    <row r="50" spans="1:12" ht="15.75">
      <c r="A50" s="1"/>
      <c r="B50" s="15">
        <v>45322</v>
      </c>
      <c r="C50" s="17"/>
      <c r="D50" s="17"/>
      <c r="E50" s="18" t="s">
        <v>61</v>
      </c>
      <c r="F50" s="19" t="s">
        <v>16</v>
      </c>
      <c r="G50" s="17"/>
      <c r="H50" s="19" t="s">
        <v>17</v>
      </c>
      <c r="I50" s="17"/>
      <c r="J50" s="21"/>
      <c r="K50" s="21">
        <v>20.100000000000001</v>
      </c>
      <c r="L50" s="22">
        <f>+L49+Tabla13457981023456789111213143[[#This Row],[Debito]]-Tabla13457981023456789111213143[[#This Row],[Credito]]</f>
        <v>2746966.6969999992</v>
      </c>
    </row>
    <row r="51" spans="1:12" ht="15.75">
      <c r="A51" s="1"/>
      <c r="B51" s="15">
        <v>45322</v>
      </c>
      <c r="C51" s="17"/>
      <c r="D51" s="17"/>
      <c r="E51" s="18" t="s">
        <v>62</v>
      </c>
      <c r="F51" s="19" t="s">
        <v>16</v>
      </c>
      <c r="G51" s="17"/>
      <c r="H51" s="19" t="s">
        <v>17</v>
      </c>
      <c r="I51" s="17"/>
      <c r="J51" s="21"/>
      <c r="K51" s="21">
        <v>24.6</v>
      </c>
      <c r="L51" s="22">
        <f>+L50+Tabla13457981023456789111213143[[#This Row],[Debito]]-Tabla13457981023456789111213143[[#This Row],[Credito]]</f>
        <v>2746942.0969999991</v>
      </c>
    </row>
    <row r="52" spans="1:12" ht="15.75">
      <c r="A52" s="1"/>
      <c r="B52" s="15">
        <v>45322</v>
      </c>
      <c r="C52" s="17"/>
      <c r="D52" s="17"/>
      <c r="E52" s="18" t="s">
        <v>63</v>
      </c>
      <c r="F52" s="19" t="s">
        <v>16</v>
      </c>
      <c r="G52" s="17"/>
      <c r="H52" s="19" t="s">
        <v>17</v>
      </c>
      <c r="I52" s="17"/>
      <c r="J52" s="21"/>
      <c r="K52" s="21">
        <v>14.96</v>
      </c>
      <c r="L52" s="22">
        <f>+L51+Tabla13457981023456789111213143[[#This Row],[Debito]]-Tabla13457981023456789111213143[[#This Row],[Credito]]</f>
        <v>2746927.1369999992</v>
      </c>
    </row>
    <row r="53" spans="1:12" ht="15.75">
      <c r="A53" s="1"/>
      <c r="B53" s="15">
        <v>45322</v>
      </c>
      <c r="C53" s="17"/>
      <c r="D53" s="17"/>
      <c r="E53" s="18" t="s">
        <v>64</v>
      </c>
      <c r="F53" s="19" t="s">
        <v>16</v>
      </c>
      <c r="G53" s="17"/>
      <c r="H53" s="19" t="s">
        <v>17</v>
      </c>
      <c r="I53" s="17"/>
      <c r="J53" s="21"/>
      <c r="K53" s="21">
        <v>14.96</v>
      </c>
      <c r="L53" s="22">
        <f>+L52+Tabla13457981023456789111213143[[#This Row],[Debito]]-Tabla13457981023456789111213143[[#This Row],[Credito]]</f>
        <v>2746912.1769999992</v>
      </c>
    </row>
    <row r="54" spans="1:12" ht="15.75">
      <c r="A54" s="1"/>
      <c r="B54" s="15">
        <v>45322</v>
      </c>
      <c r="C54" s="17"/>
      <c r="D54" s="17"/>
      <c r="E54" s="18" t="s">
        <v>65</v>
      </c>
      <c r="F54" s="19" t="s">
        <v>16</v>
      </c>
      <c r="G54" s="17"/>
      <c r="H54" s="19" t="s">
        <v>17</v>
      </c>
      <c r="I54" s="17"/>
      <c r="J54" s="21"/>
      <c r="K54" s="21">
        <v>14.96</v>
      </c>
      <c r="L54" s="22">
        <f>+L53+Tabla13457981023456789111213143[[#This Row],[Debito]]-Tabla13457981023456789111213143[[#This Row],[Credito]]</f>
        <v>2746897.2169999992</v>
      </c>
    </row>
    <row r="55" spans="1:12" ht="15.75">
      <c r="A55" s="1"/>
      <c r="B55" s="15">
        <v>45322</v>
      </c>
      <c r="C55" s="17"/>
      <c r="D55" s="17"/>
      <c r="E55" s="18" t="s">
        <v>66</v>
      </c>
      <c r="F55" s="19" t="s">
        <v>16</v>
      </c>
      <c r="G55" s="17"/>
      <c r="H55" s="19" t="s">
        <v>17</v>
      </c>
      <c r="I55" s="17"/>
      <c r="J55" s="21"/>
      <c r="K55" s="21">
        <v>18.350000000000001</v>
      </c>
      <c r="L55" s="22">
        <f>+L54+Tabla13457981023456789111213143[[#This Row],[Debito]]-Tabla13457981023456789111213143[[#This Row],[Credito]]</f>
        <v>2746878.8669999992</v>
      </c>
    </row>
    <row r="56" spans="1:12" ht="15.75">
      <c r="A56" s="1"/>
      <c r="B56" s="15">
        <v>45322</v>
      </c>
      <c r="C56" s="17"/>
      <c r="D56" s="17"/>
      <c r="E56" s="18" t="s">
        <v>67</v>
      </c>
      <c r="F56" s="20" t="s">
        <v>33</v>
      </c>
      <c r="G56" s="17"/>
      <c r="H56" s="20" t="s">
        <v>34</v>
      </c>
      <c r="I56" s="17"/>
      <c r="J56" s="21"/>
      <c r="K56" s="21">
        <v>119570</v>
      </c>
      <c r="L56" s="22">
        <f>+L55+Tabla13457981023456789111213143[[#This Row],[Debito]]-Tabla13457981023456789111213143[[#This Row],[Credito]]</f>
        <v>2627308.8669999992</v>
      </c>
    </row>
    <row r="57" spans="1:12" ht="15.75">
      <c r="A57" s="1"/>
      <c r="B57" s="15">
        <v>45322</v>
      </c>
      <c r="C57" s="17"/>
      <c r="D57" s="17"/>
      <c r="E57" s="18" t="s">
        <v>68</v>
      </c>
      <c r="F57" s="20" t="s">
        <v>33</v>
      </c>
      <c r="G57" s="17"/>
      <c r="H57" s="20" t="s">
        <v>34</v>
      </c>
      <c r="I57" s="17"/>
      <c r="J57" s="21"/>
      <c r="K57" s="21">
        <v>45450</v>
      </c>
      <c r="L57" s="22">
        <f>+L56+Tabla13457981023456789111213143[[#This Row],[Debito]]-Tabla13457981023456789111213143[[#This Row],[Credito]]</f>
        <v>2581858.8669999992</v>
      </c>
    </row>
    <row r="58" spans="1:12" ht="15.75">
      <c r="A58" s="1"/>
      <c r="B58" s="15">
        <v>45322</v>
      </c>
      <c r="C58" s="17"/>
      <c r="D58" s="17"/>
      <c r="E58" s="18" t="s">
        <v>69</v>
      </c>
      <c r="F58" s="20" t="s">
        <v>33</v>
      </c>
      <c r="G58" s="17"/>
      <c r="H58" s="20" t="s">
        <v>34</v>
      </c>
      <c r="I58" s="17"/>
      <c r="J58" s="21"/>
      <c r="K58" s="21">
        <v>18165</v>
      </c>
      <c r="L58" s="22">
        <f>+L57+Tabla13457981023456789111213143[[#This Row],[Debito]]-Tabla13457981023456789111213143[[#This Row],[Credito]]</f>
        <v>2563693.8669999992</v>
      </c>
    </row>
    <row r="59" spans="1:12" ht="15.75">
      <c r="A59" s="1"/>
      <c r="B59" s="15">
        <v>45322</v>
      </c>
      <c r="C59" s="17"/>
      <c r="D59" s="17"/>
      <c r="E59" s="18" t="s">
        <v>70</v>
      </c>
      <c r="F59" s="20" t="s">
        <v>33</v>
      </c>
      <c r="G59" s="17"/>
      <c r="H59" s="20" t="s">
        <v>34</v>
      </c>
      <c r="I59" s="17"/>
      <c r="J59" s="21"/>
      <c r="K59" s="21">
        <v>18165</v>
      </c>
      <c r="L59" s="22">
        <f>+L58+Tabla13457981023456789111213143[[#This Row],[Debito]]-Tabla13457981023456789111213143[[#This Row],[Credito]]</f>
        <v>2545528.8669999992</v>
      </c>
    </row>
    <row r="60" spans="1:12" ht="15.75">
      <c r="A60" s="1"/>
      <c r="B60" s="15">
        <v>45322</v>
      </c>
      <c r="C60" s="17"/>
      <c r="D60" s="17"/>
      <c r="E60" s="18" t="s">
        <v>71</v>
      </c>
      <c r="F60" s="20" t="s">
        <v>33</v>
      </c>
      <c r="G60" s="17"/>
      <c r="H60" s="20" t="s">
        <v>34</v>
      </c>
      <c r="I60" s="17"/>
      <c r="J60" s="21"/>
      <c r="K60" s="21">
        <v>18165</v>
      </c>
      <c r="L60" s="22">
        <f>+L59+Tabla13457981023456789111213143[[#This Row],[Debito]]-Tabla13457981023456789111213143[[#This Row],[Credito]]</f>
        <v>2527363.8669999992</v>
      </c>
    </row>
    <row r="61" spans="1:12" ht="15.75">
      <c r="A61" s="1"/>
      <c r="B61" s="15">
        <v>45322</v>
      </c>
      <c r="C61" s="17"/>
      <c r="D61" s="17"/>
      <c r="E61" s="18" t="s">
        <v>72</v>
      </c>
      <c r="F61" s="20" t="s">
        <v>33</v>
      </c>
      <c r="G61" s="17"/>
      <c r="H61" s="20" t="s">
        <v>34</v>
      </c>
      <c r="I61" s="17"/>
      <c r="J61" s="21"/>
      <c r="K61" s="21">
        <v>22207.5</v>
      </c>
      <c r="L61" s="22">
        <f>+L60+Tabla13457981023456789111213143[[#This Row],[Debito]]-Tabla13457981023456789111213143[[#This Row],[Credito]]</f>
        <v>2505156.3669999992</v>
      </c>
    </row>
    <row r="62" spans="1:12" ht="15.75">
      <c r="A62" s="1"/>
      <c r="B62" s="15">
        <v>45322</v>
      </c>
      <c r="C62" s="17"/>
      <c r="D62" s="17"/>
      <c r="E62" s="18" t="s">
        <v>73</v>
      </c>
      <c r="F62" s="20" t="s">
        <v>33</v>
      </c>
      <c r="G62" s="17"/>
      <c r="H62" s="20" t="s">
        <v>34</v>
      </c>
      <c r="I62" s="17"/>
      <c r="J62" s="21"/>
      <c r="K62" s="21">
        <v>13400</v>
      </c>
      <c r="L62" s="22">
        <f>+L61+Tabla13457981023456789111213143[[#This Row],[Debito]]-Tabla13457981023456789111213143[[#This Row],[Credito]]</f>
        <v>2491756.3669999992</v>
      </c>
    </row>
    <row r="63" spans="1:12" ht="15.75">
      <c r="A63" s="1"/>
      <c r="B63" s="15">
        <v>45322</v>
      </c>
      <c r="C63" s="17"/>
      <c r="D63" s="17"/>
      <c r="E63" s="18" t="s">
        <v>74</v>
      </c>
      <c r="F63" s="20" t="s">
        <v>33</v>
      </c>
      <c r="G63" s="17"/>
      <c r="H63" s="20" t="s">
        <v>34</v>
      </c>
      <c r="I63" s="17"/>
      <c r="J63" s="21"/>
      <c r="K63" s="21">
        <v>13400</v>
      </c>
      <c r="L63" s="22">
        <f>+L62+Tabla13457981023456789111213143[[#This Row],[Debito]]-Tabla13457981023456789111213143[[#This Row],[Credito]]</f>
        <v>2478356.3669999992</v>
      </c>
    </row>
    <row r="64" spans="1:12" ht="15.75">
      <c r="A64" s="1"/>
      <c r="B64" s="15">
        <v>45322</v>
      </c>
      <c r="C64" s="17"/>
      <c r="D64" s="17"/>
      <c r="E64" s="18" t="s">
        <v>75</v>
      </c>
      <c r="F64" s="20" t="s">
        <v>33</v>
      </c>
      <c r="G64" s="17"/>
      <c r="H64" s="20" t="s">
        <v>34</v>
      </c>
      <c r="I64" s="17"/>
      <c r="J64" s="21"/>
      <c r="K64" s="21">
        <v>16400</v>
      </c>
      <c r="L64" s="22">
        <f>+L63+Tabla13457981023456789111213143[[#This Row],[Debito]]-Tabla13457981023456789111213143[[#This Row],[Credito]]</f>
        <v>2461956.3669999992</v>
      </c>
    </row>
    <row r="65" spans="1:12" ht="15.75">
      <c r="A65" s="1"/>
      <c r="B65" s="15">
        <v>45322</v>
      </c>
      <c r="C65" s="17"/>
      <c r="D65" s="17"/>
      <c r="E65" s="18" t="s">
        <v>76</v>
      </c>
      <c r="F65" s="20" t="s">
        <v>33</v>
      </c>
      <c r="G65" s="17"/>
      <c r="H65" s="20" t="s">
        <v>34</v>
      </c>
      <c r="I65" s="17"/>
      <c r="J65" s="21"/>
      <c r="K65" s="21">
        <v>9975</v>
      </c>
      <c r="L65" s="22">
        <f>+L64+Tabla13457981023456789111213143[[#This Row],[Debito]]-Tabla13457981023456789111213143[[#This Row],[Credito]]</f>
        <v>2451981.3669999992</v>
      </c>
    </row>
    <row r="66" spans="1:12" ht="15.75">
      <c r="A66" s="1"/>
      <c r="B66" s="15">
        <v>45322</v>
      </c>
      <c r="C66" s="17"/>
      <c r="D66" s="17"/>
      <c r="E66" s="18" t="s">
        <v>77</v>
      </c>
      <c r="F66" s="20" t="s">
        <v>33</v>
      </c>
      <c r="G66" s="17"/>
      <c r="H66" s="20" t="s">
        <v>34</v>
      </c>
      <c r="I66" s="17"/>
      <c r="J66" s="21"/>
      <c r="K66" s="21">
        <v>9975</v>
      </c>
      <c r="L66" s="22">
        <f>+L65+Tabla13457981023456789111213143[[#This Row],[Debito]]-Tabla13457981023456789111213143[[#This Row],[Credito]]</f>
        <v>2442006.3669999992</v>
      </c>
    </row>
    <row r="67" spans="1:12" ht="15.75">
      <c r="A67" s="1"/>
      <c r="B67" s="15">
        <v>45322</v>
      </c>
      <c r="C67" s="17"/>
      <c r="D67" s="17"/>
      <c r="E67" s="18" t="s">
        <v>78</v>
      </c>
      <c r="F67" s="20" t="s">
        <v>33</v>
      </c>
      <c r="G67" s="17"/>
      <c r="H67" s="20" t="s">
        <v>34</v>
      </c>
      <c r="I67" s="17"/>
      <c r="J67" s="21"/>
      <c r="K67" s="21">
        <v>9975</v>
      </c>
      <c r="L67" s="22">
        <f>+L66+Tabla13457981023456789111213143[[#This Row],[Debito]]-Tabla13457981023456789111213143[[#This Row],[Credito]]</f>
        <v>2432031.3669999992</v>
      </c>
    </row>
    <row r="68" spans="1:12" ht="15.75">
      <c r="A68" s="1"/>
      <c r="B68" s="15">
        <v>45322</v>
      </c>
      <c r="C68" s="17"/>
      <c r="D68" s="17"/>
      <c r="E68" s="18" t="s">
        <v>79</v>
      </c>
      <c r="F68" s="20" t="s">
        <v>33</v>
      </c>
      <c r="G68" s="17"/>
      <c r="H68" s="20" t="s">
        <v>34</v>
      </c>
      <c r="I68" s="17"/>
      <c r="J68" s="21"/>
      <c r="K68" s="21">
        <v>12232.5</v>
      </c>
      <c r="L68" s="22">
        <f>+L67+Tabla13457981023456789111213143[[#This Row],[Debito]]-Tabla13457981023456789111213143[[#This Row],[Credito]]</f>
        <v>2419798.8669999992</v>
      </c>
    </row>
    <row r="69" spans="1:12" ht="15.75">
      <c r="A69" s="1"/>
      <c r="B69" s="23"/>
      <c r="C69" s="17"/>
      <c r="D69" s="17"/>
      <c r="E69" s="24"/>
      <c r="F69" s="25"/>
      <c r="G69" s="17"/>
      <c r="H69" s="26"/>
      <c r="I69" s="17"/>
      <c r="J69" s="21"/>
      <c r="K69" s="27"/>
      <c r="L69" s="22">
        <f>+L68+Tabla13457981023456789111213143[[#This Row],[Debito]]-Tabla13457981023456789111213143[[#This Row],[Credito]]</f>
        <v>2419798.8669999992</v>
      </c>
    </row>
    <row r="70" spans="1:12" ht="16.5" thickBot="1">
      <c r="A70" s="1"/>
      <c r="B70" s="28" t="s">
        <v>80</v>
      </c>
      <c r="C70" s="29"/>
      <c r="D70" s="29"/>
      <c r="E70" s="29"/>
      <c r="F70" s="28"/>
      <c r="G70" s="28"/>
      <c r="H70" s="30"/>
      <c r="I70" s="29"/>
      <c r="J70" s="31">
        <f>SUM(J11:J68)</f>
        <v>0</v>
      </c>
      <c r="K70" s="31">
        <f>SUM(K9:K68)</f>
        <v>814019.87</v>
      </c>
      <c r="L70" s="32">
        <f>+L69</f>
        <v>2419798.8669999992</v>
      </c>
    </row>
    <row r="71" spans="1:12" ht="16.5" thickTop="1">
      <c r="A71" s="1"/>
      <c r="B71" s="1"/>
      <c r="C71" s="1"/>
      <c r="D71" s="1"/>
      <c r="E71" s="1"/>
      <c r="F71" s="1"/>
      <c r="G71" s="1"/>
      <c r="H71" s="1"/>
      <c r="I71" s="1"/>
      <c r="J71" s="2"/>
      <c r="K71" s="2"/>
      <c r="L71" s="33"/>
    </row>
    <row r="72" spans="1:12" ht="15.75">
      <c r="A72" s="1"/>
      <c r="B72" s="1"/>
      <c r="C72" s="1"/>
      <c r="D72" s="1"/>
      <c r="E72" s="1"/>
      <c r="F72" s="1"/>
      <c r="G72" s="1"/>
      <c r="H72" s="1"/>
      <c r="I72" s="1"/>
      <c r="J72" s="2"/>
      <c r="K72" s="2"/>
      <c r="L72" s="1"/>
    </row>
    <row r="73" spans="1:12" ht="15.75">
      <c r="A73" s="1"/>
      <c r="B73" s="1"/>
      <c r="C73" s="1"/>
      <c r="D73" s="1"/>
      <c r="E73" s="1"/>
      <c r="F73" s="1"/>
      <c r="G73" s="1"/>
      <c r="H73" s="1"/>
      <c r="I73" s="1"/>
      <c r="J73" s="2"/>
      <c r="K73" s="2"/>
      <c r="L73" s="33"/>
    </row>
    <row r="74" spans="1:12" ht="15.75">
      <c r="A74" s="1"/>
      <c r="B74" s="1"/>
      <c r="E74" s="1"/>
      <c r="F74" s="1"/>
      <c r="G74" s="1"/>
      <c r="H74" s="1"/>
      <c r="I74" s="1"/>
      <c r="J74" s="2"/>
    </row>
    <row r="75" spans="1:12" ht="15.75">
      <c r="A75" s="1"/>
      <c r="B75" s="1"/>
      <c r="C75" s="72" t="s">
        <v>81</v>
      </c>
      <c r="D75" s="72"/>
      <c r="E75" s="72"/>
      <c r="G75" s="1"/>
      <c r="H75" s="35" t="s">
        <v>82</v>
      </c>
      <c r="I75" s="1"/>
      <c r="K75" s="72" t="s">
        <v>82</v>
      </c>
      <c r="L75" s="72"/>
    </row>
    <row r="76" spans="1:12" ht="15.75">
      <c r="A76" s="1"/>
      <c r="B76" s="1"/>
      <c r="C76" s="73" t="s">
        <v>83</v>
      </c>
      <c r="D76" s="73"/>
      <c r="E76" s="73"/>
      <c r="G76" s="3"/>
      <c r="H76" s="36" t="s">
        <v>84</v>
      </c>
      <c r="I76" s="1"/>
      <c r="J76" s="1"/>
      <c r="K76" s="73" t="s">
        <v>85</v>
      </c>
      <c r="L76" s="73"/>
    </row>
    <row r="77" spans="1:12" ht="15.75">
      <c r="A77" s="1"/>
      <c r="B77" s="1"/>
      <c r="C77" s="70" t="s">
        <v>86</v>
      </c>
      <c r="D77" s="70"/>
      <c r="E77" s="70"/>
      <c r="G77" s="3"/>
      <c r="H77" s="3" t="s">
        <v>87</v>
      </c>
      <c r="I77" s="1"/>
      <c r="J77" s="1"/>
      <c r="K77" s="70" t="s">
        <v>88</v>
      </c>
      <c r="L77" s="70"/>
    </row>
    <row r="78" spans="1:12" ht="15.75">
      <c r="A78" s="1"/>
      <c r="B78" s="1"/>
      <c r="C78" s="1"/>
      <c r="D78" s="1"/>
      <c r="E78" s="1"/>
      <c r="F78" s="1"/>
      <c r="G78" s="1"/>
      <c r="H78" s="1"/>
      <c r="I78" s="1"/>
      <c r="J78" s="2"/>
      <c r="K78" s="2"/>
      <c r="L78" s="1"/>
    </row>
    <row r="79" spans="1:12" ht="15.75">
      <c r="A79" s="1"/>
      <c r="B79" s="1"/>
      <c r="C79" s="1"/>
      <c r="D79" s="1"/>
      <c r="E79" s="1"/>
      <c r="F79" s="1"/>
      <c r="G79" s="1"/>
      <c r="H79" s="1"/>
      <c r="I79" s="1"/>
      <c r="J79" s="37"/>
      <c r="K79" s="37"/>
      <c r="L79" s="1"/>
    </row>
    <row r="80" spans="1:12" ht="15.75">
      <c r="A80" s="1"/>
      <c r="B80" s="1"/>
      <c r="C80" s="1"/>
      <c r="D80" s="1"/>
      <c r="E80" s="1"/>
      <c r="F80" s="1"/>
      <c r="G80" s="1"/>
      <c r="H80" s="1"/>
      <c r="I80" s="1"/>
      <c r="J80" s="2"/>
      <c r="K80" s="2"/>
      <c r="L80" s="1"/>
    </row>
    <row r="81" spans="1:14" ht="15.75">
      <c r="A81" s="1"/>
      <c r="B81" s="70" t="s">
        <v>0</v>
      </c>
      <c r="C81" s="70"/>
      <c r="D81" s="70"/>
      <c r="E81" s="70"/>
      <c r="F81" s="70"/>
      <c r="G81" s="70"/>
      <c r="H81" s="70"/>
      <c r="I81" s="70"/>
      <c r="J81" s="70"/>
      <c r="K81" s="70"/>
      <c r="L81" s="70"/>
    </row>
    <row r="82" spans="1:14" ht="15.75">
      <c r="A82" s="1"/>
      <c r="B82" s="70" t="s">
        <v>1</v>
      </c>
      <c r="C82" s="70"/>
      <c r="D82" s="70"/>
      <c r="E82" s="70"/>
      <c r="F82" s="70"/>
      <c r="G82" s="70"/>
      <c r="H82" s="70"/>
      <c r="I82" s="70"/>
      <c r="J82" s="70"/>
      <c r="K82" s="70"/>
      <c r="L82" s="70"/>
    </row>
    <row r="83" spans="1:14" ht="15.75">
      <c r="A83" s="1"/>
      <c r="B83" s="70" t="s">
        <v>89</v>
      </c>
      <c r="C83" s="70"/>
      <c r="D83" s="70"/>
      <c r="E83" s="70"/>
      <c r="F83" s="70"/>
      <c r="G83" s="70"/>
      <c r="H83" s="70"/>
      <c r="I83" s="70"/>
      <c r="J83" s="70"/>
      <c r="K83" s="70"/>
      <c r="L83" s="70"/>
    </row>
    <row r="84" spans="1:14" ht="15.75">
      <c r="A84" s="1"/>
      <c r="B84" s="71">
        <f>+B5</f>
        <v>45292</v>
      </c>
      <c r="C84" s="71"/>
      <c r="D84" s="71"/>
      <c r="E84" s="71"/>
      <c r="F84" s="71"/>
      <c r="G84" s="71"/>
      <c r="H84" s="71"/>
      <c r="I84" s="71"/>
      <c r="J84" s="71"/>
      <c r="K84" s="71"/>
      <c r="L84" s="71"/>
    </row>
    <row r="85" spans="1:14" ht="15.75">
      <c r="A85" s="1"/>
      <c r="B85" s="1"/>
      <c r="C85" s="1"/>
      <c r="D85" s="1"/>
      <c r="E85" s="1"/>
      <c r="F85" s="1"/>
      <c r="G85" s="1"/>
      <c r="H85" s="1"/>
      <c r="I85" s="1"/>
      <c r="J85" s="2"/>
      <c r="K85" s="2"/>
      <c r="L85" s="1"/>
    </row>
    <row r="86" spans="1:14" ht="15.75">
      <c r="A86" s="1"/>
      <c r="B86" s="4" t="s">
        <v>3</v>
      </c>
      <c r="C86" s="4" t="s">
        <v>90</v>
      </c>
      <c r="D86" s="4" t="s">
        <v>5</v>
      </c>
      <c r="E86" s="4" t="s">
        <v>6</v>
      </c>
      <c r="F86" s="4" t="s">
        <v>7</v>
      </c>
      <c r="G86" s="4"/>
      <c r="H86" s="38" t="s">
        <v>91</v>
      </c>
      <c r="I86" s="38" t="s">
        <v>10</v>
      </c>
      <c r="J86" s="39" t="s">
        <v>92</v>
      </c>
      <c r="K86" s="39" t="s">
        <v>93</v>
      </c>
      <c r="L86" s="4" t="s">
        <v>13</v>
      </c>
    </row>
    <row r="87" spans="1:14" ht="15.75">
      <c r="A87" s="1"/>
      <c r="B87" s="40"/>
      <c r="C87" s="41"/>
      <c r="D87" s="8"/>
      <c r="E87" s="8"/>
      <c r="F87" s="42"/>
      <c r="G87" s="8"/>
      <c r="H87" s="10" t="s">
        <v>14</v>
      </c>
      <c r="I87" s="8"/>
      <c r="J87" s="11"/>
      <c r="K87" s="11"/>
      <c r="L87" s="13"/>
    </row>
    <row r="88" spans="1:14" ht="30">
      <c r="A88" s="1"/>
      <c r="B88" s="43">
        <v>45306</v>
      </c>
      <c r="C88" s="44">
        <v>14</v>
      </c>
      <c r="D88" s="45"/>
      <c r="E88" s="46" t="s">
        <v>94</v>
      </c>
      <c r="F88" s="46" t="s">
        <v>95</v>
      </c>
      <c r="G88" s="47"/>
      <c r="H88" s="48" t="s">
        <v>96</v>
      </c>
      <c r="I88" s="45"/>
      <c r="J88" s="49"/>
      <c r="K88" s="50">
        <v>5111035.09</v>
      </c>
      <c r="L88" s="51">
        <f t="shared" ref="L88:L103" si="0">+L87+J88-K88</f>
        <v>-5111035.09</v>
      </c>
      <c r="N88" s="52"/>
    </row>
    <row r="89" spans="1:14" ht="30">
      <c r="A89" s="1"/>
      <c r="B89" s="43">
        <v>45306</v>
      </c>
      <c r="C89" s="53">
        <v>16</v>
      </c>
      <c r="D89" s="45"/>
      <c r="E89" s="46" t="s">
        <v>97</v>
      </c>
      <c r="F89" s="46" t="s">
        <v>95</v>
      </c>
      <c r="G89" s="45"/>
      <c r="H89" s="48" t="s">
        <v>98</v>
      </c>
      <c r="I89" s="45"/>
      <c r="J89" s="49"/>
      <c r="K89" s="50">
        <v>4814114.6500000004</v>
      </c>
      <c r="L89" s="51">
        <f t="shared" si="0"/>
        <v>-9925149.7400000002</v>
      </c>
    </row>
    <row r="90" spans="1:14" ht="30">
      <c r="A90" s="1"/>
      <c r="B90" s="43">
        <v>45306</v>
      </c>
      <c r="C90" s="53">
        <v>18</v>
      </c>
      <c r="D90" s="45"/>
      <c r="E90" s="46" t="s">
        <v>99</v>
      </c>
      <c r="F90" s="46" t="s">
        <v>95</v>
      </c>
      <c r="G90" s="45"/>
      <c r="H90" s="48" t="s">
        <v>100</v>
      </c>
      <c r="I90" s="45"/>
      <c r="J90" s="49"/>
      <c r="K90" s="49">
        <v>20000</v>
      </c>
      <c r="L90" s="51">
        <f t="shared" si="0"/>
        <v>-9945149.7400000002</v>
      </c>
    </row>
    <row r="91" spans="1:14" ht="30">
      <c r="A91" s="1"/>
      <c r="B91" s="43">
        <v>45306</v>
      </c>
      <c r="C91" s="53">
        <v>20</v>
      </c>
      <c r="D91" s="45"/>
      <c r="E91" s="46" t="s">
        <v>101</v>
      </c>
      <c r="F91" s="46" t="s">
        <v>95</v>
      </c>
      <c r="G91" s="47"/>
      <c r="H91" s="48" t="s">
        <v>102</v>
      </c>
      <c r="I91" s="45"/>
      <c r="J91" s="49"/>
      <c r="K91" s="49">
        <v>103743.5</v>
      </c>
      <c r="L91" s="51">
        <f t="shared" si="0"/>
        <v>-10048893.24</v>
      </c>
    </row>
    <row r="92" spans="1:14" ht="30">
      <c r="A92" s="1"/>
      <c r="B92" s="43">
        <v>45308</v>
      </c>
      <c r="C92" s="53">
        <v>22</v>
      </c>
      <c r="D92" s="45"/>
      <c r="E92" s="46" t="s">
        <v>103</v>
      </c>
      <c r="F92" s="46" t="s">
        <v>95</v>
      </c>
      <c r="G92" s="45"/>
      <c r="H92" s="48" t="s">
        <v>104</v>
      </c>
      <c r="I92" s="45"/>
      <c r="J92" s="49"/>
      <c r="K92" s="49">
        <v>39266.6</v>
      </c>
      <c r="L92" s="51">
        <f t="shared" si="0"/>
        <v>-10088159.84</v>
      </c>
    </row>
    <row r="93" spans="1:14" ht="33">
      <c r="A93" s="1"/>
      <c r="B93" s="43">
        <v>45308</v>
      </c>
      <c r="C93" s="53">
        <v>26</v>
      </c>
      <c r="D93" s="45"/>
      <c r="E93" s="45" t="s">
        <v>105</v>
      </c>
      <c r="F93" s="48" t="s">
        <v>106</v>
      </c>
      <c r="G93" s="45"/>
      <c r="H93" s="48" t="s">
        <v>107</v>
      </c>
      <c r="I93" s="45"/>
      <c r="J93" s="54"/>
      <c r="K93" s="49">
        <v>1380532.61</v>
      </c>
      <c r="L93" s="51">
        <f t="shared" si="0"/>
        <v>-11468692.449999999</v>
      </c>
    </row>
    <row r="94" spans="1:14" ht="49.5">
      <c r="A94" s="1"/>
      <c r="B94" s="43">
        <v>45309</v>
      </c>
      <c r="C94" s="53">
        <v>30</v>
      </c>
      <c r="D94" s="45"/>
      <c r="E94" s="45" t="s">
        <v>108</v>
      </c>
      <c r="F94" s="55" t="s">
        <v>109</v>
      </c>
      <c r="G94" s="45"/>
      <c r="H94" s="48" t="s">
        <v>110</v>
      </c>
      <c r="I94" s="45"/>
      <c r="J94" s="54"/>
      <c r="K94" s="49">
        <v>38954.230000000003</v>
      </c>
      <c r="L94" s="51">
        <f t="shared" si="0"/>
        <v>-11507646.68</v>
      </c>
    </row>
    <row r="95" spans="1:14" ht="49.5">
      <c r="A95" s="1"/>
      <c r="B95" s="43">
        <v>45309</v>
      </c>
      <c r="C95" s="53">
        <v>34</v>
      </c>
      <c r="D95" s="53"/>
      <c r="E95" s="45" t="s">
        <v>111</v>
      </c>
      <c r="F95" s="55" t="s">
        <v>112</v>
      </c>
      <c r="G95" s="45"/>
      <c r="H95" s="48" t="s">
        <v>113</v>
      </c>
      <c r="I95" s="45"/>
      <c r="J95" s="49"/>
      <c r="K95" s="49">
        <v>300000</v>
      </c>
      <c r="L95" s="51">
        <f t="shared" si="0"/>
        <v>-11807646.68</v>
      </c>
    </row>
    <row r="96" spans="1:14" ht="49.5">
      <c r="A96" s="1"/>
      <c r="B96" s="43">
        <v>45309</v>
      </c>
      <c r="C96" s="53">
        <v>38</v>
      </c>
      <c r="D96" s="45"/>
      <c r="E96" s="46" t="s">
        <v>111</v>
      </c>
      <c r="F96" s="55" t="s">
        <v>114</v>
      </c>
      <c r="G96" s="45"/>
      <c r="H96" s="48" t="s">
        <v>115</v>
      </c>
      <c r="I96" s="45"/>
      <c r="J96" s="49"/>
      <c r="K96" s="49">
        <v>389575.56</v>
      </c>
      <c r="L96" s="51">
        <f t="shared" si="0"/>
        <v>-12197222.24</v>
      </c>
    </row>
    <row r="97" spans="1:13" ht="33">
      <c r="A97" s="1"/>
      <c r="B97" s="43">
        <v>45309</v>
      </c>
      <c r="C97" s="53">
        <v>41</v>
      </c>
      <c r="D97" s="53"/>
      <c r="E97" s="56" t="s">
        <v>116</v>
      </c>
      <c r="F97" s="55" t="s">
        <v>117</v>
      </c>
      <c r="G97" s="45"/>
      <c r="H97" s="48" t="s">
        <v>118</v>
      </c>
      <c r="I97" s="45"/>
      <c r="J97" s="49"/>
      <c r="K97" s="49">
        <v>203974.63</v>
      </c>
      <c r="L97" s="51">
        <f t="shared" si="0"/>
        <v>-12401196.870000001</v>
      </c>
    </row>
    <row r="98" spans="1:13" ht="30">
      <c r="A98" s="1"/>
      <c r="B98" s="43">
        <v>45315</v>
      </c>
      <c r="C98" s="53">
        <v>57</v>
      </c>
      <c r="D98" s="53"/>
      <c r="E98" s="55" t="s">
        <v>119</v>
      </c>
      <c r="F98" s="46" t="s">
        <v>95</v>
      </c>
      <c r="G98" s="45"/>
      <c r="H98" s="48" t="s">
        <v>120</v>
      </c>
      <c r="I98" s="45"/>
      <c r="J98" s="49"/>
      <c r="K98" s="49">
        <v>359481.88</v>
      </c>
      <c r="L98" s="51">
        <f t="shared" si="0"/>
        <v>-12760678.750000002</v>
      </c>
    </row>
    <row r="99" spans="1:13" ht="49.5">
      <c r="A99" s="1"/>
      <c r="B99" s="43">
        <v>45317</v>
      </c>
      <c r="C99" s="53">
        <v>61</v>
      </c>
      <c r="D99" s="53"/>
      <c r="E99" s="55" t="s">
        <v>121</v>
      </c>
      <c r="F99" s="55" t="s">
        <v>122</v>
      </c>
      <c r="G99" s="45"/>
      <c r="H99" s="48" t="s">
        <v>123</v>
      </c>
      <c r="I99" s="45"/>
      <c r="J99" s="49"/>
      <c r="K99" s="49">
        <v>10245852.32</v>
      </c>
      <c r="L99" s="51">
        <f t="shared" si="0"/>
        <v>-23006531.07</v>
      </c>
    </row>
    <row r="100" spans="1:13" ht="49.5">
      <c r="A100" s="1"/>
      <c r="B100" s="43">
        <v>45317</v>
      </c>
      <c r="C100" s="57">
        <v>65</v>
      </c>
      <c r="D100" s="57"/>
      <c r="E100" s="58" t="s">
        <v>124</v>
      </c>
      <c r="F100" s="59" t="s">
        <v>125</v>
      </c>
      <c r="G100" s="60"/>
      <c r="H100" s="61" t="s">
        <v>126</v>
      </c>
      <c r="I100" s="60"/>
      <c r="J100" s="62"/>
      <c r="K100" s="62">
        <v>528055.03</v>
      </c>
      <c r="L100" s="51">
        <f t="shared" si="0"/>
        <v>-23534586.100000001</v>
      </c>
    </row>
    <row r="101" spans="1:13" ht="33">
      <c r="A101" s="1"/>
      <c r="B101" s="43">
        <v>45317</v>
      </c>
      <c r="C101" s="53">
        <v>69</v>
      </c>
      <c r="D101" s="53"/>
      <c r="E101" s="63" t="s">
        <v>127</v>
      </c>
      <c r="F101" s="55" t="s">
        <v>128</v>
      </c>
      <c r="G101" s="45"/>
      <c r="H101" s="48" t="s">
        <v>129</v>
      </c>
      <c r="I101" s="45"/>
      <c r="J101" s="49"/>
      <c r="K101" s="49">
        <v>70000</v>
      </c>
      <c r="L101" s="51">
        <f t="shared" si="0"/>
        <v>-23604586.100000001</v>
      </c>
    </row>
    <row r="102" spans="1:13" ht="33">
      <c r="A102" s="1"/>
      <c r="B102" s="43">
        <v>45317</v>
      </c>
      <c r="C102" s="53">
        <v>73</v>
      </c>
      <c r="D102" s="53"/>
      <c r="E102" s="55" t="s">
        <v>130</v>
      </c>
      <c r="F102" s="55" t="s">
        <v>131</v>
      </c>
      <c r="G102" s="45"/>
      <c r="H102" s="48" t="s">
        <v>132</v>
      </c>
      <c r="I102" s="45"/>
      <c r="J102" s="49"/>
      <c r="K102" s="49">
        <v>14150.08</v>
      </c>
      <c r="L102" s="51">
        <f t="shared" si="0"/>
        <v>-23618736.18</v>
      </c>
    </row>
    <row r="103" spans="1:13" ht="32.25" customHeight="1">
      <c r="A103" s="1"/>
      <c r="B103" s="43">
        <v>45317</v>
      </c>
      <c r="C103" s="53">
        <v>77</v>
      </c>
      <c r="D103" s="53"/>
      <c r="E103" s="55" t="s">
        <v>133</v>
      </c>
      <c r="F103" s="55" t="s">
        <v>134</v>
      </c>
      <c r="G103" s="45"/>
      <c r="H103" s="48" t="s">
        <v>135</v>
      </c>
      <c r="I103" s="45"/>
      <c r="J103" s="49"/>
      <c r="K103" s="49">
        <v>7885581.46</v>
      </c>
      <c r="L103" s="51">
        <f t="shared" si="0"/>
        <v>-31504317.640000001</v>
      </c>
    </row>
    <row r="104" spans="1:13" ht="30">
      <c r="B104" s="43">
        <v>45321</v>
      </c>
      <c r="C104" s="53"/>
      <c r="D104" s="53"/>
      <c r="E104" s="55" t="s">
        <v>136</v>
      </c>
      <c r="F104" s="46" t="s">
        <v>137</v>
      </c>
      <c r="G104" s="45"/>
      <c r="H104" s="48" t="s">
        <v>138</v>
      </c>
      <c r="I104" s="45"/>
      <c r="J104" s="49">
        <v>2333962.387875386</v>
      </c>
      <c r="K104" s="50"/>
      <c r="L104" s="51">
        <f>+L103+J104-K104</f>
        <v>-29170355.252124615</v>
      </c>
    </row>
    <row r="105" spans="1:13" ht="30">
      <c r="B105" s="43">
        <v>45321</v>
      </c>
      <c r="C105" s="53"/>
      <c r="D105" s="53"/>
      <c r="E105" s="55" t="s">
        <v>139</v>
      </c>
      <c r="F105" s="46" t="s">
        <v>137</v>
      </c>
      <c r="G105" s="45"/>
      <c r="H105" s="48" t="s">
        <v>140</v>
      </c>
      <c r="I105" s="45"/>
      <c r="J105" s="51">
        <v>132886854.8121246</v>
      </c>
      <c r="K105" s="51"/>
      <c r="L105" s="51">
        <f>+L104+J105-K105</f>
        <v>103716499.55999997</v>
      </c>
      <c r="M105" s="52">
        <f>+[1]ENERO!K66+[1]FEBRERO!K187+[1]MARZO!K174+[1]ABRIL!K175+[1]MAYO!K153+[1]JUNIO!K168+[1]JULIO!K224+[1]AGOSTO!K195+[1]SEPTIEMBRE!K212+[1]OCTUBRE!K208+[1]NOVIEMBRE!K219+[1]DICIEMBRE!K319</f>
        <v>2348789131.0700002</v>
      </c>
    </row>
    <row r="106" spans="1:13" ht="15.75" thickBot="1">
      <c r="B106" s="64" t="s">
        <v>80</v>
      </c>
      <c r="C106" s="65"/>
      <c r="D106" s="65"/>
      <c r="E106" s="65"/>
      <c r="F106" s="64"/>
      <c r="G106" s="65"/>
      <c r="H106" s="66"/>
      <c r="I106" s="65"/>
      <c r="J106" s="67">
        <f>SUM(J87:J105)</f>
        <v>135220817.19999999</v>
      </c>
      <c r="K106" s="67">
        <f>SUM(K87:K105)</f>
        <v>31504317.640000001</v>
      </c>
      <c r="L106" s="67">
        <f>+L105</f>
        <v>103716499.55999997</v>
      </c>
    </row>
    <row r="107" spans="1:13" ht="16.5" thickTop="1">
      <c r="B107" s="1"/>
      <c r="C107" s="1"/>
      <c r="D107" s="1"/>
      <c r="E107" s="1"/>
      <c r="F107" s="1"/>
      <c r="G107" s="1"/>
      <c r="H107" s="1"/>
      <c r="I107" s="1"/>
      <c r="J107" s="2"/>
      <c r="K107" s="2"/>
      <c r="L107" s="1"/>
    </row>
    <row r="108" spans="1:13" ht="30.75" customHeight="1">
      <c r="B108" s="1"/>
      <c r="E108" s="1"/>
      <c r="F108" s="1"/>
      <c r="G108" s="1"/>
      <c r="H108" s="1"/>
      <c r="I108" s="1"/>
      <c r="J108" s="2"/>
    </row>
    <row r="109" spans="1:13" ht="15.75">
      <c r="B109" s="1"/>
      <c r="C109" s="72" t="s">
        <v>81</v>
      </c>
      <c r="D109" s="72"/>
      <c r="E109" s="72"/>
      <c r="G109" s="1"/>
      <c r="H109" s="35" t="s">
        <v>82</v>
      </c>
      <c r="I109" s="1"/>
      <c r="K109" s="72" t="s">
        <v>82</v>
      </c>
      <c r="L109" s="72"/>
    </row>
    <row r="110" spans="1:13" ht="15.75">
      <c r="B110" s="1"/>
      <c r="C110" s="73" t="s">
        <v>83</v>
      </c>
      <c r="D110" s="73"/>
      <c r="E110" s="73"/>
      <c r="G110" s="3"/>
      <c r="H110" s="36" t="s">
        <v>84</v>
      </c>
      <c r="I110" s="1"/>
      <c r="J110" s="1"/>
      <c r="K110" s="73" t="s">
        <v>85</v>
      </c>
      <c r="L110" s="73"/>
    </row>
    <row r="111" spans="1:13" ht="15.75">
      <c r="B111" s="1"/>
      <c r="C111" s="70" t="s">
        <v>86</v>
      </c>
      <c r="D111" s="70"/>
      <c r="E111" s="70"/>
      <c r="G111" s="3"/>
      <c r="H111" s="3" t="s">
        <v>87</v>
      </c>
      <c r="I111" s="1"/>
      <c r="J111" s="1"/>
      <c r="K111" s="70" t="s">
        <v>88</v>
      </c>
      <c r="L111" s="70"/>
    </row>
    <row r="112" spans="1:13" ht="15.75">
      <c r="B112" s="1"/>
      <c r="C112" s="1"/>
      <c r="D112" s="1"/>
      <c r="E112" s="1"/>
      <c r="F112" s="1"/>
      <c r="G112" s="1"/>
      <c r="H112" s="1"/>
      <c r="I112" s="1"/>
      <c r="J112" s="2"/>
      <c r="K112" s="2"/>
      <c r="L112" s="1"/>
    </row>
    <row r="114" spans="11:12">
      <c r="L114" s="68"/>
    </row>
    <row r="115" spans="11:12">
      <c r="K115" s="69"/>
    </row>
  </sheetData>
  <mergeCells count="20">
    <mergeCell ref="B82:L82"/>
    <mergeCell ref="B2:L2"/>
    <mergeCell ref="B3:L3"/>
    <mergeCell ref="B4:L4"/>
    <mergeCell ref="B5:L5"/>
    <mergeCell ref="C75:E75"/>
    <mergeCell ref="K75:L75"/>
    <mergeCell ref="C76:E76"/>
    <mergeCell ref="K76:L76"/>
    <mergeCell ref="C77:E77"/>
    <mergeCell ref="K77:L77"/>
    <mergeCell ref="B81:L81"/>
    <mergeCell ref="C111:E111"/>
    <mergeCell ref="K111:L111"/>
    <mergeCell ref="B83:L83"/>
    <mergeCell ref="B84:L84"/>
    <mergeCell ref="C109:E109"/>
    <mergeCell ref="K109:L109"/>
    <mergeCell ref="C110:E110"/>
    <mergeCell ref="K110:L110"/>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A67197B9F63E4439ECC38305FA8EACE" ma:contentTypeVersion="18" ma:contentTypeDescription="Crear nuevo documento." ma:contentTypeScope="" ma:versionID="90698beef82e3fce4d96fe36480e5208">
  <xsd:schema xmlns:xsd="http://www.w3.org/2001/XMLSchema" xmlns:xs="http://www.w3.org/2001/XMLSchema" xmlns:p="http://schemas.microsoft.com/office/2006/metadata/properties" xmlns:ns2="8dbb31fa-c118-4266-b530-fff03941bcda" xmlns:ns3="de894e15-ba27-4bdb-b4b8-8efc34bc9aed" targetNamespace="http://schemas.microsoft.com/office/2006/metadata/properties" ma:root="true" ma:fieldsID="5d1b8edfaf72ef6542ecf87aa05e61ec" ns2:_="" ns3:_="">
    <xsd:import namespace="8dbb31fa-c118-4266-b530-fff03941bcda"/>
    <xsd:import namespace="de894e15-ba27-4bdb-b4b8-8efc34bc9a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1fa-c118-4266-b530-fff03941bc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cc83801-0f8f-45ff-b7e9-4730d4be988a}" ma:internalName="TaxCatchAll" ma:showField="CatchAllData" ma:web="8dbb31fa-c118-4266-b530-fff03941b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894e15-ba27-4bdb-b4b8-8efc34bc9a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fed123-6d25-4f8d-9a79-53e780515e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019E20-658E-4F67-A743-D7A690D0C26B}"/>
</file>

<file path=customXml/itemProps2.xml><?xml version="1.0" encoding="utf-8"?>
<ds:datastoreItem xmlns:ds="http://schemas.openxmlformats.org/officeDocument/2006/customXml" ds:itemID="{5C6AF896-11EE-45F1-B15B-BB28888A42A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Anyolani Germosén</dc:creator>
  <cp:keywords/>
  <dc:description/>
  <cp:lastModifiedBy/>
  <cp:revision/>
  <dcterms:created xsi:type="dcterms:W3CDTF">2015-06-05T18:19:34Z</dcterms:created>
  <dcterms:modified xsi:type="dcterms:W3CDTF">2024-02-05T12:47:26Z</dcterms:modified>
  <cp:category/>
  <cp:contentStatus/>
</cp:coreProperties>
</file>