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Informes Financieros 2021-2023/Ingresos y egresos año 2022/"/>
    </mc:Choice>
  </mc:AlternateContent>
  <xr:revisionPtr revIDLastSave="1" documentId="11_E6CDBB67D1FD8C747F7CE3CE6E94D31523649F4F" xr6:coauthVersionLast="47" xr6:coauthVersionMax="47" xr10:uidLastSave="{C29BA7E7-B36C-485D-BA9B-ACD6DDF75B41}"/>
  <bookViews>
    <workbookView xWindow="13470" yWindow="1635" windowWidth="12075" windowHeight="1398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6" i="1" l="1"/>
  <c r="J166" i="1"/>
  <c r="L119" i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B116" i="1"/>
  <c r="K101" i="1"/>
  <c r="J101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</calcChain>
</file>

<file path=xl/sharedStrings.xml><?xml version="1.0" encoding="utf-8"?>
<sst xmlns="http://schemas.openxmlformats.org/spreadsheetml/2006/main" count="446" uniqueCount="205">
  <si>
    <t>INFORME DE TESORERIA</t>
  </si>
  <si>
    <t>INGRESOS Y EGRESOS</t>
  </si>
  <si>
    <t>CUENTA NO. 2400169440 (Fondo Reponible)</t>
  </si>
  <si>
    <t>AGOSTO DEL 2022</t>
  </si>
  <si>
    <t>Fecha</t>
  </si>
  <si>
    <t>Transferencia</t>
  </si>
  <si>
    <t>Cheque</t>
  </si>
  <si>
    <t>Referencia</t>
  </si>
  <si>
    <t>Beneficiario</t>
  </si>
  <si>
    <t>Descripcion</t>
  </si>
  <si>
    <t>Debito</t>
  </si>
  <si>
    <t>Credito</t>
  </si>
  <si>
    <t>Balance</t>
  </si>
  <si>
    <t>Balance Inicial</t>
  </si>
  <si>
    <t>275174603</t>
  </si>
  <si>
    <t>Empleados</t>
  </si>
  <si>
    <t>PAGO DE VIATICOS</t>
  </si>
  <si>
    <t>927517460</t>
  </si>
  <si>
    <t>DGII</t>
  </si>
  <si>
    <t>COBRO IMP DGII 0.15%_TRANS TUB</t>
  </si>
  <si>
    <t>275174610</t>
  </si>
  <si>
    <t>927517461</t>
  </si>
  <si>
    <t>275174615</t>
  </si>
  <si>
    <t>275266627</t>
  </si>
  <si>
    <t>927526662</t>
  </si>
  <si>
    <t>275266631</t>
  </si>
  <si>
    <t>927526663</t>
  </si>
  <si>
    <t>275266637</t>
  </si>
  <si>
    <t>275266642</t>
  </si>
  <si>
    <t>927526664</t>
  </si>
  <si>
    <t>276004524</t>
  </si>
  <si>
    <t>927600452</t>
  </si>
  <si>
    <t>276004530</t>
  </si>
  <si>
    <t>927600453</t>
  </si>
  <si>
    <t>276004537</t>
  </si>
  <si>
    <t>276004543</t>
  </si>
  <si>
    <t>927600454</t>
  </si>
  <si>
    <t>276394041</t>
  </si>
  <si>
    <t>927639404</t>
  </si>
  <si>
    <t>452400019</t>
  </si>
  <si>
    <t>452400030</t>
  </si>
  <si>
    <t>452400401</t>
  </si>
  <si>
    <t>452460402</t>
  </si>
  <si>
    <t>276743573</t>
  </si>
  <si>
    <t>927674357</t>
  </si>
  <si>
    <t>276743579</t>
  </si>
  <si>
    <t>276743588</t>
  </si>
  <si>
    <t>927674358</t>
  </si>
  <si>
    <t>276888791</t>
  </si>
  <si>
    <t>927688879</t>
  </si>
  <si>
    <t>276888799</t>
  </si>
  <si>
    <t>276888814</t>
  </si>
  <si>
    <t>927688881</t>
  </si>
  <si>
    <t>276888821</t>
  </si>
  <si>
    <t>927688882</t>
  </si>
  <si>
    <t>276889521</t>
  </si>
  <si>
    <t>927688952</t>
  </si>
  <si>
    <t>276889535</t>
  </si>
  <si>
    <t>927688953</t>
  </si>
  <si>
    <t>276889544</t>
  </si>
  <si>
    <t>927688954</t>
  </si>
  <si>
    <t>276890166</t>
  </si>
  <si>
    <t>927689016</t>
  </si>
  <si>
    <t>276890971</t>
  </si>
  <si>
    <t>927689097</t>
  </si>
  <si>
    <t>276890979</t>
  </si>
  <si>
    <t>276890987</t>
  </si>
  <si>
    <t>927689098</t>
  </si>
  <si>
    <t>276890994</t>
  </si>
  <si>
    <t>927689099</t>
  </si>
  <si>
    <t>276891460</t>
  </si>
  <si>
    <t>927689146</t>
  </si>
  <si>
    <t>276891957</t>
  </si>
  <si>
    <t>927689195</t>
  </si>
  <si>
    <t>277216450</t>
  </si>
  <si>
    <t>927721645</t>
  </si>
  <si>
    <t>277216458</t>
  </si>
  <si>
    <t>277216468</t>
  </si>
  <si>
    <t>927721646</t>
  </si>
  <si>
    <t>277719511</t>
  </si>
  <si>
    <t>COMISION POR MANEJO DE CUENTA</t>
  </si>
  <si>
    <t>Total</t>
  </si>
  <si>
    <t>José Luis Almarante</t>
  </si>
  <si>
    <t>Anyolani Nolasco</t>
  </si>
  <si>
    <t>Jose Luis Mañon</t>
  </si>
  <si>
    <t>Realizado</t>
  </si>
  <si>
    <t>Aprobado</t>
  </si>
  <si>
    <t>Tecnico de Contabilidad</t>
  </si>
  <si>
    <t>Enc. Division Depto. de Contabilidad</t>
  </si>
  <si>
    <t>Encargado Financiero</t>
  </si>
  <si>
    <t xml:space="preserve">  CUENTA UNICA DEL TESORO NO. 100010102384894</t>
  </si>
  <si>
    <t>Libramiento</t>
  </si>
  <si>
    <t>101479/22</t>
  </si>
  <si>
    <t>CEIZTUR</t>
  </si>
  <si>
    <t>Ingresos correspondientes del  10/07/2022 al 16/07/2022 (Charter)</t>
  </si>
  <si>
    <t>101487/22</t>
  </si>
  <si>
    <t>Ingresos correspondientes del 1 al 15/07/2022 (Regulares)</t>
  </si>
  <si>
    <t>2.2.6.3.01</t>
  </si>
  <si>
    <t>HUMANO SEGUROS S A</t>
  </si>
  <si>
    <t>Pago de la Factura No. 4204 correspondiente al mes de agosto 2022, del Seguro Médico de Salud a los empleados del CEIZTUR</t>
  </si>
  <si>
    <t>2.3.6.1.01, 2.3.9.6.01, 2.3.6.3.04, 2.3.5.5.01, 2.3.2.3.01</t>
  </si>
  <si>
    <t>Soluciones Diversas Institucionales del Caribe, SRL</t>
  </si>
  <si>
    <t>Pago Factura No. 0113 por concepto de Compra de Herramientas para personal de mantenimiento de planta física del CEIZTUR.</t>
  </si>
  <si>
    <t> 03/08/2022 </t>
  </si>
  <si>
    <t>2.3.3.2.01</t>
  </si>
  <si>
    <t>GTG Industrial, SRL</t>
  </si>
  <si>
    <t>Pago factura no. 2653 por la compra de papel higiénico y toallas para baños del Ceiztur del 3er Trimestre del  2022.</t>
  </si>
  <si>
    <t>2.2.5.1.01</t>
  </si>
  <si>
    <t>CENTRO DE EXPORTACION E INVERSIONES DE LA REPUBLICA DOMINICANA</t>
  </si>
  <si>
    <t>Pago de factura No.0018, Cesión de derecho Contrato 32-2021 por los gastos de mantenimiento del edificio del CEI-RD espacio concedido al CEIZTUR, correspondiente al mes de agosto del 2022.</t>
  </si>
  <si>
    <t>03/08/2022 </t>
  </si>
  <si>
    <t>2.2.7.2.06</t>
  </si>
  <si>
    <t>Auto Servicio Automotriz Inteligente RD, Auto Sai RD</t>
  </si>
  <si>
    <t>Pago factura no. 0466 por Servicios de mantenimiento preventivo  de los vehículos Nissan Navara placa no. L339972 y Chevrolet Colorado placa no.  L379824</t>
  </si>
  <si>
    <t>2.1.1.2.09</t>
  </si>
  <si>
    <t>COMITE EJECUTOR DE INFRAESTRUCTURAS DE ZONAS TURISTICAS</t>
  </si>
  <si>
    <t>Nómina pasantes julio 2022</t>
  </si>
  <si>
    <t>2.2.8.7.06</t>
  </si>
  <si>
    <t>CARMEN ENICIA CHEVALIER CARABALLO</t>
  </si>
  <si>
    <t>Pago de la Factura No.0538, Por Concepto de trámites legales de Documentos, según anexos.</t>
  </si>
  <si>
    <t>2.1.1.5.03</t>
  </si>
  <si>
    <t>Pago indemnización ex colaboradores.</t>
  </si>
  <si>
    <t>2.1.1.5.04</t>
  </si>
  <si>
    <t>Pago vacaciones no tomadas ex colaboradores.</t>
  </si>
  <si>
    <t>2.2.2.1.03</t>
  </si>
  <si>
    <t>Editora Listin Diario, SA</t>
  </si>
  <si>
    <t>Pago factura no. 7179 por Servicios de Publicación en el periódico Listín Diario  por dos días de la Convocatoria a Licitación Pública Nacional, ref.: CEIZTUR-CCC-LPN-2022-0006.</t>
  </si>
  <si>
    <t>Pago factura no. 7159 por Servicios de Publicación en el  Periódico Listín Diario por tres días de la Convocatoria a Licitación Pública Nacional, ref.: CEIZTUR-CCC-LPN-2022-0005.</t>
  </si>
  <si>
    <t>05/08/2022 </t>
  </si>
  <si>
    <t>2.7.1.2.01</t>
  </si>
  <si>
    <t>Trent, SRL</t>
  </si>
  <si>
    <t>Pago fact. No.0161, cub. No.2, proy. No.362 cont. No.46-2021, Reconstrucción Plaza de Vendedores Balneario Los Patos, Provincia Barahona.</t>
  </si>
  <si>
    <t>2.1.1.2.06</t>
  </si>
  <si>
    <t>Pago jornaleros julio 2022</t>
  </si>
  <si>
    <t>2.1.2.2.03</t>
  </si>
  <si>
    <t>Nómina horas extras junio 2022.</t>
  </si>
  <si>
    <t>101502/22</t>
  </si>
  <si>
    <t>Ingresos correspondientes del  17/07/2022 al 23/07/2022 (Charter)</t>
  </si>
  <si>
    <t>2.7.2.4.01</t>
  </si>
  <si>
    <t>Pericles Antonio Andújar De La Vega</t>
  </si>
  <si>
    <t>Pago cub. No.1 Proy. No.369 Fact. No.0111Cont. No.53-2021Recosntruccion Aceras y Contenes del Centro del Municipio de Banica, Provincia Elías Piña.</t>
  </si>
  <si>
    <t xml:space="preserve">2.1.1.3.01, 2.1.5.3.01, 2.1.5.2.01, 2.1.5.1.01 </t>
  </si>
  <si>
    <t>COMITE EJECUTOR DE INFRAESTRUCTA EN ZONAS TURISTICAS (CEIZTUR)</t>
  </si>
  <si>
    <t>Nómina tramite de pensión mes de agosto 2022</t>
  </si>
  <si>
    <t>2.1.5.3.01, 2.1.5.2.01, 2.1.1.2.05, :2.1.5.1.01</t>
  </si>
  <si>
    <t>Nómina periodo probatorio mes de agosto 2022</t>
  </si>
  <si>
    <t>2.1.5.3.01, :2.1.5.2.01, 2.1.1.2.09, 2.1.5.1.01</t>
  </si>
  <si>
    <t>Nómina carácter eventual mes de agosto 2022</t>
  </si>
  <si>
    <t>2.1.2.2.05 </t>
  </si>
  <si>
    <t>Nómina militar mes de agosto 2022</t>
  </si>
  <si>
    <t>2.1.5.3.01, 2.1.1.2.08, 2.1.5.2.01, 2.1.5.1.01</t>
  </si>
  <si>
    <t>Nómina temporales mes de agosto 2022</t>
  </si>
  <si>
    <t>2.2.8.5.01</t>
  </si>
  <si>
    <t>Dita Services, SRL</t>
  </si>
  <si>
    <t>Pago Factura No. 0206 por Servicios de Fumigación de las Oficinas del CEIZTUR correspondiente al mes de agosto del 2022 según proceso de compra CEIZTUR -DAF-CM-2022-0014.</t>
  </si>
  <si>
    <t> 17/08/2022</t>
  </si>
  <si>
    <t>2.2.7.2.08</t>
  </si>
  <si>
    <t>Britotec Multiservicios Eléctricos, EIRL</t>
  </si>
  <si>
    <t>Pago Factura No. 0003 por concepto de Contratación de Servicio Mantenimiento Preventivo de Aires Acondicionados Oficinas del CEIZTUR.</t>
  </si>
  <si>
    <t>EDITORA DEL CARIBE C POR A</t>
  </si>
  <si>
    <t>Pago factura no. 4101 por servicio de Publicación en el periódico Editora del Caribe C por A por tres días de la Convocatoria a Licitación Pública Nacional, ref.: CEIZTUR-CCC-LPN-2022-0005.</t>
  </si>
  <si>
    <t>2.1.5.3.01, 2.1.5.2.01, 2.1.5.1.01, 2.1.1.1.01</t>
  </si>
  <si>
    <t>Nómina fija mes de agosto 2022</t>
  </si>
  <si>
    <t>17/08/2022 </t>
  </si>
  <si>
    <t>ESTRELLA ROSA SOSA</t>
  </si>
  <si>
    <t>Pago Factura No. 0115 Por Concepto de trámites legales de documentos, según anexos.</t>
  </si>
  <si>
    <t>2.3.9.8.01</t>
  </si>
  <si>
    <t>Pago factura no. 0458 por la Compra e Instalación de Juego de Luces Led para vehículo Nissan Navara placa no. L339972 y Nissan Navara placa no. L339986.</t>
  </si>
  <si>
    <t>Pago factura no. 0469 por servicio de mantenimiento preventivo, reparación y chequeo de los vehículos Nissan Navara L339986 y Toyota Hilux No. EL00023.</t>
  </si>
  <si>
    <t>COMERCIAL MINI EIRL</t>
  </si>
  <si>
    <t>Pago factura no. 0182 por los Servicios de reparación de frenos para el vehículo Checrolet Colorado placa no. L379824.</t>
  </si>
  <si>
    <t>2.2.1.3.01</t>
  </si>
  <si>
    <t>COMPANIA DOMINICANA DE TELEFONOS C POR A</t>
  </si>
  <si>
    <t>Pago de la factura No. 7026, Por los servicios de renta mensual de las flotas del CEIZTUR, correspondiente al mes de julio 2022.</t>
  </si>
  <si>
    <t>CONSTRUCTORA SERINAR C POR A</t>
  </si>
  <si>
    <t>Pago fact. No. 0073 cub. No.3 Proy. No.359 Cont. No.39-202, Construccion Destacamento, Estacionamiento, y Acceso Peatonal Playa Esmeralda, Miches.</t>
  </si>
  <si>
    <t>Pago Factura No. 0116 Por Concepto de Trámites Legales de Documentos, según anexos.</t>
  </si>
  <si>
    <t>FREDDY BOLIVAR DE JESUS ALMONTE BRITO</t>
  </si>
  <si>
    <t>Pago Factura No. 0623 Por Concepto de trámites legales de documentos, según anexos.</t>
  </si>
  <si>
    <t>101512/22</t>
  </si>
  <si>
    <t>Ingresos correspondientes del  24/07/2022 al 30/07/2022 (Charter)</t>
  </si>
  <si>
    <t>101524/22</t>
  </si>
  <si>
    <t>Ingresos correspondientes del 16 al 30/07/2022 (Regulares)</t>
  </si>
  <si>
    <t>Delta Comercial, SA</t>
  </si>
  <si>
    <t>Pago Factura No. 5542 para Pago Deducible Seguro para reparación por choque vehículo Toyota Fortuner placa No. G488728.</t>
  </si>
  <si>
    <t>101530/22</t>
  </si>
  <si>
    <t>Ingresos correspondientes del  31/07/2022 al 06/08/2022 (Charter)</t>
  </si>
  <si>
    <t>101537/22</t>
  </si>
  <si>
    <t>Ingresos correspondientes del 07/08/2022 al 13/08/2022 (Charter)</t>
  </si>
  <si>
    <t>Nómina adicional pasantes agosto 2022</t>
  </si>
  <si>
    <t>26/08/2022 </t>
  </si>
  <si>
    <t>Nómina adicional fijos mes de agosto 2022</t>
  </si>
  <si>
    <t>2.7.2.7.01</t>
  </si>
  <si>
    <t>Constructora Hnos. Diaz Villar, SRL</t>
  </si>
  <si>
    <t>Pago de la Factura No.0151, Cub. No.3, Proy. No.336 Cont.No.92-2019, Construcción Parque del Pinar, Provincia San José de Ocoa</t>
  </si>
  <si>
    <t>2.1.2.2.03 </t>
  </si>
  <si>
    <t>Horas extras mes de julio 2022</t>
  </si>
  <si>
    <t>2..7.1.2.01</t>
  </si>
  <si>
    <t>Pago fact. No.0162, Cub. No.3, Proy. No.362 Cont. No.46-2021, Reconstrucción Plaza de Vendedores Balneario Los Patos, Provincia Barahona.</t>
  </si>
  <si>
    <t>2004</t>
  </si>
  <si>
    <t>Proyectos Civiles LD, SRL</t>
  </si>
  <si>
    <t>Pago de Fact. No. 0011, Cub. No.1, Proy. No.368, Cont. No. 52-2021, Reconstrucción Vía de acceso Riocito-Playa Saladilla, Municipio Santa Cruz, Provincia Barahona.</t>
  </si>
  <si>
    <t xml:space="preserve"> </t>
  </si>
  <si>
    <t>Maggy Villar</t>
  </si>
  <si>
    <t>Analista y/o Tecnico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</si>
</sst>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11"/>
      <color theme="1"/>
      <name val="Palatino Linotype"/>
      <family val="1"/>
    </font>
    <font>
      <sz val="10"/>
      <name val="Palatino Linotype"/>
      <family val="1"/>
    </font>
    <font>
      <sz val="10"/>
      <color indexed="8"/>
      <name val="Palatino Linotype"/>
      <family val="1"/>
    </font>
    <font>
      <sz val="11"/>
      <color indexed="8"/>
      <name val="Palatino Linotype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left"/>
    </xf>
    <xf numFmtId="43" fontId="2" fillId="0" borderId="1" xfId="1" applyFont="1" applyBorder="1"/>
    <xf numFmtId="43" fontId="3" fillId="0" borderId="1" xfId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3" fontId="3" fillId="0" borderId="1" xfId="0" applyNumberFormat="1" applyFont="1" applyBorder="1"/>
    <xf numFmtId="43" fontId="0" fillId="0" borderId="0" xfId="0" applyNumberFormat="1"/>
    <xf numFmtId="39" fontId="6" fillId="0" borderId="1" xfId="1" applyNumberFormat="1" applyFont="1" applyBorder="1" applyAlignment="1">
      <alignment horizontal="right"/>
    </xf>
    <xf numFmtId="39" fontId="6" fillId="3" borderId="1" xfId="1" applyNumberFormat="1" applyFont="1" applyFill="1" applyBorder="1" applyAlignment="1">
      <alignment horizontal="right"/>
    </xf>
    <xf numFmtId="0" fontId="2" fillId="0" borderId="2" xfId="0" applyFont="1" applyBorder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center"/>
    </xf>
    <xf numFmtId="43" fontId="4" fillId="2" borderId="3" xfId="1" applyFont="1" applyFill="1" applyBorder="1"/>
    <xf numFmtId="43" fontId="5" fillId="2" borderId="3" xfId="1" applyFont="1" applyFill="1" applyBorder="1"/>
    <xf numFmtId="43" fontId="5" fillId="2" borderId="3" xfId="0" applyNumberFormat="1" applyFont="1" applyFill="1" applyBorder="1"/>
    <xf numFmtId="43" fontId="3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3" fontId="3" fillId="0" borderId="0" xfId="1" applyFont="1"/>
    <xf numFmtId="14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4" fontId="8" fillId="0" borderId="1" xfId="0" applyNumberFormat="1" applyFont="1" applyBorder="1" applyAlignment="1">
      <alignment horizontal="left" wrapText="1"/>
    </xf>
    <xf numFmtId="43" fontId="2" fillId="0" borderId="1" xfId="1" applyFont="1" applyFill="1" applyBorder="1"/>
    <xf numFmtId="43" fontId="8" fillId="0" borderId="1" xfId="0" applyNumberFormat="1" applyFont="1" applyBorder="1"/>
    <xf numFmtId="0" fontId="2" fillId="0" borderId="1" xfId="0" applyFont="1" applyBorder="1" applyAlignment="1">
      <alignment horizontal="left" wrapText="1"/>
    </xf>
    <xf numFmtId="43" fontId="2" fillId="3" borderId="1" xfId="1" applyFont="1" applyFill="1" applyBorder="1"/>
    <xf numFmtId="0" fontId="9" fillId="0" borderId="0" xfId="0" applyFont="1" applyAlignment="1">
      <alignment wrapText="1"/>
    </xf>
    <xf numFmtId="4" fontId="2" fillId="0" borderId="1" xfId="0" applyNumberFormat="1" applyFont="1" applyBorder="1" applyAlignment="1">
      <alignment horizontal="left" wrapText="1"/>
    </xf>
    <xf numFmtId="43" fontId="8" fillId="0" borderId="0" xfId="0" applyNumberFormat="1" applyFont="1"/>
    <xf numFmtId="49" fontId="2" fillId="0" borderId="1" xfId="0" applyNumberFormat="1" applyFont="1" applyBorder="1" applyAlignment="1">
      <alignment horizontal="center"/>
    </xf>
    <xf numFmtId="164" fontId="3" fillId="0" borderId="0" xfId="0" applyNumberFormat="1" applyFont="1"/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Palatino Linotype"/>
        <family val="1"/>
        <scheme val="none"/>
      </font>
      <numFmt numFmtId="166" formatCode="#,##0.00;\-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numFmt numFmtId="165" formatCode="dd/mm/yyyy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Palatino Linotype"/>
        <family val="1"/>
        <scheme val="none"/>
      </font>
      <fill>
        <patternFill patternType="solid">
          <fgColor indexed="64"/>
          <bgColor theme="4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177165</xdr:rowOff>
    </xdr:from>
    <xdr:to>
      <xdr:col>5</xdr:col>
      <xdr:colOff>1429702</xdr:colOff>
      <xdr:row>4</xdr:row>
      <xdr:rowOff>177165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3239C5-2EB3-401A-AD8D-7F888A11665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9070" y="177165"/>
          <a:ext cx="4089082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9048</xdr:colOff>
      <xdr:row>112</xdr:row>
      <xdr:rowOff>15716</xdr:rowOff>
    </xdr:from>
    <xdr:to>
      <xdr:col>7</xdr:col>
      <xdr:colOff>342899</xdr:colOff>
      <xdr:row>116</xdr:row>
      <xdr:rowOff>19050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23E7E7-EA00-4702-946B-C23360F8F62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80498" y="23447216"/>
          <a:ext cx="4582001" cy="76533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2/Informe%20de%20Tesoreria%202022/Informe%20de%20Tesoreria%201-2022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2/Informe%20de%20Tesoreria%202022/Informe%20de%20Tesoreria%201-2022.xlsx?E65A9414" TargetMode="External"/><Relationship Id="rId1" Type="http://schemas.openxmlformats.org/officeDocument/2006/relationships/externalLinkPath" Target="file:///\\E65A9414\Informe%20de%20Tesoreria%20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nero 2022"/>
      <sheetName val="FEBRERO 2022"/>
      <sheetName val="Marzo 2022"/>
      <sheetName val="Abril 2022"/>
      <sheetName val="Mayo 2022"/>
      <sheetName val="Junio 2022"/>
      <sheetName val="julio 2022 "/>
      <sheetName val="Agosto 2022"/>
      <sheetName val="Septiembre 2022"/>
      <sheetName val="Octubre 2022"/>
      <sheetName val="Noviembre 2022"/>
      <sheetName val="Diciembre 2022"/>
    </sheetNames>
    <sheetDataSet>
      <sheetData sheetId="0"/>
      <sheetData sheetId="1"/>
      <sheetData sheetId="2"/>
      <sheetData sheetId="3"/>
      <sheetData sheetId="4"/>
      <sheetData sheetId="5"/>
      <sheetData sheetId="6">
        <row r="90">
          <cell r="L90">
            <v>4607978.29</v>
          </cell>
        </row>
        <row r="184">
          <cell r="L184">
            <v>1234143667.1807973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A8C4D3-C67B-43D8-81DF-1689B9ED42BB}" name="Tabla13456" displayName="Tabla13456" ref="B7:L100" headerRowCount="0" totalsRowShown="0" headerRowDxfId="23" headerRowBorderDxfId="21" tableBorderDxfId="22" headerRowCellStyle="Millares">
  <tableColumns count="11">
    <tableColumn id="1" xr3:uid="{A9E7D2D9-B92B-4689-B409-F650CB172786}" name="Columna1" headerRowDxfId="20" dataDxfId="19"/>
    <tableColumn id="2" xr3:uid="{902E87AF-9002-4F64-9885-D083274F9532}" name="Columna2" headerRowDxfId="18" dataDxfId="17"/>
    <tableColumn id="3" xr3:uid="{A2946E16-B066-45D9-ACCE-8C1FFADB0879}" name="Columna3" headerRowDxfId="16" dataDxfId="15"/>
    <tableColumn id="4" xr3:uid="{3E400C90-6CA6-45DA-B52F-EBC165F6CE04}" name="Columna4" headerRowDxfId="14"/>
    <tableColumn id="5" xr3:uid="{939C1481-4EBF-4C1C-AB3E-CDF6191F4647}" name="Columna5" headerRowDxfId="13" dataDxfId="12"/>
    <tableColumn id="6" xr3:uid="{4DA00566-AFC3-4BA1-B7A9-4613B4ACA968}" name="Columna6" headerRowDxfId="11" dataDxfId="10"/>
    <tableColumn id="7" xr3:uid="{EE1DE50C-CE8D-46AC-A616-A9A803E5C0DE}" name="Columna7" headerRowDxfId="9" dataDxfId="8"/>
    <tableColumn id="8" xr3:uid="{0B73C9A1-03ED-4EDD-9711-0EE97B673346}" name="Columna8" headerRowDxfId="7" dataDxfId="6"/>
    <tableColumn id="9" xr3:uid="{8648CEAA-3DD4-4532-91D0-11FD847BF05A}" name="Columna9" headerRowDxfId="5" dataDxfId="4" headerRowCellStyle="Millares" dataCellStyle="Millares"/>
    <tableColumn id="10" xr3:uid="{E84C3877-BE25-4FC7-802D-8F1691F2E523}" name="Columna10" headerRowDxfId="3" dataDxfId="2" headerRowCellStyle="Millares" dataCellStyle="Millares"/>
    <tableColumn id="11" xr3:uid="{1808EAEA-48E6-4940-B2CD-409660FB44C1}" name="Columna11" headerRowDxfId="1" dataDxfId="0">
      <calculatedColumnFormula>+J7-K7+L6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abSelected="1" workbookViewId="0">
      <selection activeCell="E12" sqref="E12"/>
    </sheetView>
  </sheetViews>
  <sheetFormatPr baseColWidth="10" defaultRowHeight="15" x14ac:dyDescent="0.25"/>
  <cols>
    <col min="1" max="1" width="2.5703125" customWidth="1"/>
    <col min="2" max="2" width="11" bestFit="1" customWidth="1"/>
    <col min="3" max="3" width="16.7109375" customWidth="1"/>
    <col min="4" max="4" width="7.7109375" bestFit="1" customWidth="1"/>
    <col min="5" max="5" width="18.28515625" customWidth="1"/>
    <col min="6" max="6" width="24.42578125" customWidth="1"/>
    <col min="7" max="7" width="1.5703125" customWidth="1"/>
    <col min="8" max="8" width="64.5703125" customWidth="1"/>
    <col min="9" max="9" width="2" customWidth="1"/>
    <col min="10" max="10" width="16.85546875" bestFit="1" customWidth="1"/>
    <col min="11" max="11" width="15.5703125" bestFit="1" customWidth="1"/>
    <col min="12" max="12" width="18.5703125" customWidth="1"/>
  </cols>
  <sheetData>
    <row r="1" spans="1:14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3"/>
    </row>
    <row r="2" spans="1:14" ht="15.75" x14ac:dyDescent="0.3">
      <c r="A2" s="1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1:14" ht="15.75" x14ac:dyDescent="0.3">
      <c r="A3" s="1"/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.75" x14ac:dyDescent="0.3">
      <c r="A4" s="1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1:14" ht="15.75" x14ac:dyDescent="0.3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4" ht="15.75" x14ac:dyDescent="0.3">
      <c r="A6" s="1"/>
    </row>
    <row r="7" spans="1:14" ht="17.25" x14ac:dyDescent="0.35">
      <c r="A7" s="1"/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/>
      <c r="H7" s="6" t="s">
        <v>9</v>
      </c>
      <c r="I7" s="6"/>
      <c r="J7" s="7" t="s">
        <v>10</v>
      </c>
      <c r="K7" s="7" t="s">
        <v>11</v>
      </c>
      <c r="L7" s="8" t="s">
        <v>12</v>
      </c>
    </row>
    <row r="8" spans="1:14" ht="16.5" x14ac:dyDescent="0.3">
      <c r="A8" s="1"/>
      <c r="B8" s="9"/>
      <c r="C8" s="1"/>
      <c r="D8" s="10"/>
      <c r="E8" s="1"/>
      <c r="F8" s="11"/>
      <c r="G8" s="1"/>
      <c r="H8" s="12" t="s">
        <v>13</v>
      </c>
      <c r="I8" s="1"/>
      <c r="J8" s="13">
        <v>0</v>
      </c>
      <c r="K8" s="2">
        <v>0</v>
      </c>
      <c r="L8" s="14">
        <f>+'[1]julio 2022 '!L90</f>
        <v>4607978.29</v>
      </c>
    </row>
    <row r="9" spans="1:14" ht="16.5" x14ac:dyDescent="0.3">
      <c r="A9" s="1"/>
      <c r="B9" s="9">
        <v>44776</v>
      </c>
      <c r="C9" s="10"/>
      <c r="D9" s="10"/>
      <c r="E9" s="15" t="s">
        <v>14</v>
      </c>
      <c r="F9" s="16" t="s">
        <v>15</v>
      </c>
      <c r="G9" s="10"/>
      <c r="H9" s="17" t="s">
        <v>16</v>
      </c>
      <c r="I9" s="10"/>
      <c r="J9" s="13"/>
      <c r="K9" s="13">
        <v>10850</v>
      </c>
      <c r="L9" s="18">
        <f>+L8+Tabla13456[[#This Row],[Columna9]]-Tabla13456[[#This Row],[Columna10]]</f>
        <v>4597128.29</v>
      </c>
    </row>
    <row r="10" spans="1:14" ht="16.5" x14ac:dyDescent="0.3">
      <c r="A10" s="1"/>
      <c r="B10" s="9">
        <v>44776</v>
      </c>
      <c r="C10" s="10"/>
      <c r="D10" s="10"/>
      <c r="E10" s="15" t="s">
        <v>17</v>
      </c>
      <c r="F10" s="16" t="s">
        <v>18</v>
      </c>
      <c r="G10" s="10"/>
      <c r="H10" s="17" t="s">
        <v>19</v>
      </c>
      <c r="I10" s="10"/>
      <c r="J10" s="13"/>
      <c r="K10" s="13">
        <v>16.28</v>
      </c>
      <c r="L10" s="18">
        <f>+L9+Tabla13456[[#This Row],[Columna9]]-Tabla13456[[#This Row],[Columna10]]</f>
        <v>4597112.01</v>
      </c>
    </row>
    <row r="11" spans="1:14" ht="16.5" x14ac:dyDescent="0.3">
      <c r="A11" s="1"/>
      <c r="B11" s="9">
        <v>44776</v>
      </c>
      <c r="C11" s="10"/>
      <c r="D11" s="10"/>
      <c r="E11" s="15" t="s">
        <v>20</v>
      </c>
      <c r="F11" s="16" t="s">
        <v>15</v>
      </c>
      <c r="G11" s="10"/>
      <c r="H11" s="17" t="s">
        <v>16</v>
      </c>
      <c r="I11" s="10"/>
      <c r="J11" s="13"/>
      <c r="K11" s="13">
        <v>9400</v>
      </c>
      <c r="L11" s="18">
        <f>+L10+Tabla13456[[#This Row],[Columna9]]-Tabla13456[[#This Row],[Columna10]]</f>
        <v>4587712.01</v>
      </c>
      <c r="N11" s="19"/>
    </row>
    <row r="12" spans="1:14" ht="16.5" x14ac:dyDescent="0.3">
      <c r="A12" s="1"/>
      <c r="B12" s="9">
        <v>44776</v>
      </c>
      <c r="C12" s="10"/>
      <c r="D12" s="10"/>
      <c r="E12" s="15" t="s">
        <v>21</v>
      </c>
      <c r="F12" s="16" t="s">
        <v>18</v>
      </c>
      <c r="G12" s="10"/>
      <c r="H12" s="17" t="s">
        <v>19</v>
      </c>
      <c r="I12" s="10"/>
      <c r="J12" s="13"/>
      <c r="K12" s="13">
        <v>14.1</v>
      </c>
      <c r="L12" s="18">
        <f>+L11+Tabla13456[[#This Row],[Columna9]]-Tabla13456[[#This Row],[Columna10]]</f>
        <v>4587697.91</v>
      </c>
    </row>
    <row r="13" spans="1:14" ht="16.5" x14ac:dyDescent="0.3">
      <c r="A13" s="1"/>
      <c r="B13" s="9">
        <v>44776</v>
      </c>
      <c r="C13" s="10"/>
      <c r="D13" s="10"/>
      <c r="E13" s="15" t="s">
        <v>22</v>
      </c>
      <c r="F13" s="16" t="s">
        <v>15</v>
      </c>
      <c r="G13" s="10"/>
      <c r="H13" s="17" t="s">
        <v>16</v>
      </c>
      <c r="I13" s="10"/>
      <c r="J13" s="13"/>
      <c r="K13" s="13">
        <v>8900</v>
      </c>
      <c r="L13" s="18">
        <f>+L12+Tabla13456[[#This Row],[Columna9]]-Tabla13456[[#This Row],[Columna10]]</f>
        <v>4578797.91</v>
      </c>
    </row>
    <row r="14" spans="1:14" ht="16.5" x14ac:dyDescent="0.3">
      <c r="A14" s="1"/>
      <c r="B14" s="9">
        <v>44776</v>
      </c>
      <c r="C14" s="10"/>
      <c r="D14" s="10"/>
      <c r="E14" s="15" t="s">
        <v>21</v>
      </c>
      <c r="F14" s="16" t="s">
        <v>18</v>
      </c>
      <c r="G14" s="10"/>
      <c r="H14" s="17" t="s">
        <v>19</v>
      </c>
      <c r="I14" s="10"/>
      <c r="J14" s="13"/>
      <c r="K14" s="13">
        <v>13.35</v>
      </c>
      <c r="L14" s="18">
        <f>+L13+Tabla13456[[#This Row],[Columna9]]-Tabla13456[[#This Row],[Columna10]]</f>
        <v>4578784.5600000005</v>
      </c>
    </row>
    <row r="15" spans="1:14" ht="16.5" x14ac:dyDescent="0.3">
      <c r="A15" s="1"/>
      <c r="B15" s="9">
        <v>44777</v>
      </c>
      <c r="C15" s="10"/>
      <c r="D15" s="10"/>
      <c r="E15" s="15" t="s">
        <v>23</v>
      </c>
      <c r="F15" s="16" t="s">
        <v>15</v>
      </c>
      <c r="G15" s="10"/>
      <c r="H15" s="17" t="s">
        <v>16</v>
      </c>
      <c r="I15" s="10"/>
      <c r="J15" s="13"/>
      <c r="K15" s="13">
        <v>15600</v>
      </c>
      <c r="L15" s="18">
        <f>+L14+Tabla13456[[#This Row],[Columna9]]-Tabla13456[[#This Row],[Columna10]]</f>
        <v>4563184.5600000005</v>
      </c>
    </row>
    <row r="16" spans="1:14" ht="16.5" x14ac:dyDescent="0.3">
      <c r="A16" s="1"/>
      <c r="B16" s="9">
        <v>44777</v>
      </c>
      <c r="C16" s="10"/>
      <c r="D16" s="10"/>
      <c r="E16" s="15" t="s">
        <v>24</v>
      </c>
      <c r="F16" s="16" t="s">
        <v>18</v>
      </c>
      <c r="G16" s="10"/>
      <c r="H16" s="17" t="s">
        <v>19</v>
      </c>
      <c r="I16" s="10"/>
      <c r="J16" s="13"/>
      <c r="K16" s="13">
        <v>23.4</v>
      </c>
      <c r="L16" s="18">
        <f>+L15+Tabla13456[[#This Row],[Columna9]]-Tabla13456[[#This Row],[Columna10]]</f>
        <v>4563161.16</v>
      </c>
    </row>
    <row r="17" spans="1:12" ht="16.5" x14ac:dyDescent="0.3">
      <c r="A17" s="1"/>
      <c r="B17" s="9">
        <v>44777</v>
      </c>
      <c r="C17" s="10"/>
      <c r="D17" s="10"/>
      <c r="E17" s="15" t="s">
        <v>25</v>
      </c>
      <c r="F17" s="16" t="s">
        <v>15</v>
      </c>
      <c r="G17" s="10"/>
      <c r="H17" s="17" t="s">
        <v>16</v>
      </c>
      <c r="I17" s="10"/>
      <c r="J17" s="13"/>
      <c r="K17" s="13">
        <v>13500</v>
      </c>
      <c r="L17" s="18">
        <f>+L16+Tabla13456[[#This Row],[Columna9]]-Tabla13456[[#This Row],[Columna10]]</f>
        <v>4549661.16</v>
      </c>
    </row>
    <row r="18" spans="1:12" ht="16.5" x14ac:dyDescent="0.3">
      <c r="A18" s="1"/>
      <c r="B18" s="9">
        <v>44777</v>
      </c>
      <c r="C18" s="10"/>
      <c r="D18" s="10"/>
      <c r="E18" s="15" t="s">
        <v>26</v>
      </c>
      <c r="F18" s="16" t="s">
        <v>18</v>
      </c>
      <c r="G18" s="10"/>
      <c r="H18" s="17" t="s">
        <v>19</v>
      </c>
      <c r="I18" s="10"/>
      <c r="J18" s="13"/>
      <c r="K18" s="13">
        <v>20.25</v>
      </c>
      <c r="L18" s="18">
        <f>+L17+Tabla13456[[#This Row],[Columna9]]-Tabla13456[[#This Row],[Columna10]]</f>
        <v>4549640.91</v>
      </c>
    </row>
    <row r="19" spans="1:12" ht="16.5" x14ac:dyDescent="0.3">
      <c r="A19" s="1"/>
      <c r="B19" s="9">
        <v>44777</v>
      </c>
      <c r="C19" s="10"/>
      <c r="D19" s="10"/>
      <c r="E19" s="15" t="s">
        <v>27</v>
      </c>
      <c r="F19" s="16" t="s">
        <v>15</v>
      </c>
      <c r="G19" s="10"/>
      <c r="H19" s="17" t="s">
        <v>16</v>
      </c>
      <c r="I19" s="10"/>
      <c r="J19" s="13"/>
      <c r="K19" s="13">
        <v>13500</v>
      </c>
      <c r="L19" s="18">
        <f>+L18+Tabla13456[[#This Row],[Columna9]]-Tabla13456[[#This Row],[Columna10]]</f>
        <v>4536140.91</v>
      </c>
    </row>
    <row r="20" spans="1:12" ht="16.5" x14ac:dyDescent="0.3">
      <c r="A20" s="1"/>
      <c r="B20" s="9">
        <v>44777</v>
      </c>
      <c r="C20" s="10"/>
      <c r="D20" s="10"/>
      <c r="E20" s="15" t="s">
        <v>26</v>
      </c>
      <c r="F20" s="16" t="s">
        <v>18</v>
      </c>
      <c r="G20" s="10"/>
      <c r="H20" s="17" t="s">
        <v>19</v>
      </c>
      <c r="I20" s="10"/>
      <c r="J20" s="13"/>
      <c r="K20" s="13">
        <v>20.25</v>
      </c>
      <c r="L20" s="18">
        <f>+L19+Tabla13456[[#This Row],[Columna9]]-Tabla13456[[#This Row],[Columna10]]</f>
        <v>4536120.66</v>
      </c>
    </row>
    <row r="21" spans="1:12" ht="16.5" x14ac:dyDescent="0.3">
      <c r="A21" s="1"/>
      <c r="B21" s="9">
        <v>44777</v>
      </c>
      <c r="C21" s="10"/>
      <c r="D21" s="10"/>
      <c r="E21" s="15" t="s">
        <v>28</v>
      </c>
      <c r="F21" s="16" t="s">
        <v>15</v>
      </c>
      <c r="G21" s="10"/>
      <c r="H21" s="17" t="s">
        <v>16</v>
      </c>
      <c r="I21" s="10"/>
      <c r="J21" s="13"/>
      <c r="K21" s="13">
        <v>12800</v>
      </c>
      <c r="L21" s="18">
        <f>+L20+Tabla13456[[#This Row],[Columna9]]-Tabla13456[[#This Row],[Columna10]]</f>
        <v>4523320.66</v>
      </c>
    </row>
    <row r="22" spans="1:12" ht="16.5" x14ac:dyDescent="0.3">
      <c r="A22" s="1"/>
      <c r="B22" s="9">
        <v>44777</v>
      </c>
      <c r="C22" s="10"/>
      <c r="D22" s="10"/>
      <c r="E22" s="15" t="s">
        <v>29</v>
      </c>
      <c r="F22" s="16" t="s">
        <v>18</v>
      </c>
      <c r="G22" s="10"/>
      <c r="H22" s="17" t="s">
        <v>19</v>
      </c>
      <c r="I22" s="10"/>
      <c r="J22" s="13"/>
      <c r="K22" s="13">
        <v>19.2</v>
      </c>
      <c r="L22" s="18">
        <f>+L21+Tabla13456[[#This Row],[Columna9]]-Tabla13456[[#This Row],[Columna10]]</f>
        <v>4523301.46</v>
      </c>
    </row>
    <row r="23" spans="1:12" ht="16.5" x14ac:dyDescent="0.3">
      <c r="A23" s="1"/>
      <c r="B23" s="9">
        <v>44785</v>
      </c>
      <c r="C23" s="10"/>
      <c r="D23" s="10"/>
      <c r="E23" s="15" t="s">
        <v>30</v>
      </c>
      <c r="F23" s="16" t="s">
        <v>15</v>
      </c>
      <c r="G23" s="10"/>
      <c r="H23" s="17" t="s">
        <v>16</v>
      </c>
      <c r="I23" s="10"/>
      <c r="J23" s="13"/>
      <c r="K23" s="13">
        <v>6100</v>
      </c>
      <c r="L23" s="18">
        <f>+L22+Tabla13456[[#This Row],[Columna9]]-Tabla13456[[#This Row],[Columna10]]</f>
        <v>4517201.46</v>
      </c>
    </row>
    <row r="24" spans="1:12" ht="16.5" x14ac:dyDescent="0.3">
      <c r="A24" s="1"/>
      <c r="B24" s="9">
        <v>44785</v>
      </c>
      <c r="C24" s="10"/>
      <c r="D24" s="10"/>
      <c r="E24" s="15" t="s">
        <v>31</v>
      </c>
      <c r="F24" s="16" t="s">
        <v>18</v>
      </c>
      <c r="G24" s="10"/>
      <c r="H24" s="17" t="s">
        <v>19</v>
      </c>
      <c r="I24" s="10"/>
      <c r="J24" s="13"/>
      <c r="K24" s="13">
        <v>9.15</v>
      </c>
      <c r="L24" s="18">
        <f>+L23+Tabla13456[[#This Row],[Columna9]]-Tabla13456[[#This Row],[Columna10]]</f>
        <v>4517192.3099999996</v>
      </c>
    </row>
    <row r="25" spans="1:12" ht="16.5" x14ac:dyDescent="0.3">
      <c r="A25" s="1"/>
      <c r="B25" s="9">
        <v>44785</v>
      </c>
      <c r="C25" s="10"/>
      <c r="D25" s="10"/>
      <c r="E25" s="15" t="s">
        <v>32</v>
      </c>
      <c r="F25" s="16" t="s">
        <v>15</v>
      </c>
      <c r="G25" s="10"/>
      <c r="H25" s="17" t="s">
        <v>16</v>
      </c>
      <c r="I25" s="10"/>
      <c r="J25" s="13"/>
      <c r="K25" s="13">
        <v>5300</v>
      </c>
      <c r="L25" s="18">
        <f>+L24+Tabla13456[[#This Row],[Columna9]]-Tabla13456[[#This Row],[Columna10]]</f>
        <v>4511892.3099999996</v>
      </c>
    </row>
    <row r="26" spans="1:12" ht="16.5" x14ac:dyDescent="0.3">
      <c r="A26" s="1"/>
      <c r="B26" s="9">
        <v>44785</v>
      </c>
      <c r="C26" s="10"/>
      <c r="D26" s="10"/>
      <c r="E26" s="15" t="s">
        <v>33</v>
      </c>
      <c r="F26" s="16" t="s">
        <v>18</v>
      </c>
      <c r="G26" s="10"/>
      <c r="H26" s="17" t="s">
        <v>19</v>
      </c>
      <c r="I26" s="10"/>
      <c r="J26" s="13"/>
      <c r="K26" s="13">
        <v>7.95</v>
      </c>
      <c r="L26" s="18">
        <f>+L25+Tabla13456[[#This Row],[Columna9]]-Tabla13456[[#This Row],[Columna10]]</f>
        <v>4511884.3599999994</v>
      </c>
    </row>
    <row r="27" spans="1:12" ht="16.5" x14ac:dyDescent="0.3">
      <c r="A27" s="1"/>
      <c r="B27" s="9">
        <v>44785</v>
      </c>
      <c r="C27" s="10"/>
      <c r="D27" s="10"/>
      <c r="E27" s="15" t="s">
        <v>34</v>
      </c>
      <c r="F27" s="16" t="s">
        <v>15</v>
      </c>
      <c r="G27" s="10"/>
      <c r="H27" s="17" t="s">
        <v>16</v>
      </c>
      <c r="I27" s="10"/>
      <c r="J27" s="13"/>
      <c r="K27" s="13">
        <v>5300</v>
      </c>
      <c r="L27" s="18">
        <f>+L26+Tabla13456[[#This Row],[Columna9]]-Tabla13456[[#This Row],[Columna10]]</f>
        <v>4506584.3599999994</v>
      </c>
    </row>
    <row r="28" spans="1:12" ht="16.5" x14ac:dyDescent="0.3">
      <c r="A28" s="1"/>
      <c r="B28" s="9">
        <v>44785</v>
      </c>
      <c r="C28" s="10"/>
      <c r="D28" s="10"/>
      <c r="E28" s="15" t="s">
        <v>33</v>
      </c>
      <c r="F28" s="16" t="s">
        <v>18</v>
      </c>
      <c r="G28" s="10"/>
      <c r="H28" s="17" t="s">
        <v>19</v>
      </c>
      <c r="I28" s="10"/>
      <c r="J28" s="13"/>
      <c r="K28" s="13">
        <v>7.95</v>
      </c>
      <c r="L28" s="18">
        <f>+L27+Tabla13456[[#This Row],[Columna9]]-Tabla13456[[#This Row],[Columna10]]</f>
        <v>4506576.4099999992</v>
      </c>
    </row>
    <row r="29" spans="1:12" ht="16.5" x14ac:dyDescent="0.3">
      <c r="A29" s="1"/>
      <c r="B29" s="9">
        <v>44785</v>
      </c>
      <c r="C29" s="10"/>
      <c r="D29" s="10"/>
      <c r="E29" s="15" t="s">
        <v>35</v>
      </c>
      <c r="F29" s="16" t="s">
        <v>15</v>
      </c>
      <c r="G29" s="10"/>
      <c r="H29" s="17" t="s">
        <v>16</v>
      </c>
      <c r="I29" s="10"/>
      <c r="J29" s="13"/>
      <c r="K29" s="13">
        <v>5000</v>
      </c>
      <c r="L29" s="18">
        <f>+L28+Tabla13456[[#This Row],[Columna9]]-Tabla13456[[#This Row],[Columna10]]</f>
        <v>4501576.4099999992</v>
      </c>
    </row>
    <row r="30" spans="1:12" ht="16.5" x14ac:dyDescent="0.3">
      <c r="A30" s="1"/>
      <c r="B30" s="9">
        <v>44785</v>
      </c>
      <c r="C30" s="10"/>
      <c r="D30" s="10"/>
      <c r="E30" s="15" t="s">
        <v>36</v>
      </c>
      <c r="F30" s="16" t="s">
        <v>18</v>
      </c>
      <c r="G30" s="10"/>
      <c r="H30" s="17" t="s">
        <v>19</v>
      </c>
      <c r="I30" s="10"/>
      <c r="J30" s="13"/>
      <c r="K30" s="20">
        <v>7.5</v>
      </c>
      <c r="L30" s="18">
        <f>+L29+Tabla13456[[#This Row],[Columna9]]-Tabla13456[[#This Row],[Columna10]]</f>
        <v>4501568.9099999992</v>
      </c>
    </row>
    <row r="31" spans="1:12" ht="16.5" x14ac:dyDescent="0.3">
      <c r="A31" s="1"/>
      <c r="B31" s="9">
        <v>44788</v>
      </c>
      <c r="C31" s="10"/>
      <c r="D31" s="10"/>
      <c r="E31" s="15" t="s">
        <v>37</v>
      </c>
      <c r="F31" s="16" t="s">
        <v>15</v>
      </c>
      <c r="G31" s="10"/>
      <c r="H31" s="17" t="s">
        <v>16</v>
      </c>
      <c r="I31" s="10"/>
      <c r="J31" s="13"/>
      <c r="K31" s="20">
        <v>3308.21</v>
      </c>
      <c r="L31" s="18">
        <f>+L30+Tabla13456[[#This Row],[Columna9]]-Tabla13456[[#This Row],[Columna10]]</f>
        <v>4498260.6999999993</v>
      </c>
    </row>
    <row r="32" spans="1:12" ht="16.5" x14ac:dyDescent="0.3">
      <c r="A32" s="1"/>
      <c r="B32" s="9">
        <v>44788</v>
      </c>
      <c r="C32" s="10"/>
      <c r="D32" s="10"/>
      <c r="E32" s="15" t="s">
        <v>38</v>
      </c>
      <c r="F32" s="16" t="s">
        <v>18</v>
      </c>
      <c r="G32" s="10"/>
      <c r="H32" s="17" t="s">
        <v>19</v>
      </c>
      <c r="I32" s="10"/>
      <c r="J32" s="13"/>
      <c r="K32" s="20">
        <v>4.96</v>
      </c>
      <c r="L32" s="18">
        <f>+L31+Tabla13456[[#This Row],[Columna9]]-Tabla13456[[#This Row],[Columna10]]</f>
        <v>4498255.7399999993</v>
      </c>
    </row>
    <row r="33" spans="1:12" ht="16.5" x14ac:dyDescent="0.3">
      <c r="A33" s="1"/>
      <c r="B33" s="9">
        <v>44788</v>
      </c>
      <c r="C33" s="10"/>
      <c r="D33" s="10"/>
      <c r="E33" s="15" t="s">
        <v>39</v>
      </c>
      <c r="F33" s="16" t="s">
        <v>15</v>
      </c>
      <c r="G33" s="10"/>
      <c r="H33" s="17" t="s">
        <v>16</v>
      </c>
      <c r="I33" s="10"/>
      <c r="J33" s="13"/>
      <c r="K33" s="20">
        <v>53607.5</v>
      </c>
      <c r="L33" s="18">
        <f>+L32+Tabla13456[[#This Row],[Columna9]]-Tabla13456[[#This Row],[Columna10]]</f>
        <v>4444648.2399999993</v>
      </c>
    </row>
    <row r="34" spans="1:12" ht="16.5" x14ac:dyDescent="0.3">
      <c r="A34" s="1"/>
      <c r="B34" s="9">
        <v>44788</v>
      </c>
      <c r="C34" s="10"/>
      <c r="D34" s="10"/>
      <c r="E34" s="15" t="s">
        <v>40</v>
      </c>
      <c r="F34" s="16" t="s">
        <v>15</v>
      </c>
      <c r="G34" s="10"/>
      <c r="H34" s="17" t="s">
        <v>16</v>
      </c>
      <c r="I34" s="10"/>
      <c r="J34" s="13"/>
      <c r="K34" s="20">
        <v>209680</v>
      </c>
      <c r="L34" s="18">
        <f>+L33+Tabla13456[[#This Row],[Columna9]]-Tabla13456[[#This Row],[Columna10]]</f>
        <v>4234968.2399999993</v>
      </c>
    </row>
    <row r="35" spans="1:12" ht="16.5" x14ac:dyDescent="0.3">
      <c r="A35" s="1"/>
      <c r="B35" s="9">
        <v>44790</v>
      </c>
      <c r="C35" s="10"/>
      <c r="D35" s="10"/>
      <c r="E35" s="15" t="s">
        <v>41</v>
      </c>
      <c r="F35" s="16" t="s">
        <v>18</v>
      </c>
      <c r="G35" s="10"/>
      <c r="H35" s="17" t="s">
        <v>19</v>
      </c>
      <c r="I35" s="10"/>
      <c r="J35" s="13"/>
      <c r="K35" s="20">
        <v>80.41</v>
      </c>
      <c r="L35" s="18">
        <f>+L34+Tabla13456[[#This Row],[Columna9]]-Tabla13456[[#This Row],[Columna10]]</f>
        <v>4234887.8299999991</v>
      </c>
    </row>
    <row r="36" spans="1:12" ht="16.5" x14ac:dyDescent="0.3">
      <c r="A36" s="1"/>
      <c r="B36" s="9">
        <v>44790</v>
      </c>
      <c r="C36" s="10"/>
      <c r="D36" s="10"/>
      <c r="E36" s="15" t="s">
        <v>42</v>
      </c>
      <c r="F36" s="16" t="s">
        <v>18</v>
      </c>
      <c r="G36" s="10"/>
      <c r="H36" s="17" t="s">
        <v>19</v>
      </c>
      <c r="I36" s="10"/>
      <c r="J36" s="13"/>
      <c r="K36" s="20">
        <v>314.52</v>
      </c>
      <c r="L36" s="18">
        <f>+L35+Tabla13456[[#This Row],[Columna9]]-Tabla13456[[#This Row],[Columna10]]</f>
        <v>4234573.3099999996</v>
      </c>
    </row>
    <row r="37" spans="1:12" ht="16.5" x14ac:dyDescent="0.3">
      <c r="A37" s="1"/>
      <c r="B37" s="9">
        <v>44791</v>
      </c>
      <c r="C37" s="10"/>
      <c r="D37" s="10"/>
      <c r="E37" s="15" t="s">
        <v>43</v>
      </c>
      <c r="F37" s="16" t="s">
        <v>15</v>
      </c>
      <c r="G37" s="10"/>
      <c r="H37" s="17" t="s">
        <v>16</v>
      </c>
      <c r="I37" s="10"/>
      <c r="J37" s="13"/>
      <c r="K37" s="20">
        <v>6405</v>
      </c>
      <c r="L37" s="18">
        <f>+L36+Tabla13456[[#This Row],[Columna9]]-Tabla13456[[#This Row],[Columna10]]</f>
        <v>4228168.3099999996</v>
      </c>
    </row>
    <row r="38" spans="1:12" ht="16.5" x14ac:dyDescent="0.3">
      <c r="A38" s="1"/>
      <c r="B38" s="9">
        <v>44791</v>
      </c>
      <c r="C38" s="10"/>
      <c r="D38" s="10"/>
      <c r="E38" s="15" t="s">
        <v>44</v>
      </c>
      <c r="F38" s="16" t="s">
        <v>18</v>
      </c>
      <c r="G38" s="10"/>
      <c r="H38" s="17" t="s">
        <v>19</v>
      </c>
      <c r="I38" s="10"/>
      <c r="J38" s="13"/>
      <c r="K38" s="20">
        <v>9.61</v>
      </c>
      <c r="L38" s="18">
        <f>+L37+Tabla13456[[#This Row],[Columna9]]-Tabla13456[[#This Row],[Columna10]]</f>
        <v>4228158.6999999993</v>
      </c>
    </row>
    <row r="39" spans="1:12" ht="16.5" x14ac:dyDescent="0.3">
      <c r="A39" s="1"/>
      <c r="B39" s="9">
        <v>44791</v>
      </c>
      <c r="C39" s="10"/>
      <c r="D39" s="10"/>
      <c r="E39" s="15" t="s">
        <v>45</v>
      </c>
      <c r="F39" s="16" t="s">
        <v>15</v>
      </c>
      <c r="G39" s="10"/>
      <c r="H39" s="17" t="s">
        <v>16</v>
      </c>
      <c r="I39" s="10"/>
      <c r="J39" s="13"/>
      <c r="K39" s="20">
        <v>5250</v>
      </c>
      <c r="L39" s="18">
        <f>+L38+Tabla13456[[#This Row],[Columna9]]-Tabla13456[[#This Row],[Columna10]]</f>
        <v>4222908.6999999993</v>
      </c>
    </row>
    <row r="40" spans="1:12" ht="16.5" x14ac:dyDescent="0.3">
      <c r="A40" s="1"/>
      <c r="B40" s="9">
        <v>44791</v>
      </c>
      <c r="C40" s="10"/>
      <c r="D40" s="10"/>
      <c r="E40" s="15" t="s">
        <v>44</v>
      </c>
      <c r="F40" s="16" t="s">
        <v>18</v>
      </c>
      <c r="G40" s="10"/>
      <c r="H40" s="17" t="s">
        <v>19</v>
      </c>
      <c r="I40" s="10"/>
      <c r="J40" s="13"/>
      <c r="K40" s="20">
        <v>7.88</v>
      </c>
      <c r="L40" s="18">
        <f>+L39+Tabla13456[[#This Row],[Columna9]]-Tabla13456[[#This Row],[Columna10]]</f>
        <v>4222900.8199999994</v>
      </c>
    </row>
    <row r="41" spans="1:12" ht="16.5" x14ac:dyDescent="0.3">
      <c r="A41" s="1"/>
      <c r="B41" s="9">
        <v>44791</v>
      </c>
      <c r="C41" s="10"/>
      <c r="D41" s="10"/>
      <c r="E41" s="15" t="s">
        <v>46</v>
      </c>
      <c r="F41" s="16" t="s">
        <v>15</v>
      </c>
      <c r="G41" s="10"/>
      <c r="H41" s="17" t="s">
        <v>16</v>
      </c>
      <c r="I41" s="10"/>
      <c r="J41" s="13"/>
      <c r="K41" s="20">
        <v>5565</v>
      </c>
      <c r="L41" s="18">
        <f>+L40+Tabla13456[[#This Row],[Columna9]]-Tabla13456[[#This Row],[Columna10]]</f>
        <v>4217335.8199999994</v>
      </c>
    </row>
    <row r="42" spans="1:12" ht="16.5" x14ac:dyDescent="0.3">
      <c r="A42" s="1"/>
      <c r="B42" s="9">
        <v>44791</v>
      </c>
      <c r="C42" s="10"/>
      <c r="D42" s="10"/>
      <c r="E42" s="15" t="s">
        <v>47</v>
      </c>
      <c r="F42" s="16" t="s">
        <v>18</v>
      </c>
      <c r="G42" s="10"/>
      <c r="H42" s="17" t="s">
        <v>19</v>
      </c>
      <c r="I42" s="10"/>
      <c r="J42" s="13"/>
      <c r="K42" s="21">
        <v>8.35</v>
      </c>
      <c r="L42" s="18">
        <f>+L41+Tabla13456[[#This Row],[Columna9]]-Tabla13456[[#This Row],[Columna10]]</f>
        <v>4217327.47</v>
      </c>
    </row>
    <row r="43" spans="1:12" ht="16.5" x14ac:dyDescent="0.3">
      <c r="A43" s="1"/>
      <c r="B43" s="9">
        <v>44792</v>
      </c>
      <c r="C43" s="10"/>
      <c r="D43" s="10"/>
      <c r="E43" s="15" t="s">
        <v>48</v>
      </c>
      <c r="F43" s="16" t="s">
        <v>15</v>
      </c>
      <c r="G43" s="10"/>
      <c r="H43" s="17" t="s">
        <v>16</v>
      </c>
      <c r="I43" s="10"/>
      <c r="J43" s="13"/>
      <c r="K43" s="21">
        <v>6100</v>
      </c>
      <c r="L43" s="18">
        <f>+L42+Tabla13456[[#This Row],[Columna9]]-Tabla13456[[#This Row],[Columna10]]</f>
        <v>4211227.47</v>
      </c>
    </row>
    <row r="44" spans="1:12" ht="16.5" x14ac:dyDescent="0.3">
      <c r="A44" s="1"/>
      <c r="B44" s="9">
        <v>44792</v>
      </c>
      <c r="C44" s="10"/>
      <c r="D44" s="10"/>
      <c r="E44" s="15" t="s">
        <v>49</v>
      </c>
      <c r="F44" s="16" t="s">
        <v>18</v>
      </c>
      <c r="G44" s="10"/>
      <c r="H44" s="17" t="s">
        <v>19</v>
      </c>
      <c r="I44" s="10"/>
      <c r="J44" s="13"/>
      <c r="K44" s="21">
        <v>9.15</v>
      </c>
      <c r="L44" s="18">
        <f>+L43+Tabla13456[[#This Row],[Columna9]]-Tabla13456[[#This Row],[Columna10]]</f>
        <v>4211218.3199999994</v>
      </c>
    </row>
    <row r="45" spans="1:12" ht="16.5" x14ac:dyDescent="0.3">
      <c r="A45" s="1"/>
      <c r="B45" s="9">
        <v>44792</v>
      </c>
      <c r="C45" s="10"/>
      <c r="D45" s="10"/>
      <c r="E45" s="15" t="s">
        <v>50</v>
      </c>
      <c r="F45" s="16" t="s">
        <v>15</v>
      </c>
      <c r="G45" s="10"/>
      <c r="H45" s="17" t="s">
        <v>16</v>
      </c>
      <c r="I45" s="10"/>
      <c r="J45" s="13"/>
      <c r="K45" s="21">
        <v>5300</v>
      </c>
      <c r="L45" s="18">
        <f>+L44+Tabla13456[[#This Row],[Columna9]]-Tabla13456[[#This Row],[Columna10]]</f>
        <v>4205918.3199999994</v>
      </c>
    </row>
    <row r="46" spans="1:12" ht="16.5" x14ac:dyDescent="0.3">
      <c r="A46" s="1"/>
      <c r="B46" s="9">
        <v>44792</v>
      </c>
      <c r="C46" s="9"/>
      <c r="D46" s="10"/>
      <c r="E46" s="15" t="s">
        <v>49</v>
      </c>
      <c r="F46" s="16" t="s">
        <v>18</v>
      </c>
      <c r="G46" s="10"/>
      <c r="H46" s="17" t="s">
        <v>19</v>
      </c>
      <c r="I46" s="10"/>
      <c r="J46" s="13"/>
      <c r="K46" s="21">
        <v>7.95</v>
      </c>
      <c r="L46" s="18">
        <f>+L45+Tabla13456[[#This Row],[Columna9]]-Tabla13456[[#This Row],[Columna10]]</f>
        <v>4205910.3699999992</v>
      </c>
    </row>
    <row r="47" spans="1:12" ht="16.5" x14ac:dyDescent="0.3">
      <c r="A47" s="1"/>
      <c r="B47" s="9">
        <v>44792</v>
      </c>
      <c r="C47" s="9"/>
      <c r="D47" s="10"/>
      <c r="E47" s="15" t="s">
        <v>51</v>
      </c>
      <c r="F47" s="16" t="s">
        <v>15</v>
      </c>
      <c r="G47" s="10"/>
      <c r="H47" s="17" t="s">
        <v>16</v>
      </c>
      <c r="I47" s="10"/>
      <c r="J47" s="13"/>
      <c r="K47" s="21">
        <v>5300</v>
      </c>
      <c r="L47" s="18">
        <f>+L46+Tabla13456[[#This Row],[Columna9]]-Tabla13456[[#This Row],[Columna10]]</f>
        <v>4200610.3699999992</v>
      </c>
    </row>
    <row r="48" spans="1:12" ht="16.5" x14ac:dyDescent="0.3">
      <c r="A48" s="1"/>
      <c r="B48" s="9">
        <v>44792</v>
      </c>
      <c r="C48" s="9"/>
      <c r="D48" s="10"/>
      <c r="E48" s="15" t="s">
        <v>52</v>
      </c>
      <c r="F48" s="16" t="s">
        <v>18</v>
      </c>
      <c r="G48" s="10"/>
      <c r="H48" s="17" t="s">
        <v>19</v>
      </c>
      <c r="I48" s="10"/>
      <c r="J48" s="13"/>
      <c r="K48" s="21">
        <v>7.95</v>
      </c>
      <c r="L48" s="18">
        <f>+L47+Tabla13456[[#This Row],[Columna9]]-Tabla13456[[#This Row],[Columna10]]</f>
        <v>4200602.419999999</v>
      </c>
    </row>
    <row r="49" spans="1:12" ht="16.5" x14ac:dyDescent="0.3">
      <c r="A49" s="1"/>
      <c r="B49" s="9">
        <v>44792</v>
      </c>
      <c r="C49" s="9"/>
      <c r="D49" s="10"/>
      <c r="E49" s="15" t="s">
        <v>53</v>
      </c>
      <c r="F49" s="16" t="s">
        <v>15</v>
      </c>
      <c r="G49" s="10"/>
      <c r="H49" s="17" t="s">
        <v>16</v>
      </c>
      <c r="I49" s="10"/>
      <c r="J49" s="13"/>
      <c r="K49" s="21">
        <v>5000</v>
      </c>
      <c r="L49" s="18">
        <f>+L48+Tabla13456[[#This Row],[Columna9]]-Tabla13456[[#This Row],[Columna10]]</f>
        <v>4195602.419999999</v>
      </c>
    </row>
    <row r="50" spans="1:12" ht="16.5" x14ac:dyDescent="0.3">
      <c r="A50" s="1"/>
      <c r="B50" s="9">
        <v>44792</v>
      </c>
      <c r="C50" s="9"/>
      <c r="D50" s="10"/>
      <c r="E50" s="15" t="s">
        <v>54</v>
      </c>
      <c r="F50" s="16" t="s">
        <v>18</v>
      </c>
      <c r="G50" s="10"/>
      <c r="H50" s="17" t="s">
        <v>19</v>
      </c>
      <c r="I50" s="10"/>
      <c r="J50" s="13"/>
      <c r="K50" s="21">
        <v>7.5</v>
      </c>
      <c r="L50" s="18">
        <f>+L49+Tabla13456[[#This Row],[Columna9]]-Tabla13456[[#This Row],[Columna10]]</f>
        <v>4195594.919999999</v>
      </c>
    </row>
    <row r="51" spans="1:12" ht="16.5" x14ac:dyDescent="0.3">
      <c r="A51" s="1"/>
      <c r="B51" s="9">
        <v>44792</v>
      </c>
      <c r="C51" s="9"/>
      <c r="D51" s="10"/>
      <c r="E51" s="15" t="s">
        <v>55</v>
      </c>
      <c r="F51" s="16" t="s">
        <v>15</v>
      </c>
      <c r="G51" s="10"/>
      <c r="H51" s="17" t="s">
        <v>16</v>
      </c>
      <c r="I51" s="10"/>
      <c r="J51" s="13"/>
      <c r="K51" s="21">
        <v>21367.5</v>
      </c>
      <c r="L51" s="18">
        <f>+L50+Tabla13456[[#This Row],[Columna9]]-Tabla13456[[#This Row],[Columna10]]</f>
        <v>4174227.419999999</v>
      </c>
    </row>
    <row r="52" spans="1:12" ht="16.5" x14ac:dyDescent="0.3">
      <c r="A52" s="1"/>
      <c r="B52" s="9">
        <v>44792</v>
      </c>
      <c r="C52" s="9"/>
      <c r="D52" s="10"/>
      <c r="E52" s="15" t="s">
        <v>56</v>
      </c>
      <c r="F52" s="16" t="s">
        <v>18</v>
      </c>
      <c r="G52" s="10"/>
      <c r="H52" s="17" t="s">
        <v>19</v>
      </c>
      <c r="I52" s="10"/>
      <c r="J52" s="13"/>
      <c r="K52" s="21">
        <v>32.049999999999997</v>
      </c>
      <c r="L52" s="18">
        <f>+L51+Tabla13456[[#This Row],[Columna9]]-Tabla13456[[#This Row],[Columna10]]</f>
        <v>4174195.3699999992</v>
      </c>
    </row>
    <row r="53" spans="1:12" ht="16.5" x14ac:dyDescent="0.3">
      <c r="A53" s="1"/>
      <c r="B53" s="9">
        <v>44792</v>
      </c>
      <c r="C53" s="9"/>
      <c r="D53" s="10"/>
      <c r="E53" s="15" t="s">
        <v>57</v>
      </c>
      <c r="F53" s="16" t="s">
        <v>15</v>
      </c>
      <c r="G53" s="10"/>
      <c r="H53" s="17" t="s">
        <v>16</v>
      </c>
      <c r="I53" s="10"/>
      <c r="J53" s="13"/>
      <c r="K53" s="21">
        <v>18480</v>
      </c>
      <c r="L53" s="18">
        <f>+L52+Tabla13456[[#This Row],[Columna9]]-Tabla13456[[#This Row],[Columna10]]</f>
        <v>4155715.3699999992</v>
      </c>
    </row>
    <row r="54" spans="1:12" ht="16.5" x14ac:dyDescent="0.3">
      <c r="A54" s="1"/>
      <c r="B54" s="9">
        <v>44792</v>
      </c>
      <c r="C54" s="9"/>
      <c r="D54" s="10"/>
      <c r="E54" s="15" t="s">
        <v>58</v>
      </c>
      <c r="F54" s="16" t="s">
        <v>18</v>
      </c>
      <c r="G54" s="10"/>
      <c r="H54" s="17" t="s">
        <v>19</v>
      </c>
      <c r="I54" s="10"/>
      <c r="J54" s="13"/>
      <c r="K54" s="21">
        <v>27.72</v>
      </c>
      <c r="L54" s="18">
        <f>+L53+Tabla13456[[#This Row],[Columna9]]-Tabla13456[[#This Row],[Columna10]]</f>
        <v>4155687.649999999</v>
      </c>
    </row>
    <row r="55" spans="1:12" ht="16.5" x14ac:dyDescent="0.3">
      <c r="A55" s="1"/>
      <c r="B55" s="9">
        <v>44792</v>
      </c>
      <c r="C55" s="9"/>
      <c r="D55" s="10"/>
      <c r="E55" s="15" t="s">
        <v>59</v>
      </c>
      <c r="F55" s="16" t="s">
        <v>15</v>
      </c>
      <c r="G55" s="10"/>
      <c r="H55" s="17" t="s">
        <v>16</v>
      </c>
      <c r="I55" s="10"/>
      <c r="J55" s="13"/>
      <c r="K55" s="21">
        <v>17535</v>
      </c>
      <c r="L55" s="18">
        <f>+L54+Tabla13456[[#This Row],[Columna9]]-Tabla13456[[#This Row],[Columna10]]</f>
        <v>4138152.649999999</v>
      </c>
    </row>
    <row r="56" spans="1:12" ht="16.5" x14ac:dyDescent="0.3">
      <c r="A56" s="1"/>
      <c r="B56" s="9">
        <v>44792</v>
      </c>
      <c r="C56" s="9"/>
      <c r="D56" s="10"/>
      <c r="E56" s="15" t="s">
        <v>60</v>
      </c>
      <c r="F56" s="16" t="s">
        <v>18</v>
      </c>
      <c r="G56" s="10"/>
      <c r="H56" s="17" t="s">
        <v>19</v>
      </c>
      <c r="I56" s="10"/>
      <c r="J56" s="13"/>
      <c r="K56" s="21">
        <v>26.3</v>
      </c>
      <c r="L56" s="18">
        <f>+L55+Tabla13456[[#This Row],[Columna9]]-Tabla13456[[#This Row],[Columna10]]</f>
        <v>4138126.3499999992</v>
      </c>
    </row>
    <row r="57" spans="1:12" ht="16.5" x14ac:dyDescent="0.3">
      <c r="A57" s="1"/>
      <c r="B57" s="9">
        <v>44792</v>
      </c>
      <c r="C57" s="9"/>
      <c r="D57" s="10"/>
      <c r="E57" s="15" t="s">
        <v>61</v>
      </c>
      <c r="F57" s="16" t="s">
        <v>15</v>
      </c>
      <c r="G57" s="10"/>
      <c r="H57" s="17" t="s">
        <v>16</v>
      </c>
      <c r="I57" s="10"/>
      <c r="J57" s="13"/>
      <c r="K57" s="21">
        <v>10800</v>
      </c>
      <c r="L57" s="18">
        <f>+L56+Tabla13456[[#This Row],[Columna9]]-Tabla13456[[#This Row],[Columna10]]</f>
        <v>4127326.3499999992</v>
      </c>
    </row>
    <row r="58" spans="1:12" ht="16.5" x14ac:dyDescent="0.3">
      <c r="A58" s="1"/>
      <c r="B58" s="9">
        <v>44792</v>
      </c>
      <c r="C58" s="9"/>
      <c r="D58" s="10"/>
      <c r="E58" s="15" t="s">
        <v>62</v>
      </c>
      <c r="F58" s="16" t="s">
        <v>18</v>
      </c>
      <c r="G58" s="10"/>
      <c r="H58" s="17" t="s">
        <v>19</v>
      </c>
      <c r="I58" s="10"/>
      <c r="J58" s="13"/>
      <c r="K58" s="21">
        <v>16.2</v>
      </c>
      <c r="L58" s="18">
        <f>+L57+Tabla13456[[#This Row],[Columna9]]-Tabla13456[[#This Row],[Columna10]]</f>
        <v>4127310.149999999</v>
      </c>
    </row>
    <row r="59" spans="1:12" ht="16.5" x14ac:dyDescent="0.3">
      <c r="A59" s="1"/>
      <c r="B59" s="9">
        <v>44792</v>
      </c>
      <c r="C59" s="9"/>
      <c r="D59" s="10"/>
      <c r="E59" s="15" t="s">
        <v>63</v>
      </c>
      <c r="F59" s="16" t="s">
        <v>15</v>
      </c>
      <c r="G59" s="10"/>
      <c r="H59" s="17" t="s">
        <v>16</v>
      </c>
      <c r="I59" s="10"/>
      <c r="J59" s="13"/>
      <c r="K59" s="21">
        <v>6100</v>
      </c>
      <c r="L59" s="18">
        <f>+L58+Tabla13456[[#This Row],[Columna9]]-Tabla13456[[#This Row],[Columna10]]</f>
        <v>4121210.149999999</v>
      </c>
    </row>
    <row r="60" spans="1:12" ht="16.5" x14ac:dyDescent="0.3">
      <c r="A60" s="1"/>
      <c r="B60" s="9">
        <v>44792</v>
      </c>
      <c r="C60" s="9"/>
      <c r="D60" s="10"/>
      <c r="E60" s="15" t="s">
        <v>64</v>
      </c>
      <c r="F60" s="16" t="s">
        <v>18</v>
      </c>
      <c r="G60" s="10"/>
      <c r="H60" s="17" t="s">
        <v>19</v>
      </c>
      <c r="I60" s="10"/>
      <c r="J60" s="13"/>
      <c r="K60" s="21">
        <v>9.15</v>
      </c>
      <c r="L60" s="18">
        <f>+L59+Tabla13456[[#This Row],[Columna9]]-Tabla13456[[#This Row],[Columna10]]</f>
        <v>4121200.9999999991</v>
      </c>
    </row>
    <row r="61" spans="1:12" ht="16.5" x14ac:dyDescent="0.3">
      <c r="A61" s="1"/>
      <c r="B61" s="9">
        <v>44792</v>
      </c>
      <c r="C61" s="9"/>
      <c r="D61" s="10"/>
      <c r="E61" s="15" t="s">
        <v>65</v>
      </c>
      <c r="F61" s="16" t="s">
        <v>15</v>
      </c>
      <c r="G61" s="10"/>
      <c r="H61" s="17" t="s">
        <v>16</v>
      </c>
      <c r="I61" s="10"/>
      <c r="J61" s="13"/>
      <c r="K61" s="21">
        <v>5300</v>
      </c>
      <c r="L61" s="18">
        <f>+L60+Tabla13456[[#This Row],[Columna9]]-Tabla13456[[#This Row],[Columna10]]</f>
        <v>4115900.9999999991</v>
      </c>
    </row>
    <row r="62" spans="1:12" ht="16.5" x14ac:dyDescent="0.3">
      <c r="A62" s="1"/>
      <c r="B62" s="9">
        <v>44792</v>
      </c>
      <c r="C62" s="9"/>
      <c r="D62" s="10"/>
      <c r="E62" s="15" t="s">
        <v>64</v>
      </c>
      <c r="F62" s="16" t="s">
        <v>18</v>
      </c>
      <c r="G62" s="10"/>
      <c r="H62" s="17" t="s">
        <v>19</v>
      </c>
      <c r="I62" s="10"/>
      <c r="J62" s="13"/>
      <c r="K62" s="21">
        <v>7.95</v>
      </c>
      <c r="L62" s="18">
        <f>+L61+Tabla13456[[#This Row],[Columna9]]-Tabla13456[[#This Row],[Columna10]]</f>
        <v>4115893.0499999989</v>
      </c>
    </row>
    <row r="63" spans="1:12" ht="16.5" x14ac:dyDescent="0.3">
      <c r="A63" s="1"/>
      <c r="B63" s="9">
        <v>44792</v>
      </c>
      <c r="C63" s="9"/>
      <c r="D63" s="10"/>
      <c r="E63" s="15" t="s">
        <v>66</v>
      </c>
      <c r="F63" s="16" t="s">
        <v>15</v>
      </c>
      <c r="G63" s="10"/>
      <c r="H63" s="17" t="s">
        <v>16</v>
      </c>
      <c r="I63" s="10"/>
      <c r="J63" s="13"/>
      <c r="K63" s="21">
        <v>5300</v>
      </c>
      <c r="L63" s="18">
        <f>+L62+Tabla13456[[#This Row],[Columna9]]-Tabla13456[[#This Row],[Columna10]]</f>
        <v>4110593.0499999989</v>
      </c>
    </row>
    <row r="64" spans="1:12" ht="16.5" x14ac:dyDescent="0.3">
      <c r="A64" s="1"/>
      <c r="B64" s="9">
        <v>44792</v>
      </c>
      <c r="C64" s="9"/>
      <c r="D64" s="10"/>
      <c r="E64" s="15" t="s">
        <v>67</v>
      </c>
      <c r="F64" s="16" t="s">
        <v>18</v>
      </c>
      <c r="G64" s="10"/>
      <c r="H64" s="17" t="s">
        <v>19</v>
      </c>
      <c r="I64" s="10"/>
      <c r="J64" s="13"/>
      <c r="K64" s="21">
        <v>7.95</v>
      </c>
      <c r="L64" s="18">
        <f>+L63+Tabla13456[[#This Row],[Columna9]]-Tabla13456[[#This Row],[Columna10]]</f>
        <v>4110585.0999999987</v>
      </c>
    </row>
    <row r="65" spans="1:12" ht="16.5" x14ac:dyDescent="0.3">
      <c r="A65" s="1"/>
      <c r="B65" s="9">
        <v>44792</v>
      </c>
      <c r="C65" s="9"/>
      <c r="D65" s="10"/>
      <c r="E65" s="15" t="s">
        <v>68</v>
      </c>
      <c r="F65" s="16" t="s">
        <v>15</v>
      </c>
      <c r="G65" s="10"/>
      <c r="H65" s="17" t="s">
        <v>16</v>
      </c>
      <c r="I65" s="10"/>
      <c r="J65" s="13"/>
      <c r="K65" s="21">
        <v>5000</v>
      </c>
      <c r="L65" s="18">
        <f>+L64+Tabla13456[[#This Row],[Columna9]]-Tabla13456[[#This Row],[Columna10]]</f>
        <v>4105585.0999999987</v>
      </c>
    </row>
    <row r="66" spans="1:12" ht="16.5" x14ac:dyDescent="0.3">
      <c r="A66" s="1"/>
      <c r="B66" s="9">
        <v>44792</v>
      </c>
      <c r="C66" s="9"/>
      <c r="D66" s="10"/>
      <c r="E66" s="15" t="s">
        <v>69</v>
      </c>
      <c r="F66" s="16" t="s">
        <v>18</v>
      </c>
      <c r="G66" s="10"/>
      <c r="H66" s="17" t="s">
        <v>19</v>
      </c>
      <c r="I66" s="10"/>
      <c r="J66" s="13"/>
      <c r="K66" s="21">
        <v>7.5</v>
      </c>
      <c r="L66" s="18">
        <f>+L65+Tabla13456[[#This Row],[Columna9]]-Tabla13456[[#This Row],[Columna10]]</f>
        <v>4105577.5999999987</v>
      </c>
    </row>
    <row r="67" spans="1:12" ht="16.5" x14ac:dyDescent="0.3">
      <c r="A67" s="1"/>
      <c r="B67" s="9">
        <v>44792</v>
      </c>
      <c r="C67" s="9"/>
      <c r="D67" s="10"/>
      <c r="E67" s="15" t="s">
        <v>70</v>
      </c>
      <c r="F67" s="16" t="s">
        <v>15</v>
      </c>
      <c r="G67" s="10"/>
      <c r="H67" s="17" t="s">
        <v>16</v>
      </c>
      <c r="I67" s="10"/>
      <c r="J67" s="13"/>
      <c r="K67" s="21">
        <v>11700</v>
      </c>
      <c r="L67" s="18">
        <f>+L66+Tabla13456[[#This Row],[Columna9]]-Tabla13456[[#This Row],[Columna10]]</f>
        <v>4093877.5999999987</v>
      </c>
    </row>
    <row r="68" spans="1:12" ht="16.5" x14ac:dyDescent="0.3">
      <c r="A68" s="1"/>
      <c r="B68" s="9">
        <v>44792</v>
      </c>
      <c r="C68" s="9"/>
      <c r="D68" s="10"/>
      <c r="E68" s="15" t="s">
        <v>71</v>
      </c>
      <c r="F68" s="16" t="s">
        <v>18</v>
      </c>
      <c r="G68" s="10"/>
      <c r="H68" s="17" t="s">
        <v>19</v>
      </c>
      <c r="I68" s="10"/>
      <c r="J68" s="13"/>
      <c r="K68" s="21">
        <v>17.55</v>
      </c>
      <c r="L68" s="18">
        <f>+L67+Tabla13456[[#This Row],[Columna9]]-Tabla13456[[#This Row],[Columna10]]</f>
        <v>4093860.0499999989</v>
      </c>
    </row>
    <row r="69" spans="1:12" ht="16.5" x14ac:dyDescent="0.3">
      <c r="A69" s="22"/>
      <c r="B69" s="9">
        <v>44792</v>
      </c>
      <c r="C69" s="9"/>
      <c r="D69" s="10"/>
      <c r="E69" s="15" t="s">
        <v>72</v>
      </c>
      <c r="F69" s="16" t="s">
        <v>15</v>
      </c>
      <c r="G69" s="10"/>
      <c r="H69" s="17" t="s">
        <v>16</v>
      </c>
      <c r="I69" s="10"/>
      <c r="J69" s="13"/>
      <c r="K69" s="21">
        <v>21420</v>
      </c>
      <c r="L69" s="18">
        <f>+L68+Tabla13456[[#This Row],[Columna9]]-Tabla13456[[#This Row],[Columna10]]</f>
        <v>4072440.0499999989</v>
      </c>
    </row>
    <row r="70" spans="1:12" ht="16.5" x14ac:dyDescent="0.3">
      <c r="A70" s="1"/>
      <c r="B70" s="9">
        <v>44792</v>
      </c>
      <c r="C70" s="9"/>
      <c r="D70" s="10"/>
      <c r="E70" s="15" t="s">
        <v>73</v>
      </c>
      <c r="F70" s="16" t="s">
        <v>18</v>
      </c>
      <c r="G70" s="10"/>
      <c r="H70" s="17" t="s">
        <v>19</v>
      </c>
      <c r="I70" s="10"/>
      <c r="J70" s="13"/>
      <c r="K70" s="21">
        <v>32.130000000000003</v>
      </c>
      <c r="L70" s="18">
        <f>+L69+Tabla13456[[#This Row],[Columna9]]-Tabla13456[[#This Row],[Columna10]]</f>
        <v>4072407.919999999</v>
      </c>
    </row>
    <row r="71" spans="1:12" ht="16.5" x14ac:dyDescent="0.3">
      <c r="A71" s="1"/>
      <c r="B71" s="9">
        <v>44795</v>
      </c>
      <c r="C71" s="9"/>
      <c r="D71" s="10"/>
      <c r="E71" s="15" t="s">
        <v>74</v>
      </c>
      <c r="F71" s="16" t="s">
        <v>15</v>
      </c>
      <c r="G71" s="10"/>
      <c r="H71" s="17" t="s">
        <v>16</v>
      </c>
      <c r="I71" s="10"/>
      <c r="J71" s="13"/>
      <c r="K71" s="21">
        <v>21367.5</v>
      </c>
      <c r="L71" s="18">
        <f>+L70+Tabla13456[[#This Row],[Columna9]]-Tabla13456[[#This Row],[Columna10]]</f>
        <v>4051040.419999999</v>
      </c>
    </row>
    <row r="72" spans="1:12" ht="16.5" x14ac:dyDescent="0.3">
      <c r="A72" s="1"/>
      <c r="B72" s="9">
        <v>44795</v>
      </c>
      <c r="C72" s="9"/>
      <c r="D72" s="10"/>
      <c r="E72" s="15" t="s">
        <v>75</v>
      </c>
      <c r="F72" s="16" t="s">
        <v>18</v>
      </c>
      <c r="G72" s="10"/>
      <c r="H72" s="17" t="s">
        <v>19</v>
      </c>
      <c r="I72" s="10"/>
      <c r="J72" s="13"/>
      <c r="K72" s="21">
        <v>32.049999999999997</v>
      </c>
      <c r="L72" s="18">
        <f>+L71+Tabla13456[[#This Row],[Columna9]]-Tabla13456[[#This Row],[Columna10]]</f>
        <v>4051008.3699999992</v>
      </c>
    </row>
    <row r="73" spans="1:12" ht="16.5" x14ac:dyDescent="0.3">
      <c r="A73" s="1"/>
      <c r="B73" s="9">
        <v>44795</v>
      </c>
      <c r="C73" s="9"/>
      <c r="D73" s="10"/>
      <c r="E73" s="15" t="s">
        <v>76</v>
      </c>
      <c r="F73" s="16" t="s">
        <v>15</v>
      </c>
      <c r="G73" s="10"/>
      <c r="H73" s="17" t="s">
        <v>16</v>
      </c>
      <c r="I73" s="10"/>
      <c r="J73" s="13"/>
      <c r="K73" s="21">
        <v>18480</v>
      </c>
      <c r="L73" s="18">
        <f>+L72+Tabla13456[[#This Row],[Columna9]]-Tabla13456[[#This Row],[Columna10]]</f>
        <v>4032528.3699999992</v>
      </c>
    </row>
    <row r="74" spans="1:12" ht="16.5" x14ac:dyDescent="0.3">
      <c r="A74" s="1"/>
      <c r="B74" s="9">
        <v>44795</v>
      </c>
      <c r="C74" s="9"/>
      <c r="D74" s="10"/>
      <c r="E74" s="15" t="s">
        <v>75</v>
      </c>
      <c r="F74" s="16" t="s">
        <v>18</v>
      </c>
      <c r="G74" s="10"/>
      <c r="H74" s="17" t="s">
        <v>19</v>
      </c>
      <c r="I74" s="10"/>
      <c r="J74" s="13"/>
      <c r="K74" s="21">
        <v>27.72</v>
      </c>
      <c r="L74" s="18">
        <f>+L73+Tabla13456[[#This Row],[Columna9]]-Tabla13456[[#This Row],[Columna10]]</f>
        <v>4032500.649999999</v>
      </c>
    </row>
    <row r="75" spans="1:12" ht="16.5" x14ac:dyDescent="0.3">
      <c r="A75" s="1"/>
      <c r="B75" s="9">
        <v>44795</v>
      </c>
      <c r="C75" s="9"/>
      <c r="D75" s="10"/>
      <c r="E75" s="15" t="s">
        <v>77</v>
      </c>
      <c r="F75" s="16" t="s">
        <v>15</v>
      </c>
      <c r="G75" s="10"/>
      <c r="H75" s="17" t="s">
        <v>16</v>
      </c>
      <c r="I75" s="10"/>
      <c r="J75" s="13"/>
      <c r="K75" s="21">
        <v>17535</v>
      </c>
      <c r="L75" s="18">
        <f>+L74+Tabla13456[[#This Row],[Columna9]]-Tabla13456[[#This Row],[Columna10]]</f>
        <v>4014965.649999999</v>
      </c>
    </row>
    <row r="76" spans="1:12" ht="16.5" x14ac:dyDescent="0.3">
      <c r="A76" s="1"/>
      <c r="B76" s="9">
        <v>44795</v>
      </c>
      <c r="C76" s="9"/>
      <c r="D76" s="10"/>
      <c r="E76" s="15" t="s">
        <v>78</v>
      </c>
      <c r="F76" s="16" t="s">
        <v>18</v>
      </c>
      <c r="G76" s="10"/>
      <c r="H76" s="17" t="s">
        <v>19</v>
      </c>
      <c r="I76" s="10"/>
      <c r="J76" s="13"/>
      <c r="K76" s="21">
        <v>26.3</v>
      </c>
      <c r="L76" s="18">
        <f>+L75+Tabla13456[[#This Row],[Columna9]]-Tabla13456[[#This Row],[Columna10]]</f>
        <v>4014939.3499999992</v>
      </c>
    </row>
    <row r="77" spans="1:12" ht="16.5" x14ac:dyDescent="0.3">
      <c r="A77" s="1"/>
      <c r="B77" s="9">
        <v>44798</v>
      </c>
      <c r="C77" s="9"/>
      <c r="D77" s="10"/>
      <c r="E77" s="15" t="s">
        <v>79</v>
      </c>
      <c r="F77" s="16" t="s">
        <v>18</v>
      </c>
      <c r="G77" s="23"/>
      <c r="H77" s="17" t="s">
        <v>19</v>
      </c>
      <c r="I77" s="10"/>
      <c r="J77" s="13"/>
      <c r="K77" s="21">
        <v>300</v>
      </c>
      <c r="L77" s="18">
        <f>+L76+Tabla13456[[#This Row],[Columna9]]-Tabla13456[[#This Row],[Columna10]]</f>
        <v>4014639.3499999992</v>
      </c>
    </row>
    <row r="78" spans="1:12" ht="16.5" x14ac:dyDescent="0.3">
      <c r="A78" s="1"/>
      <c r="B78" s="9">
        <v>44802</v>
      </c>
      <c r="C78" s="9"/>
      <c r="D78" s="10"/>
      <c r="E78" s="24">
        <v>278248567</v>
      </c>
      <c r="F78" s="16" t="s">
        <v>15</v>
      </c>
      <c r="G78" s="23"/>
      <c r="H78" s="17" t="s">
        <v>16</v>
      </c>
      <c r="I78" s="10"/>
      <c r="J78" s="13"/>
      <c r="K78" s="21">
        <v>18480</v>
      </c>
      <c r="L78" s="18">
        <f>+L77+Tabla13456[[#This Row],[Columna9]]-Tabla13456[[#This Row],[Columna10]]</f>
        <v>3996159.3499999992</v>
      </c>
    </row>
    <row r="79" spans="1:12" ht="16.5" x14ac:dyDescent="0.3">
      <c r="A79" s="1"/>
      <c r="B79" s="9">
        <v>44802</v>
      </c>
      <c r="C79" s="9"/>
      <c r="D79" s="10"/>
      <c r="E79" s="24">
        <v>927824856</v>
      </c>
      <c r="F79" s="16" t="s">
        <v>18</v>
      </c>
      <c r="G79" s="23"/>
      <c r="H79" s="17" t="s">
        <v>19</v>
      </c>
      <c r="I79" s="10"/>
      <c r="J79" s="13"/>
      <c r="K79" s="21">
        <v>27.72</v>
      </c>
      <c r="L79" s="18">
        <f>+L78+Tabla13456[[#This Row],[Columna9]]-Tabla13456[[#This Row],[Columna10]]</f>
        <v>3996131.629999999</v>
      </c>
    </row>
    <row r="80" spans="1:12" ht="16.5" x14ac:dyDescent="0.3">
      <c r="A80" s="1"/>
      <c r="B80" s="9">
        <v>44802</v>
      </c>
      <c r="C80" s="9"/>
      <c r="D80" s="10"/>
      <c r="E80" s="24">
        <v>278248575</v>
      </c>
      <c r="F80" s="16" t="s">
        <v>15</v>
      </c>
      <c r="G80" s="23"/>
      <c r="H80" s="17" t="s">
        <v>16</v>
      </c>
      <c r="I80" s="10"/>
      <c r="J80" s="13"/>
      <c r="K80" s="21">
        <v>18480</v>
      </c>
      <c r="L80" s="18">
        <f>+L79+Tabla13456[[#This Row],[Columna9]]-Tabla13456[[#This Row],[Columna10]]</f>
        <v>3977651.629999999</v>
      </c>
    </row>
    <row r="81" spans="1:15" ht="16.5" x14ac:dyDescent="0.3">
      <c r="A81" s="1"/>
      <c r="B81" s="9">
        <v>44802</v>
      </c>
      <c r="C81" s="9"/>
      <c r="D81" s="10"/>
      <c r="E81" s="24">
        <v>927824857</v>
      </c>
      <c r="F81" s="16" t="s">
        <v>18</v>
      </c>
      <c r="G81" s="23"/>
      <c r="H81" s="17" t="s">
        <v>19</v>
      </c>
      <c r="I81" s="10"/>
      <c r="J81" s="13"/>
      <c r="K81" s="21">
        <v>27.72</v>
      </c>
      <c r="L81" s="18">
        <f>+L80+Tabla13456[[#This Row],[Columna9]]-Tabla13456[[#This Row],[Columna10]]</f>
        <v>3977623.9099999988</v>
      </c>
    </row>
    <row r="82" spans="1:15" ht="16.5" x14ac:dyDescent="0.3">
      <c r="A82" s="1"/>
      <c r="B82" s="9">
        <v>44802</v>
      </c>
      <c r="C82" s="9"/>
      <c r="D82" s="10"/>
      <c r="E82" s="24">
        <v>278248582</v>
      </c>
      <c r="F82" s="16" t="s">
        <v>15</v>
      </c>
      <c r="G82" s="23"/>
      <c r="H82" s="17" t="s">
        <v>16</v>
      </c>
      <c r="I82" s="10"/>
      <c r="J82" s="13"/>
      <c r="K82" s="21">
        <v>21367.5</v>
      </c>
      <c r="L82" s="18">
        <f>+L81+Tabla13456[[#This Row],[Columna9]]-Tabla13456[[#This Row],[Columna10]]</f>
        <v>3956256.4099999988</v>
      </c>
    </row>
    <row r="83" spans="1:15" ht="16.5" x14ac:dyDescent="0.3">
      <c r="A83" s="1"/>
      <c r="B83" s="9">
        <v>44802</v>
      </c>
      <c r="C83" s="9"/>
      <c r="D83" s="10"/>
      <c r="E83" s="24">
        <v>927824858</v>
      </c>
      <c r="F83" s="16" t="s">
        <v>18</v>
      </c>
      <c r="G83" s="23"/>
      <c r="H83" s="17" t="s">
        <v>19</v>
      </c>
      <c r="I83" s="10"/>
      <c r="J83" s="13"/>
      <c r="K83" s="21">
        <v>32.049999999999997</v>
      </c>
      <c r="L83" s="18">
        <f>+L82+Tabla13456[[#This Row],[Columna9]]-Tabla13456[[#This Row],[Columna10]]</f>
        <v>3956224.3599999989</v>
      </c>
    </row>
    <row r="84" spans="1:15" ht="16.5" x14ac:dyDescent="0.3">
      <c r="A84" s="1"/>
      <c r="B84" s="9">
        <v>44802</v>
      </c>
      <c r="C84" s="9"/>
      <c r="D84" s="10"/>
      <c r="E84" s="24">
        <v>278248591</v>
      </c>
      <c r="F84" s="16" t="s">
        <v>15</v>
      </c>
      <c r="G84" s="23"/>
      <c r="H84" s="17" t="s">
        <v>16</v>
      </c>
      <c r="I84" s="10"/>
      <c r="J84" s="13"/>
      <c r="K84" s="21">
        <v>17535</v>
      </c>
      <c r="L84" s="18">
        <f>+L83+Tabla13456[[#This Row],[Columna9]]-Tabla13456[[#This Row],[Columna10]]</f>
        <v>3938689.3599999989</v>
      </c>
    </row>
    <row r="85" spans="1:15" ht="16.5" x14ac:dyDescent="0.3">
      <c r="A85" s="1"/>
      <c r="B85" s="9">
        <v>44802</v>
      </c>
      <c r="C85" s="9"/>
      <c r="D85" s="10"/>
      <c r="E85" s="24">
        <v>927824859</v>
      </c>
      <c r="F85" s="16" t="s">
        <v>18</v>
      </c>
      <c r="G85" s="23"/>
      <c r="H85" s="17" t="s">
        <v>19</v>
      </c>
      <c r="I85" s="10"/>
      <c r="J85" s="13"/>
      <c r="K85" s="21">
        <v>26.3</v>
      </c>
      <c r="L85" s="18">
        <f>+L84+Tabla13456[[#This Row],[Columna9]]-Tabla13456[[#This Row],[Columna10]]</f>
        <v>3938663.0599999991</v>
      </c>
    </row>
    <row r="86" spans="1:15" ht="16.5" x14ac:dyDescent="0.3">
      <c r="A86" s="1"/>
      <c r="B86" s="9">
        <v>44802</v>
      </c>
      <c r="C86" s="9"/>
      <c r="D86" s="10"/>
      <c r="E86" s="24">
        <v>278251290</v>
      </c>
      <c r="F86" s="16" t="s">
        <v>15</v>
      </c>
      <c r="G86" s="23"/>
      <c r="H86" s="17" t="s">
        <v>16</v>
      </c>
      <c r="I86" s="10"/>
      <c r="J86" s="13"/>
      <c r="K86" s="21">
        <v>9400</v>
      </c>
      <c r="L86" s="18">
        <f>+L85+Tabla13456[[#This Row],[Columna9]]-Tabla13456[[#This Row],[Columna10]]</f>
        <v>3929263.0599999991</v>
      </c>
    </row>
    <row r="87" spans="1:15" ht="16.5" x14ac:dyDescent="0.3">
      <c r="A87" s="1"/>
      <c r="B87" s="9">
        <v>44802</v>
      </c>
      <c r="C87" s="9"/>
      <c r="D87" s="10"/>
      <c r="E87" s="24">
        <v>927825129</v>
      </c>
      <c r="F87" s="16" t="s">
        <v>18</v>
      </c>
      <c r="G87" s="23"/>
      <c r="H87" s="17" t="s">
        <v>19</v>
      </c>
      <c r="I87" s="10"/>
      <c r="J87" s="13"/>
      <c r="K87" s="21">
        <v>14.1</v>
      </c>
      <c r="L87" s="18">
        <f>+L86+Tabla13456[[#This Row],[Columna9]]-Tabla13456[[#This Row],[Columna10]]</f>
        <v>3929248.959999999</v>
      </c>
    </row>
    <row r="88" spans="1:15" ht="16.5" x14ac:dyDescent="0.3">
      <c r="A88" s="1"/>
      <c r="B88" s="9">
        <v>44802</v>
      </c>
      <c r="C88" s="9"/>
      <c r="D88" s="10"/>
      <c r="E88" s="24">
        <v>278251297</v>
      </c>
      <c r="F88" s="16" t="s">
        <v>15</v>
      </c>
      <c r="G88" s="23"/>
      <c r="H88" s="17" t="s">
        <v>16</v>
      </c>
      <c r="I88" s="10"/>
      <c r="J88" s="13"/>
      <c r="K88" s="21">
        <v>9400</v>
      </c>
      <c r="L88" s="18">
        <f>+L87+Tabla13456[[#This Row],[Columna9]]-Tabla13456[[#This Row],[Columna10]]</f>
        <v>3919848.959999999</v>
      </c>
    </row>
    <row r="89" spans="1:15" ht="16.5" x14ac:dyDescent="0.3">
      <c r="A89" s="1"/>
      <c r="B89" s="9">
        <v>44802</v>
      </c>
      <c r="C89" s="9"/>
      <c r="D89" s="10"/>
      <c r="E89" s="24">
        <v>927825129</v>
      </c>
      <c r="F89" s="16" t="s">
        <v>18</v>
      </c>
      <c r="G89" s="23"/>
      <c r="H89" s="17" t="s">
        <v>19</v>
      </c>
      <c r="I89" s="10"/>
      <c r="J89" s="13"/>
      <c r="K89" s="21">
        <v>14.1</v>
      </c>
      <c r="L89" s="18">
        <f>+L88+Tabla13456[[#This Row],[Columna9]]-Tabla13456[[#This Row],[Columna10]]</f>
        <v>3919834.8599999989</v>
      </c>
    </row>
    <row r="90" spans="1:15" ht="16.5" x14ac:dyDescent="0.3">
      <c r="A90" s="1"/>
      <c r="B90" s="9">
        <v>44802</v>
      </c>
      <c r="C90" s="9"/>
      <c r="D90" s="10"/>
      <c r="E90" s="24">
        <v>278251306</v>
      </c>
      <c r="F90" s="16" t="s">
        <v>15</v>
      </c>
      <c r="G90" s="23"/>
      <c r="H90" s="17" t="s">
        <v>16</v>
      </c>
      <c r="I90" s="10"/>
      <c r="J90" s="13"/>
      <c r="K90" s="21">
        <v>10850</v>
      </c>
      <c r="L90" s="18">
        <f>+L89+Tabla13456[[#This Row],[Columna9]]-Tabla13456[[#This Row],[Columna10]]</f>
        <v>3908984.8599999989</v>
      </c>
    </row>
    <row r="91" spans="1:15" ht="16.5" x14ac:dyDescent="0.3">
      <c r="A91" s="1"/>
      <c r="B91" s="9">
        <v>44802</v>
      </c>
      <c r="C91" s="9"/>
      <c r="D91" s="10"/>
      <c r="E91" s="24">
        <v>927825130</v>
      </c>
      <c r="F91" s="16" t="s">
        <v>18</v>
      </c>
      <c r="G91" s="23"/>
      <c r="H91" s="17" t="s">
        <v>19</v>
      </c>
      <c r="I91" s="10"/>
      <c r="J91" s="13"/>
      <c r="K91" s="21">
        <v>16.28</v>
      </c>
      <c r="L91" s="18">
        <f>+L90+Tabla13456[[#This Row],[Columna9]]-Tabla13456[[#This Row],[Columna10]]</f>
        <v>3908968.5799999991</v>
      </c>
    </row>
    <row r="92" spans="1:15" ht="16.5" x14ac:dyDescent="0.3">
      <c r="A92" s="1"/>
      <c r="B92" s="9">
        <v>44802</v>
      </c>
      <c r="C92" s="9"/>
      <c r="D92" s="10"/>
      <c r="E92" s="24">
        <v>278251318</v>
      </c>
      <c r="F92" s="16" t="s">
        <v>15</v>
      </c>
      <c r="G92" s="23"/>
      <c r="H92" s="17" t="s">
        <v>16</v>
      </c>
      <c r="I92" s="10"/>
      <c r="J92" s="13"/>
      <c r="K92" s="21">
        <v>8900</v>
      </c>
      <c r="L92" s="18">
        <f>+L91+Tabla13456[[#This Row],[Columna9]]-Tabla13456[[#This Row],[Columna10]]</f>
        <v>3900068.5799999991</v>
      </c>
      <c r="N92" s="19"/>
    </row>
    <row r="93" spans="1:15" ht="16.5" x14ac:dyDescent="0.3">
      <c r="A93" s="1"/>
      <c r="B93" s="9">
        <v>44802</v>
      </c>
      <c r="C93" s="9"/>
      <c r="D93" s="10"/>
      <c r="E93" s="24">
        <v>927825131</v>
      </c>
      <c r="F93" s="16" t="s">
        <v>18</v>
      </c>
      <c r="G93" s="23"/>
      <c r="H93" s="17" t="s">
        <v>19</v>
      </c>
      <c r="I93" s="10"/>
      <c r="J93" s="13"/>
      <c r="K93" s="21">
        <v>13.35</v>
      </c>
      <c r="L93" s="18">
        <f>+L92+Tabla13456[[#This Row],[Columna9]]-Tabla13456[[#This Row],[Columna10]]</f>
        <v>3900055.2299999991</v>
      </c>
      <c r="N93" s="19"/>
      <c r="O93" s="19"/>
    </row>
    <row r="94" spans="1:15" ht="16.5" x14ac:dyDescent="0.3">
      <c r="A94" s="1"/>
      <c r="B94" s="9">
        <v>44802</v>
      </c>
      <c r="C94" s="9"/>
      <c r="D94" s="10"/>
      <c r="E94" s="24">
        <v>278254491</v>
      </c>
      <c r="F94" s="16" t="s">
        <v>15</v>
      </c>
      <c r="G94" s="23"/>
      <c r="H94" s="17" t="s">
        <v>16</v>
      </c>
      <c r="I94" s="10"/>
      <c r="J94" s="13"/>
      <c r="K94" s="21">
        <v>6300</v>
      </c>
      <c r="L94" s="18">
        <f>+L93+Tabla13456[[#This Row],[Columna9]]-Tabla13456[[#This Row],[Columna10]]</f>
        <v>3893755.2299999991</v>
      </c>
    </row>
    <row r="95" spans="1:15" ht="16.5" x14ac:dyDescent="0.3">
      <c r="A95" s="1"/>
      <c r="B95" s="9">
        <v>44802</v>
      </c>
      <c r="C95" s="9"/>
      <c r="D95" s="10"/>
      <c r="E95" s="24">
        <v>927825449</v>
      </c>
      <c r="F95" s="16" t="s">
        <v>18</v>
      </c>
      <c r="G95" s="23"/>
      <c r="H95" s="17" t="s">
        <v>19</v>
      </c>
      <c r="I95" s="10"/>
      <c r="J95" s="13"/>
      <c r="K95" s="21">
        <v>9.4499999999999993</v>
      </c>
      <c r="L95" s="18">
        <f>+L94+Tabla13456[[#This Row],[Columna9]]-Tabla13456[[#This Row],[Columna10]]</f>
        <v>3893745.7799999989</v>
      </c>
      <c r="N95" s="19"/>
    </row>
    <row r="96" spans="1:15" ht="16.5" x14ac:dyDescent="0.3">
      <c r="A96" s="1"/>
      <c r="B96" s="9">
        <v>44802</v>
      </c>
      <c r="C96" s="9"/>
      <c r="D96" s="10"/>
      <c r="E96" s="24">
        <v>278254499</v>
      </c>
      <c r="F96" s="16" t="s">
        <v>15</v>
      </c>
      <c r="G96" s="23"/>
      <c r="H96" s="17" t="s">
        <v>16</v>
      </c>
      <c r="I96" s="10"/>
      <c r="J96" s="13"/>
      <c r="K96" s="21">
        <v>4650</v>
      </c>
      <c r="L96" s="18">
        <f>+L95+Tabla13456[[#This Row],[Columna9]]-Tabla13456[[#This Row],[Columna10]]</f>
        <v>3889095.7799999989</v>
      </c>
      <c r="N96" s="19"/>
    </row>
    <row r="97" spans="1:12" ht="16.5" x14ac:dyDescent="0.3">
      <c r="A97" s="1"/>
      <c r="B97" s="9">
        <v>44802</v>
      </c>
      <c r="C97" s="9"/>
      <c r="D97" s="10"/>
      <c r="E97" s="24">
        <v>927825449</v>
      </c>
      <c r="F97" s="16" t="s">
        <v>18</v>
      </c>
      <c r="G97" s="23"/>
      <c r="H97" s="17" t="s">
        <v>19</v>
      </c>
      <c r="I97" s="10"/>
      <c r="J97" s="13"/>
      <c r="K97" s="21">
        <v>6.98</v>
      </c>
      <c r="L97" s="18">
        <f>+L96+Tabla13456[[#This Row],[Columna9]]-Tabla13456[[#This Row],[Columna10]]</f>
        <v>3889088.7999999989</v>
      </c>
    </row>
    <row r="98" spans="1:12" ht="16.5" x14ac:dyDescent="0.3">
      <c r="A98" s="1"/>
      <c r="B98" s="9">
        <v>44802</v>
      </c>
      <c r="C98" s="9"/>
      <c r="D98" s="10"/>
      <c r="E98" s="24">
        <v>452400017</v>
      </c>
      <c r="F98" s="16" t="s">
        <v>15</v>
      </c>
      <c r="G98" s="23"/>
      <c r="H98" s="17" t="s">
        <v>16</v>
      </c>
      <c r="I98" s="10"/>
      <c r="J98" s="13"/>
      <c r="K98" s="21">
        <v>119320</v>
      </c>
      <c r="L98" s="18">
        <f>+L97+Tabla13456[[#This Row],[Columna9]]-Tabla13456[[#This Row],[Columna10]]</f>
        <v>3769768.7999999989</v>
      </c>
    </row>
    <row r="99" spans="1:12" ht="16.5" x14ac:dyDescent="0.3">
      <c r="A99" s="1"/>
      <c r="B99" s="9">
        <v>44803</v>
      </c>
      <c r="C99" s="9"/>
      <c r="D99" s="10"/>
      <c r="E99" s="24">
        <v>452466788</v>
      </c>
      <c r="F99" s="16" t="s">
        <v>18</v>
      </c>
      <c r="G99" s="23"/>
      <c r="H99" s="17" t="s">
        <v>19</v>
      </c>
      <c r="I99" s="10"/>
      <c r="J99" s="13"/>
      <c r="K99" s="21">
        <v>178.98</v>
      </c>
      <c r="L99" s="18">
        <f>+L98+Tabla13456[[#This Row],[Columna9]]-Tabla13456[[#This Row],[Columna10]]</f>
        <v>3769589.8199999989</v>
      </c>
    </row>
    <row r="100" spans="1:12" ht="16.5" x14ac:dyDescent="0.3">
      <c r="A100" s="1"/>
      <c r="B100" s="9">
        <v>44804</v>
      </c>
      <c r="C100" s="9"/>
      <c r="D100" s="10"/>
      <c r="E100" s="24">
        <v>999002</v>
      </c>
      <c r="F100" s="16" t="s">
        <v>18</v>
      </c>
      <c r="G100" s="23"/>
      <c r="H100" s="17" t="s">
        <v>80</v>
      </c>
      <c r="I100" s="10"/>
      <c r="J100" s="13"/>
      <c r="K100" s="21">
        <v>175</v>
      </c>
      <c r="L100" s="18">
        <f>+L99+Tabla13456[[#This Row],[Columna9]]-Tabla13456[[#This Row],[Columna10]]</f>
        <v>3769414.8199999989</v>
      </c>
    </row>
    <row r="101" spans="1:12" ht="18" thickBot="1" x14ac:dyDescent="0.4">
      <c r="A101" s="1"/>
      <c r="B101" s="25" t="s">
        <v>81</v>
      </c>
      <c r="C101" s="26"/>
      <c r="D101" s="26"/>
      <c r="E101" s="26"/>
      <c r="F101" s="25"/>
      <c r="G101" s="25"/>
      <c r="H101" s="27"/>
      <c r="I101" s="26"/>
      <c r="J101" s="28">
        <f>SUM(J9:J100)</f>
        <v>0</v>
      </c>
      <c r="K101" s="29">
        <f>SUM(K9:K100)</f>
        <v>838563.47</v>
      </c>
      <c r="L101" s="30">
        <f>+L100</f>
        <v>3769414.8199999989</v>
      </c>
    </row>
    <row r="102" spans="1:12" ht="17.25" thickTop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31"/>
    </row>
    <row r="103" spans="1:12" ht="16.5" x14ac:dyDescent="0.3">
      <c r="A103" s="1"/>
      <c r="B103" s="1"/>
      <c r="C103" s="1"/>
      <c r="D103" s="1"/>
      <c r="F103" s="1"/>
      <c r="G103" s="1"/>
      <c r="H103" s="1"/>
      <c r="I103" s="1"/>
      <c r="J103" s="2"/>
      <c r="K103" s="2"/>
      <c r="L103" s="3"/>
    </row>
    <row r="104" spans="1:12" ht="15.75" x14ac:dyDescent="0.3">
      <c r="A104" s="1"/>
      <c r="B104" s="1"/>
      <c r="C104" s="32" t="s">
        <v>82</v>
      </c>
      <c r="D104" s="1"/>
      <c r="F104" s="32" t="s">
        <v>83</v>
      </c>
      <c r="J104" s="33" t="s">
        <v>84</v>
      </c>
      <c r="K104" s="33"/>
      <c r="L104" s="33"/>
    </row>
    <row r="105" spans="1:12" ht="15.75" x14ac:dyDescent="0.3">
      <c r="A105" s="1"/>
      <c r="B105" s="1"/>
      <c r="C105" s="34" t="s">
        <v>85</v>
      </c>
      <c r="D105" s="34"/>
      <c r="F105" s="34" t="s">
        <v>86</v>
      </c>
      <c r="J105" s="4" t="s">
        <v>86</v>
      </c>
      <c r="K105" s="4"/>
      <c r="L105" s="4"/>
    </row>
    <row r="106" spans="1:12" ht="15.75" x14ac:dyDescent="0.3">
      <c r="A106" s="1"/>
      <c r="B106" s="1"/>
      <c r="C106" s="34" t="s">
        <v>87</v>
      </c>
      <c r="D106" s="34"/>
      <c r="F106" s="34" t="s">
        <v>88</v>
      </c>
      <c r="J106" s="4" t="s">
        <v>89</v>
      </c>
      <c r="K106" s="4"/>
      <c r="L106" s="4"/>
    </row>
    <row r="107" spans="1:12" ht="16.5" x14ac:dyDescent="0.3">
      <c r="A107" s="1"/>
      <c r="B107" s="1"/>
      <c r="C107" s="1"/>
      <c r="D107" s="1"/>
      <c r="G107" s="2"/>
      <c r="H107" s="2"/>
      <c r="I107" s="3"/>
    </row>
    <row r="108" spans="1:12" ht="16.5" x14ac:dyDescent="0.3">
      <c r="A108" s="1"/>
      <c r="B108" s="1"/>
      <c r="C108" s="1"/>
      <c r="D108" s="1"/>
      <c r="G108" s="2"/>
      <c r="H108" s="2"/>
      <c r="I108" s="3"/>
    </row>
    <row r="109" spans="1:12" ht="16.5" x14ac:dyDescent="0.3">
      <c r="A109" s="1"/>
      <c r="B109" s="1"/>
      <c r="C109" s="1"/>
      <c r="D109" s="1"/>
      <c r="G109" s="2"/>
      <c r="H109" s="2"/>
      <c r="I109" s="3"/>
    </row>
    <row r="110" spans="1:12" ht="16.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3"/>
    </row>
    <row r="111" spans="1:12" ht="16.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3"/>
    </row>
    <row r="112" spans="1:12" ht="16.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3"/>
    </row>
    <row r="113" spans="1:12" ht="15.75" x14ac:dyDescent="0.3">
      <c r="A113" s="1"/>
      <c r="B113" s="4" t="s">
        <v>0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2" ht="15.75" x14ac:dyDescent="0.3">
      <c r="A114" s="1"/>
      <c r="B114" s="4" t="s">
        <v>1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1:12" ht="15.75" x14ac:dyDescent="0.3">
      <c r="A115" s="1"/>
      <c r="B115" s="4" t="s">
        <v>90</v>
      </c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2" ht="15.75" x14ac:dyDescent="0.3">
      <c r="A116" s="1"/>
      <c r="B116" s="5" t="str">
        <f>+B5</f>
        <v>AGOSTO DEL 2022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1:12" ht="16.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3"/>
    </row>
    <row r="118" spans="1:12" ht="17.25" x14ac:dyDescent="0.35">
      <c r="A118" s="1"/>
      <c r="B118" s="6" t="s">
        <v>4</v>
      </c>
      <c r="C118" s="6" t="s">
        <v>91</v>
      </c>
      <c r="D118" s="6" t="s">
        <v>6</v>
      </c>
      <c r="E118" s="6" t="s">
        <v>7</v>
      </c>
      <c r="F118" s="6" t="s">
        <v>8</v>
      </c>
      <c r="G118" s="6"/>
      <c r="H118" s="6" t="s">
        <v>9</v>
      </c>
      <c r="I118" s="6"/>
      <c r="J118" s="7" t="s">
        <v>10</v>
      </c>
      <c r="K118" s="7" t="s">
        <v>11</v>
      </c>
      <c r="L118" s="8" t="s">
        <v>12</v>
      </c>
    </row>
    <row r="119" spans="1:12" ht="16.5" x14ac:dyDescent="0.3">
      <c r="A119" s="1"/>
      <c r="B119" s="35"/>
      <c r="C119" s="36"/>
      <c r="D119" s="1"/>
      <c r="E119" s="1"/>
      <c r="F119" s="37"/>
      <c r="G119" s="1"/>
      <c r="H119" s="38" t="s">
        <v>13</v>
      </c>
      <c r="I119" s="1"/>
      <c r="J119" s="2"/>
      <c r="K119" s="2"/>
      <c r="L119" s="39">
        <f>+'[1]julio 2022 '!L184</f>
        <v>1234143667.1807973</v>
      </c>
    </row>
    <row r="120" spans="1:12" ht="33" x14ac:dyDescent="0.3">
      <c r="A120" s="1"/>
      <c r="B120" s="40">
        <v>44775</v>
      </c>
      <c r="C120" s="16"/>
      <c r="D120" s="10"/>
      <c r="E120" s="41" t="s">
        <v>92</v>
      </c>
      <c r="F120" s="41" t="s">
        <v>93</v>
      </c>
      <c r="G120" s="10"/>
      <c r="H120" s="42" t="s">
        <v>94</v>
      </c>
      <c r="I120" s="10"/>
      <c r="J120" s="43">
        <v>5104096.8127500005</v>
      </c>
      <c r="K120" s="44"/>
      <c r="L120" s="14">
        <f t="shared" ref="L120:L165" si="0">+L119+J120-K120</f>
        <v>1239247763.9935474</v>
      </c>
    </row>
    <row r="121" spans="1:12" ht="16.5" x14ac:dyDescent="0.3">
      <c r="A121" s="1"/>
      <c r="B121" s="40">
        <v>44776</v>
      </c>
      <c r="C121" s="16"/>
      <c r="D121" s="10"/>
      <c r="E121" s="41" t="s">
        <v>95</v>
      </c>
      <c r="F121" s="41" t="s">
        <v>93</v>
      </c>
      <c r="G121" s="10"/>
      <c r="H121" s="42" t="s">
        <v>96</v>
      </c>
      <c r="I121" s="10"/>
      <c r="J121" s="43">
        <v>114808693.81519999</v>
      </c>
      <c r="K121" s="44"/>
      <c r="L121" s="14">
        <f t="shared" si="0"/>
        <v>1354056457.8087475</v>
      </c>
    </row>
    <row r="122" spans="1:12" ht="33" x14ac:dyDescent="0.3">
      <c r="A122" s="1"/>
      <c r="B122" s="40">
        <v>44776</v>
      </c>
      <c r="C122" s="16">
        <v>1709</v>
      </c>
      <c r="D122" s="10"/>
      <c r="E122" s="41" t="s">
        <v>97</v>
      </c>
      <c r="F122" s="45" t="s">
        <v>98</v>
      </c>
      <c r="G122" s="10"/>
      <c r="H122" s="42" t="s">
        <v>99</v>
      </c>
      <c r="I122" s="10"/>
      <c r="J122" s="43"/>
      <c r="K122" s="44">
        <v>1035834.13</v>
      </c>
      <c r="L122" s="14">
        <f t="shared" si="0"/>
        <v>1353020623.6787474</v>
      </c>
    </row>
    <row r="123" spans="1:12" ht="45" x14ac:dyDescent="0.3">
      <c r="A123" s="1"/>
      <c r="B123" s="40">
        <v>44776</v>
      </c>
      <c r="C123" s="16">
        <v>1713</v>
      </c>
      <c r="D123" s="10"/>
      <c r="E123" s="41" t="s">
        <v>100</v>
      </c>
      <c r="F123" s="45" t="s">
        <v>101</v>
      </c>
      <c r="G123" s="10"/>
      <c r="H123" s="42" t="s">
        <v>102</v>
      </c>
      <c r="I123" s="10"/>
      <c r="J123" s="43"/>
      <c r="K123" s="44">
        <v>7674.86</v>
      </c>
      <c r="L123" s="14">
        <f t="shared" si="0"/>
        <v>1353012948.8187475</v>
      </c>
    </row>
    <row r="124" spans="1:12" ht="33" x14ac:dyDescent="0.3">
      <c r="A124" s="1"/>
      <c r="B124" s="40" t="s">
        <v>103</v>
      </c>
      <c r="C124" s="16">
        <v>1715</v>
      </c>
      <c r="D124" s="10"/>
      <c r="E124" s="10" t="s">
        <v>104</v>
      </c>
      <c r="F124" s="45" t="s">
        <v>105</v>
      </c>
      <c r="G124" s="10"/>
      <c r="H124" s="42" t="s">
        <v>106</v>
      </c>
      <c r="I124" s="10"/>
      <c r="J124" s="44"/>
      <c r="K124" s="44">
        <v>48675</v>
      </c>
      <c r="L124" s="14">
        <f t="shared" si="0"/>
        <v>1352964273.8187475</v>
      </c>
    </row>
    <row r="125" spans="1:12" ht="75" x14ac:dyDescent="0.3">
      <c r="A125" s="1"/>
      <c r="B125" s="40">
        <v>44776</v>
      </c>
      <c r="C125" s="16">
        <v>1721</v>
      </c>
      <c r="D125" s="10"/>
      <c r="E125" s="10" t="s">
        <v>107</v>
      </c>
      <c r="F125" s="45" t="s">
        <v>108</v>
      </c>
      <c r="G125" s="10"/>
      <c r="H125" s="42" t="s">
        <v>109</v>
      </c>
      <c r="I125" s="10"/>
      <c r="J125" s="44"/>
      <c r="K125" s="44">
        <v>300000</v>
      </c>
      <c r="L125" s="14">
        <f t="shared" si="0"/>
        <v>1352664273.8187475</v>
      </c>
    </row>
    <row r="126" spans="1:12" ht="49.5" x14ac:dyDescent="0.3">
      <c r="A126" s="1"/>
      <c r="B126" s="40" t="s">
        <v>110</v>
      </c>
      <c r="C126" s="16">
        <v>1725</v>
      </c>
      <c r="D126" s="16"/>
      <c r="E126" s="45" t="s">
        <v>111</v>
      </c>
      <c r="F126" s="45" t="s">
        <v>112</v>
      </c>
      <c r="G126" s="10"/>
      <c r="H126" s="42" t="s">
        <v>113</v>
      </c>
      <c r="I126" s="10"/>
      <c r="J126" s="13"/>
      <c r="K126" s="46">
        <v>38562.400000000001</v>
      </c>
      <c r="L126" s="14">
        <f t="shared" si="0"/>
        <v>1352625711.4187474</v>
      </c>
    </row>
    <row r="127" spans="1:12" ht="45" x14ac:dyDescent="0.3">
      <c r="A127" s="1"/>
      <c r="B127" s="40">
        <v>44776</v>
      </c>
      <c r="C127" s="16">
        <v>1731</v>
      </c>
      <c r="D127" s="10"/>
      <c r="E127" s="10" t="s">
        <v>114</v>
      </c>
      <c r="F127" s="45" t="s">
        <v>115</v>
      </c>
      <c r="G127" s="10"/>
      <c r="H127" s="42" t="s">
        <v>116</v>
      </c>
      <c r="I127" s="10"/>
      <c r="J127" s="43"/>
      <c r="K127" s="43">
        <v>17333.34</v>
      </c>
      <c r="L127" s="14">
        <f t="shared" si="0"/>
        <v>1352608378.0787475</v>
      </c>
    </row>
    <row r="128" spans="1:12" ht="33" x14ac:dyDescent="0.3">
      <c r="A128" s="1"/>
      <c r="B128" s="40">
        <v>44776</v>
      </c>
      <c r="C128" s="16">
        <v>1734</v>
      </c>
      <c r="D128" s="10"/>
      <c r="E128" s="10" t="s">
        <v>117</v>
      </c>
      <c r="F128" s="45" t="s">
        <v>118</v>
      </c>
      <c r="G128" s="10"/>
      <c r="H128" s="42" t="s">
        <v>119</v>
      </c>
      <c r="I128" s="10"/>
      <c r="J128" s="43"/>
      <c r="K128" s="43">
        <v>11800</v>
      </c>
      <c r="L128" s="14">
        <f t="shared" si="0"/>
        <v>1352596578.0787475</v>
      </c>
    </row>
    <row r="129" spans="1:12" ht="45" x14ac:dyDescent="0.3">
      <c r="A129" s="1"/>
      <c r="B129" s="40">
        <v>44777</v>
      </c>
      <c r="C129" s="16">
        <v>1746</v>
      </c>
      <c r="D129" s="16"/>
      <c r="E129" s="17" t="s">
        <v>120</v>
      </c>
      <c r="F129" s="45" t="s">
        <v>115</v>
      </c>
      <c r="G129" s="10"/>
      <c r="H129" s="42" t="s">
        <v>121</v>
      </c>
      <c r="I129" s="10"/>
      <c r="J129" s="43"/>
      <c r="K129" s="43">
        <v>460900</v>
      </c>
      <c r="L129" s="14">
        <f t="shared" si="0"/>
        <v>1352135678.0787475</v>
      </c>
    </row>
    <row r="130" spans="1:12" ht="45" x14ac:dyDescent="0.3">
      <c r="A130" s="1"/>
      <c r="B130" s="40">
        <v>44777</v>
      </c>
      <c r="C130" s="16">
        <v>1748</v>
      </c>
      <c r="D130" s="16"/>
      <c r="E130" s="17" t="s">
        <v>122</v>
      </c>
      <c r="F130" s="45" t="s">
        <v>115</v>
      </c>
      <c r="G130" s="10"/>
      <c r="H130" s="42" t="s">
        <v>123</v>
      </c>
      <c r="I130" s="10"/>
      <c r="J130" s="43"/>
      <c r="K130" s="43">
        <v>218103.36</v>
      </c>
      <c r="L130" s="14">
        <f t="shared" si="0"/>
        <v>1351917574.7187476</v>
      </c>
    </row>
    <row r="131" spans="1:12" ht="49.5" x14ac:dyDescent="0.3">
      <c r="A131" s="1"/>
      <c r="B131" s="40">
        <v>44778</v>
      </c>
      <c r="C131" s="16">
        <v>1750</v>
      </c>
      <c r="D131" s="16"/>
      <c r="E131" s="17" t="s">
        <v>124</v>
      </c>
      <c r="F131" s="45" t="s">
        <v>125</v>
      </c>
      <c r="G131" s="10"/>
      <c r="H131" s="42" t="s">
        <v>126</v>
      </c>
      <c r="I131" s="10"/>
      <c r="J131" s="43"/>
      <c r="K131" s="43">
        <v>89988.57</v>
      </c>
      <c r="L131" s="14">
        <f t="shared" si="0"/>
        <v>1351827586.1487477</v>
      </c>
    </row>
    <row r="132" spans="1:12" ht="49.5" x14ac:dyDescent="0.3">
      <c r="A132" s="1"/>
      <c r="B132" s="40">
        <v>44778</v>
      </c>
      <c r="C132" s="16">
        <v>1752</v>
      </c>
      <c r="D132" s="16"/>
      <c r="E132" s="47" t="s">
        <v>124</v>
      </c>
      <c r="F132" s="45" t="s">
        <v>125</v>
      </c>
      <c r="G132" s="10"/>
      <c r="H132" s="42" t="s">
        <v>127</v>
      </c>
      <c r="I132" s="10"/>
      <c r="J132" s="43"/>
      <c r="K132" s="43">
        <v>134982.85999999999</v>
      </c>
      <c r="L132" s="14">
        <f t="shared" si="0"/>
        <v>1351692603.2887478</v>
      </c>
    </row>
    <row r="133" spans="1:12" ht="49.5" x14ac:dyDescent="0.3">
      <c r="A133" s="1"/>
      <c r="B133" s="40" t="s">
        <v>128</v>
      </c>
      <c r="C133" s="16">
        <v>1756</v>
      </c>
      <c r="D133" s="16"/>
      <c r="E133" s="45" t="s">
        <v>129</v>
      </c>
      <c r="F133" s="45" t="s">
        <v>130</v>
      </c>
      <c r="G133" s="10"/>
      <c r="H133" s="42" t="s">
        <v>131</v>
      </c>
      <c r="I133" s="10"/>
      <c r="J133" s="43"/>
      <c r="K133" s="13">
        <v>2032198.83</v>
      </c>
      <c r="L133" s="14">
        <f t="shared" si="0"/>
        <v>1349660404.4587479</v>
      </c>
    </row>
    <row r="134" spans="1:12" ht="45" x14ac:dyDescent="0.3">
      <c r="A134" s="1"/>
      <c r="B134" s="40">
        <v>44778</v>
      </c>
      <c r="C134" s="16">
        <v>1758</v>
      </c>
      <c r="D134" s="16"/>
      <c r="E134" s="45" t="s">
        <v>132</v>
      </c>
      <c r="F134" s="45" t="s">
        <v>115</v>
      </c>
      <c r="G134" s="10"/>
      <c r="H134" s="42" t="s">
        <v>133</v>
      </c>
      <c r="I134" s="10"/>
      <c r="J134" s="43"/>
      <c r="K134" s="13">
        <v>12198000</v>
      </c>
      <c r="L134" s="14">
        <f t="shared" si="0"/>
        <v>1337462404.4587479</v>
      </c>
    </row>
    <row r="135" spans="1:12" ht="45" x14ac:dyDescent="0.3">
      <c r="A135" s="1"/>
      <c r="B135" s="40">
        <v>44781</v>
      </c>
      <c r="C135" s="16">
        <v>1772</v>
      </c>
      <c r="D135" s="16"/>
      <c r="E135" s="45" t="s">
        <v>134</v>
      </c>
      <c r="F135" s="45" t="s">
        <v>115</v>
      </c>
      <c r="G135" s="10"/>
      <c r="H135" s="42" t="s">
        <v>135</v>
      </c>
      <c r="I135" s="10"/>
      <c r="J135" s="43"/>
      <c r="K135" s="13">
        <v>93672.13</v>
      </c>
      <c r="L135" s="14">
        <f t="shared" si="0"/>
        <v>1337368732.3287477</v>
      </c>
    </row>
    <row r="136" spans="1:12" ht="33" x14ac:dyDescent="0.3">
      <c r="A136" s="1"/>
      <c r="B136" s="40">
        <v>44781</v>
      </c>
      <c r="C136" s="16"/>
      <c r="D136" s="10"/>
      <c r="E136" s="41" t="s">
        <v>136</v>
      </c>
      <c r="F136" s="41" t="s">
        <v>93</v>
      </c>
      <c r="G136" s="10"/>
      <c r="H136" s="42" t="s">
        <v>137</v>
      </c>
      <c r="I136" s="10"/>
      <c r="J136" s="43">
        <v>5340430.2246749997</v>
      </c>
      <c r="K136" s="43"/>
      <c r="L136" s="14">
        <f t="shared" si="0"/>
        <v>1342709162.5534227</v>
      </c>
    </row>
    <row r="137" spans="1:12" ht="49.5" x14ac:dyDescent="0.3">
      <c r="A137" s="1"/>
      <c r="B137" s="40">
        <v>44788</v>
      </c>
      <c r="C137" s="16">
        <v>1812</v>
      </c>
      <c r="D137" s="16"/>
      <c r="E137" s="1" t="s">
        <v>138</v>
      </c>
      <c r="F137" s="45" t="s">
        <v>139</v>
      </c>
      <c r="G137" s="10"/>
      <c r="H137" s="42" t="s">
        <v>140</v>
      </c>
      <c r="I137" s="10"/>
      <c r="J137" s="43"/>
      <c r="K137" s="13">
        <v>5323415.5599999996</v>
      </c>
      <c r="L137" s="14">
        <f t="shared" si="0"/>
        <v>1337385746.9934227</v>
      </c>
    </row>
    <row r="138" spans="1:12" ht="60" x14ac:dyDescent="0.3">
      <c r="A138" s="1"/>
      <c r="B138" s="40">
        <v>44788</v>
      </c>
      <c r="C138" s="16">
        <v>1816</v>
      </c>
      <c r="D138" s="16"/>
      <c r="E138" s="45" t="s">
        <v>141</v>
      </c>
      <c r="F138" s="45" t="s">
        <v>142</v>
      </c>
      <c r="G138" s="10"/>
      <c r="H138" s="42" t="s">
        <v>143</v>
      </c>
      <c r="I138" s="10"/>
      <c r="J138" s="43"/>
      <c r="K138" s="13">
        <v>57745</v>
      </c>
      <c r="L138" s="14">
        <f t="shared" si="0"/>
        <v>1337328001.9934227</v>
      </c>
    </row>
    <row r="139" spans="1:12" ht="60" x14ac:dyDescent="0.3">
      <c r="A139" s="1"/>
      <c r="B139" s="40">
        <v>44788</v>
      </c>
      <c r="C139" s="16">
        <v>1820</v>
      </c>
      <c r="D139" s="16"/>
      <c r="E139" s="45" t="s">
        <v>144</v>
      </c>
      <c r="F139" s="45" t="s">
        <v>142</v>
      </c>
      <c r="G139" s="10"/>
      <c r="H139" s="42" t="s">
        <v>145</v>
      </c>
      <c r="I139" s="10"/>
      <c r="J139" s="43"/>
      <c r="K139" s="13">
        <v>120109.6</v>
      </c>
      <c r="L139" s="14">
        <f t="shared" si="0"/>
        <v>1337207892.3934228</v>
      </c>
    </row>
    <row r="140" spans="1:12" ht="60" x14ac:dyDescent="0.3">
      <c r="A140" s="1"/>
      <c r="B140" s="40">
        <v>44788</v>
      </c>
      <c r="C140" s="16">
        <v>1823</v>
      </c>
      <c r="D140" s="16"/>
      <c r="E140" s="45" t="s">
        <v>146</v>
      </c>
      <c r="F140" s="45" t="s">
        <v>142</v>
      </c>
      <c r="G140" s="10"/>
      <c r="H140" s="42" t="s">
        <v>147</v>
      </c>
      <c r="I140" s="10"/>
      <c r="J140" s="43"/>
      <c r="K140" s="13">
        <v>230851.3</v>
      </c>
      <c r="L140" s="14">
        <f t="shared" si="0"/>
        <v>1336977041.0934229</v>
      </c>
    </row>
    <row r="141" spans="1:12" ht="60" x14ac:dyDescent="0.3">
      <c r="A141" s="1"/>
      <c r="B141" s="40">
        <v>44788</v>
      </c>
      <c r="C141" s="16">
        <v>1825</v>
      </c>
      <c r="D141" s="16"/>
      <c r="E141" s="45" t="s">
        <v>148</v>
      </c>
      <c r="F141" s="45" t="s">
        <v>142</v>
      </c>
      <c r="G141" s="10"/>
      <c r="H141" s="42" t="s">
        <v>149</v>
      </c>
      <c r="I141" s="10"/>
      <c r="J141" s="44"/>
      <c r="K141" s="13">
        <v>70000</v>
      </c>
      <c r="L141" s="14">
        <f t="shared" si="0"/>
        <v>1336907041.0934229</v>
      </c>
    </row>
    <row r="142" spans="1:12" ht="60" x14ac:dyDescent="0.3">
      <c r="A142" s="1"/>
      <c r="B142" s="40">
        <v>44788</v>
      </c>
      <c r="C142" s="16">
        <v>1827</v>
      </c>
      <c r="D142" s="16"/>
      <c r="E142" s="45" t="s">
        <v>150</v>
      </c>
      <c r="F142" s="45" t="s">
        <v>142</v>
      </c>
      <c r="G142" s="10"/>
      <c r="H142" s="42" t="s">
        <v>151</v>
      </c>
      <c r="I142" s="10"/>
      <c r="J142" s="43"/>
      <c r="K142" s="43">
        <v>3118768.44</v>
      </c>
      <c r="L142" s="14">
        <f t="shared" si="0"/>
        <v>1333788272.6534228</v>
      </c>
    </row>
    <row r="143" spans="1:12" ht="49.5" x14ac:dyDescent="0.3">
      <c r="A143" s="1"/>
      <c r="B143" s="40">
        <v>44790</v>
      </c>
      <c r="C143" s="16">
        <v>1833</v>
      </c>
      <c r="D143" s="16"/>
      <c r="E143" s="45" t="s">
        <v>152</v>
      </c>
      <c r="F143" s="45" t="s">
        <v>153</v>
      </c>
      <c r="G143" s="10"/>
      <c r="H143" s="42" t="s">
        <v>154</v>
      </c>
      <c r="I143" s="10"/>
      <c r="J143" s="43"/>
      <c r="K143" s="43">
        <v>9874</v>
      </c>
      <c r="L143" s="14">
        <f t="shared" si="0"/>
        <v>1333778398.6534228</v>
      </c>
    </row>
    <row r="144" spans="1:12" ht="49.5" x14ac:dyDescent="0.3">
      <c r="A144" s="1"/>
      <c r="B144" s="40" t="s">
        <v>155</v>
      </c>
      <c r="C144" s="16">
        <v>1836</v>
      </c>
      <c r="D144" s="16"/>
      <c r="E144" s="48" t="s">
        <v>156</v>
      </c>
      <c r="F144" s="45" t="s">
        <v>157</v>
      </c>
      <c r="G144" s="10"/>
      <c r="H144" s="42" t="s">
        <v>158</v>
      </c>
      <c r="I144" s="10"/>
      <c r="J144" s="43"/>
      <c r="K144" s="13">
        <v>86871.6</v>
      </c>
      <c r="L144" s="14">
        <f t="shared" si="0"/>
        <v>1333691527.0534229</v>
      </c>
    </row>
    <row r="145" spans="1:12" ht="49.5" x14ac:dyDescent="0.3">
      <c r="A145" s="1"/>
      <c r="B145" s="40">
        <v>44790</v>
      </c>
      <c r="C145" s="16">
        <v>1838</v>
      </c>
      <c r="D145" s="16"/>
      <c r="E145" s="48" t="s">
        <v>124</v>
      </c>
      <c r="F145" s="45" t="s">
        <v>159</v>
      </c>
      <c r="G145" s="10"/>
      <c r="H145" s="42" t="s">
        <v>160</v>
      </c>
      <c r="I145" s="10"/>
      <c r="J145" s="43"/>
      <c r="K145" s="43">
        <v>122793.75</v>
      </c>
      <c r="L145" s="14">
        <f t="shared" si="0"/>
        <v>1333568733.3034229</v>
      </c>
    </row>
    <row r="146" spans="1:12" ht="60" x14ac:dyDescent="0.3">
      <c r="A146" s="1"/>
      <c r="B146" s="40">
        <v>44790</v>
      </c>
      <c r="C146" s="16">
        <v>1841</v>
      </c>
      <c r="D146" s="16"/>
      <c r="E146" s="45" t="s">
        <v>161</v>
      </c>
      <c r="F146" s="45" t="s">
        <v>142</v>
      </c>
      <c r="G146" s="10"/>
      <c r="H146" s="42" t="s">
        <v>162</v>
      </c>
      <c r="I146" s="10"/>
      <c r="J146" s="43"/>
      <c r="K146" s="43">
        <v>4239698.9000000004</v>
      </c>
      <c r="L146" s="14">
        <f t="shared" si="0"/>
        <v>1329329034.4034228</v>
      </c>
    </row>
    <row r="147" spans="1:12" ht="33" x14ac:dyDescent="0.3">
      <c r="A147" s="1"/>
      <c r="B147" s="9" t="s">
        <v>163</v>
      </c>
      <c r="C147" s="16">
        <v>1844</v>
      </c>
      <c r="D147" s="16"/>
      <c r="E147" s="45" t="s">
        <v>117</v>
      </c>
      <c r="F147" s="45" t="s">
        <v>164</v>
      </c>
      <c r="G147" s="10"/>
      <c r="H147" s="42" t="s">
        <v>165</v>
      </c>
      <c r="I147" s="10"/>
      <c r="J147" s="43"/>
      <c r="K147" s="43">
        <v>23600</v>
      </c>
      <c r="L147" s="14">
        <f t="shared" si="0"/>
        <v>1329305434.4034228</v>
      </c>
    </row>
    <row r="148" spans="1:12" ht="49.5" x14ac:dyDescent="0.3">
      <c r="A148" s="1"/>
      <c r="B148" s="9">
        <v>44790</v>
      </c>
      <c r="C148" s="16">
        <v>1847</v>
      </c>
      <c r="D148" s="16"/>
      <c r="E148" s="45" t="s">
        <v>166</v>
      </c>
      <c r="F148" s="45" t="s">
        <v>112</v>
      </c>
      <c r="G148" s="10"/>
      <c r="H148" s="42" t="s">
        <v>167</v>
      </c>
      <c r="I148" s="10"/>
      <c r="J148" s="43"/>
      <c r="K148" s="43">
        <v>16048</v>
      </c>
      <c r="L148" s="14">
        <f t="shared" si="0"/>
        <v>1329289386.4034228</v>
      </c>
    </row>
    <row r="149" spans="1:12" ht="49.5" x14ac:dyDescent="0.3">
      <c r="A149" s="1"/>
      <c r="B149" s="9">
        <v>44790</v>
      </c>
      <c r="C149" s="16">
        <v>1850</v>
      </c>
      <c r="D149" s="16"/>
      <c r="E149" s="45" t="s">
        <v>111</v>
      </c>
      <c r="F149" s="45" t="s">
        <v>112</v>
      </c>
      <c r="G149" s="10"/>
      <c r="H149" s="42" t="s">
        <v>168</v>
      </c>
      <c r="I149" s="10"/>
      <c r="J149" s="43"/>
      <c r="K149" s="43">
        <v>63956</v>
      </c>
      <c r="L149" s="14">
        <f t="shared" si="0"/>
        <v>1329225430.4034228</v>
      </c>
    </row>
    <row r="150" spans="1:12" ht="33" x14ac:dyDescent="0.3">
      <c r="A150" s="1"/>
      <c r="B150" s="9">
        <v>44790</v>
      </c>
      <c r="C150" s="16">
        <v>1852</v>
      </c>
      <c r="D150" s="16"/>
      <c r="E150" s="45" t="s">
        <v>111</v>
      </c>
      <c r="F150" s="45" t="s">
        <v>169</v>
      </c>
      <c r="G150" s="10"/>
      <c r="H150" s="42" t="s">
        <v>170</v>
      </c>
      <c r="I150" s="10"/>
      <c r="J150" s="43"/>
      <c r="K150" s="43">
        <v>16520</v>
      </c>
      <c r="L150" s="14">
        <f t="shared" si="0"/>
        <v>1329208910.4034228</v>
      </c>
    </row>
    <row r="151" spans="1:12" ht="45" x14ac:dyDescent="0.3">
      <c r="A151" s="1"/>
      <c r="B151" s="9">
        <v>44791</v>
      </c>
      <c r="C151" s="16">
        <v>1862</v>
      </c>
      <c r="D151" s="16"/>
      <c r="E151" s="45" t="s">
        <v>171</v>
      </c>
      <c r="F151" s="45" t="s">
        <v>172</v>
      </c>
      <c r="G151" s="10"/>
      <c r="H151" s="42" t="s">
        <v>173</v>
      </c>
      <c r="I151" s="10"/>
      <c r="J151" s="43"/>
      <c r="K151" s="43">
        <v>124153.49</v>
      </c>
      <c r="L151" s="14">
        <f t="shared" si="0"/>
        <v>1329084756.9134228</v>
      </c>
    </row>
    <row r="152" spans="1:12" ht="49.5" x14ac:dyDescent="0.3">
      <c r="A152" s="1"/>
      <c r="B152" s="9">
        <v>44791</v>
      </c>
      <c r="C152" s="16">
        <v>1866</v>
      </c>
      <c r="D152" s="16"/>
      <c r="E152" s="45" t="s">
        <v>129</v>
      </c>
      <c r="F152" s="45" t="s">
        <v>174</v>
      </c>
      <c r="G152" s="10"/>
      <c r="H152" s="42" t="s">
        <v>175</v>
      </c>
      <c r="I152" s="10"/>
      <c r="J152" s="43"/>
      <c r="K152" s="43">
        <v>5756104.7199999997</v>
      </c>
      <c r="L152" s="14">
        <f t="shared" si="0"/>
        <v>1323328652.1934228</v>
      </c>
    </row>
    <row r="153" spans="1:12" ht="33" x14ac:dyDescent="0.3">
      <c r="A153" s="1"/>
      <c r="B153" s="9">
        <v>44791</v>
      </c>
      <c r="C153" s="16">
        <v>1871</v>
      </c>
      <c r="D153" s="16"/>
      <c r="E153" s="45" t="s">
        <v>117</v>
      </c>
      <c r="F153" s="45" t="s">
        <v>164</v>
      </c>
      <c r="G153" s="10"/>
      <c r="H153" s="42" t="s">
        <v>176</v>
      </c>
      <c r="I153" s="10"/>
      <c r="J153" s="43"/>
      <c r="K153" s="43">
        <v>11800</v>
      </c>
      <c r="L153" s="14">
        <f t="shared" si="0"/>
        <v>1323316852.1934228</v>
      </c>
    </row>
    <row r="154" spans="1:12" ht="33" x14ac:dyDescent="0.3">
      <c r="A154" s="1"/>
      <c r="B154" s="9">
        <v>44791</v>
      </c>
      <c r="C154" s="16">
        <v>1874</v>
      </c>
      <c r="D154" s="16"/>
      <c r="E154" s="45" t="s">
        <v>117</v>
      </c>
      <c r="F154" s="45" t="s">
        <v>177</v>
      </c>
      <c r="G154" s="10"/>
      <c r="H154" s="42" t="s">
        <v>178</v>
      </c>
      <c r="I154" s="10"/>
      <c r="J154" s="43"/>
      <c r="K154" s="43">
        <v>10620</v>
      </c>
      <c r="L154" s="14">
        <f t="shared" si="0"/>
        <v>1323306232.1934228</v>
      </c>
    </row>
    <row r="155" spans="1:12" ht="33" x14ac:dyDescent="0.3">
      <c r="A155" s="1"/>
      <c r="B155" s="9">
        <v>44792</v>
      </c>
      <c r="C155" s="16"/>
      <c r="D155" s="16"/>
      <c r="E155" s="45" t="s">
        <v>179</v>
      </c>
      <c r="F155" s="45" t="s">
        <v>93</v>
      </c>
      <c r="G155" s="10"/>
      <c r="H155" s="42" t="s">
        <v>180</v>
      </c>
      <c r="I155" s="10"/>
      <c r="J155" s="43">
        <v>4570501.0728000002</v>
      </c>
      <c r="K155" s="43"/>
      <c r="L155" s="14">
        <f t="shared" si="0"/>
        <v>1327876733.2662227</v>
      </c>
    </row>
    <row r="156" spans="1:12" ht="16.5" x14ac:dyDescent="0.3">
      <c r="A156" s="1"/>
      <c r="B156" s="9">
        <v>44792</v>
      </c>
      <c r="C156" s="16"/>
      <c r="D156" s="16"/>
      <c r="E156" s="45" t="s">
        <v>181</v>
      </c>
      <c r="F156" s="45" t="s">
        <v>93</v>
      </c>
      <c r="G156" s="10"/>
      <c r="H156" s="42" t="s">
        <v>182</v>
      </c>
      <c r="I156" s="10"/>
      <c r="J156" s="43">
        <v>125664056.89334399</v>
      </c>
      <c r="K156" s="43"/>
      <c r="L156" s="14">
        <f t="shared" si="0"/>
        <v>1453540790.1595666</v>
      </c>
    </row>
    <row r="157" spans="1:12" ht="49.5" x14ac:dyDescent="0.3">
      <c r="A157" s="1"/>
      <c r="B157" s="9">
        <v>44797</v>
      </c>
      <c r="C157" s="16">
        <v>1932</v>
      </c>
      <c r="D157" s="16"/>
      <c r="E157" s="45" t="s">
        <v>111</v>
      </c>
      <c r="F157" s="45" t="s">
        <v>183</v>
      </c>
      <c r="G157" s="10"/>
      <c r="H157" s="42" t="s">
        <v>184</v>
      </c>
      <c r="I157" s="10"/>
      <c r="J157" s="43"/>
      <c r="K157" s="43">
        <v>28710</v>
      </c>
      <c r="L157" s="14">
        <f t="shared" si="0"/>
        <v>1453512080.1595666</v>
      </c>
    </row>
    <row r="158" spans="1:12" ht="33" x14ac:dyDescent="0.3">
      <c r="A158" s="1"/>
      <c r="B158" s="9">
        <v>44797</v>
      </c>
      <c r="C158" s="16"/>
      <c r="D158" s="16"/>
      <c r="E158" s="45" t="s">
        <v>185</v>
      </c>
      <c r="F158" s="45" t="s">
        <v>93</v>
      </c>
      <c r="G158" s="10"/>
      <c r="H158" s="42" t="s">
        <v>186</v>
      </c>
      <c r="I158" s="10"/>
      <c r="J158" s="43">
        <v>5651845</v>
      </c>
      <c r="K158" s="43"/>
      <c r="L158" s="14">
        <f t="shared" si="0"/>
        <v>1459163925.1595666</v>
      </c>
    </row>
    <row r="159" spans="1:12" ht="16.5" x14ac:dyDescent="0.3">
      <c r="A159" s="1"/>
      <c r="B159" s="9">
        <v>44798</v>
      </c>
      <c r="C159" s="16"/>
      <c r="D159" s="16"/>
      <c r="E159" s="45" t="s">
        <v>187</v>
      </c>
      <c r="F159" s="45" t="s">
        <v>93</v>
      </c>
      <c r="G159" s="10"/>
      <c r="H159" s="42" t="s">
        <v>188</v>
      </c>
      <c r="I159" s="10"/>
      <c r="J159" s="43">
        <v>4251174.9400000004</v>
      </c>
      <c r="K159" s="43"/>
      <c r="L159" s="14">
        <f t="shared" si="0"/>
        <v>1463415100.0995667</v>
      </c>
    </row>
    <row r="160" spans="1:12" ht="45" x14ac:dyDescent="0.3">
      <c r="A160" s="1"/>
      <c r="B160" s="9">
        <v>44798</v>
      </c>
      <c r="C160" s="16">
        <v>1938</v>
      </c>
      <c r="D160" s="16"/>
      <c r="E160" s="45" t="s">
        <v>114</v>
      </c>
      <c r="F160" s="45" t="s">
        <v>115</v>
      </c>
      <c r="G160" s="10"/>
      <c r="H160" s="42" t="s">
        <v>189</v>
      </c>
      <c r="I160" s="10"/>
      <c r="J160" s="43"/>
      <c r="K160" s="43">
        <v>20000</v>
      </c>
      <c r="L160" s="14">
        <f t="shared" si="0"/>
        <v>1463395100.0995667</v>
      </c>
    </row>
    <row r="161" spans="1:12" ht="60" x14ac:dyDescent="0.3">
      <c r="A161" s="1"/>
      <c r="B161" s="9" t="s">
        <v>190</v>
      </c>
      <c r="C161" s="16">
        <v>1967</v>
      </c>
      <c r="D161" s="16"/>
      <c r="E161" s="45" t="s">
        <v>161</v>
      </c>
      <c r="F161" s="45" t="s">
        <v>142</v>
      </c>
      <c r="G161" s="10"/>
      <c r="H161" s="42" t="s">
        <v>191</v>
      </c>
      <c r="I161" s="10"/>
      <c r="J161" s="49"/>
      <c r="K161" s="43">
        <v>160711.65</v>
      </c>
      <c r="L161" s="14">
        <f t="shared" si="0"/>
        <v>1463234388.4495666</v>
      </c>
    </row>
    <row r="162" spans="1:12" ht="33" x14ac:dyDescent="0.3">
      <c r="A162" s="1"/>
      <c r="B162" s="9">
        <v>44799</v>
      </c>
      <c r="C162" s="16">
        <v>1971</v>
      </c>
      <c r="D162" s="16"/>
      <c r="E162" s="45" t="s">
        <v>192</v>
      </c>
      <c r="F162" s="45" t="s">
        <v>193</v>
      </c>
      <c r="G162" s="10"/>
      <c r="H162" s="42" t="s">
        <v>194</v>
      </c>
      <c r="I162" s="10"/>
      <c r="J162" s="43"/>
      <c r="K162" s="43">
        <v>1414207.26</v>
      </c>
      <c r="L162" s="14">
        <f t="shared" si="0"/>
        <v>1461820181.1895666</v>
      </c>
    </row>
    <row r="163" spans="1:12" ht="45" x14ac:dyDescent="0.3">
      <c r="A163" s="1"/>
      <c r="B163" s="9">
        <v>44802</v>
      </c>
      <c r="C163" s="16">
        <v>1980</v>
      </c>
      <c r="D163" s="16"/>
      <c r="E163" s="45" t="s">
        <v>195</v>
      </c>
      <c r="F163" s="45" t="s">
        <v>115</v>
      </c>
      <c r="G163" s="10"/>
      <c r="H163" s="42" t="s">
        <v>196</v>
      </c>
      <c r="I163" s="10"/>
      <c r="J163" s="43"/>
      <c r="K163" s="43">
        <v>150981.76999999999</v>
      </c>
      <c r="L163" s="14">
        <f t="shared" si="0"/>
        <v>1461669199.4195666</v>
      </c>
    </row>
    <row r="164" spans="1:12" ht="49.5" x14ac:dyDescent="0.3">
      <c r="A164" s="1"/>
      <c r="B164" s="9">
        <v>44803</v>
      </c>
      <c r="C164" s="16">
        <v>1995</v>
      </c>
      <c r="D164" s="16"/>
      <c r="E164" s="45" t="s">
        <v>197</v>
      </c>
      <c r="F164" s="45" t="s">
        <v>130</v>
      </c>
      <c r="G164" s="10"/>
      <c r="H164" s="42" t="s">
        <v>198</v>
      </c>
      <c r="I164" s="10"/>
      <c r="J164" s="43"/>
      <c r="K164" s="43">
        <v>2174733.7999999998</v>
      </c>
      <c r="L164" s="14">
        <f t="shared" si="0"/>
        <v>1459494465.6195667</v>
      </c>
    </row>
    <row r="165" spans="1:12" ht="49.5" x14ac:dyDescent="0.3">
      <c r="A165" s="1"/>
      <c r="B165" s="9">
        <v>44804</v>
      </c>
      <c r="C165" s="50" t="s">
        <v>199</v>
      </c>
      <c r="D165" s="16"/>
      <c r="E165" s="45" t="s">
        <v>138</v>
      </c>
      <c r="F165" s="45" t="s">
        <v>200</v>
      </c>
      <c r="G165" s="10"/>
      <c r="H165" s="42" t="s">
        <v>201</v>
      </c>
      <c r="I165" s="10"/>
      <c r="J165" s="43"/>
      <c r="K165" s="43">
        <v>7281543.5700000003</v>
      </c>
      <c r="L165" s="14">
        <f t="shared" si="0"/>
        <v>1452212922.0495667</v>
      </c>
    </row>
    <row r="166" spans="1:12" ht="18" thickBot="1" x14ac:dyDescent="0.4">
      <c r="B166" s="25" t="s">
        <v>81</v>
      </c>
      <c r="C166" s="26"/>
      <c r="D166" s="26"/>
      <c r="E166" s="26"/>
      <c r="F166" s="25"/>
      <c r="G166" s="26"/>
      <c r="H166" s="27"/>
      <c r="I166" s="26"/>
      <c r="J166" s="29">
        <f>SUM(J119:J165)</f>
        <v>265390798.75876898</v>
      </c>
      <c r="K166" s="29">
        <f>SUM(K119:K165)</f>
        <v>47321543.890000001</v>
      </c>
      <c r="L166" s="30">
        <f>+L165</f>
        <v>1452212922.0495667</v>
      </c>
    </row>
    <row r="167" spans="1:12" ht="17.25" thickTop="1" x14ac:dyDescent="0.3"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31"/>
    </row>
    <row r="168" spans="1:12" ht="16.5" x14ac:dyDescent="0.3">
      <c r="B168" s="1"/>
      <c r="C168" s="1"/>
      <c r="D168" s="1"/>
      <c r="E168" s="1"/>
      <c r="F168" s="1"/>
      <c r="G168" s="2"/>
      <c r="H168" s="2"/>
      <c r="I168" s="3"/>
    </row>
    <row r="169" spans="1:12" ht="16.5" x14ac:dyDescent="0.3">
      <c r="B169" s="1"/>
      <c r="C169" s="1"/>
      <c r="D169" s="1"/>
      <c r="E169" s="1"/>
      <c r="F169" s="1" t="s">
        <v>202</v>
      </c>
      <c r="J169" s="2"/>
      <c r="K169" s="2"/>
      <c r="L169" s="51"/>
    </row>
    <row r="170" spans="1:12" ht="15.75" x14ac:dyDescent="0.3">
      <c r="B170" s="1"/>
      <c r="D170" s="1"/>
      <c r="F170" s="32" t="s">
        <v>203</v>
      </c>
      <c r="H170" s="32" t="s">
        <v>83</v>
      </c>
      <c r="J170" s="33" t="s">
        <v>84</v>
      </c>
      <c r="K170" s="33"/>
      <c r="L170" s="33"/>
    </row>
    <row r="171" spans="1:12" ht="15.75" x14ac:dyDescent="0.3">
      <c r="B171" s="1"/>
      <c r="D171" s="34"/>
      <c r="F171" s="34" t="s">
        <v>85</v>
      </c>
      <c r="H171" s="34" t="s">
        <v>86</v>
      </c>
      <c r="J171" s="4" t="s">
        <v>86</v>
      </c>
      <c r="K171" s="4"/>
      <c r="L171" s="4"/>
    </row>
    <row r="172" spans="1:12" ht="15.75" x14ac:dyDescent="0.3">
      <c r="B172" s="1"/>
      <c r="D172" s="34"/>
      <c r="F172" s="34" t="s">
        <v>204</v>
      </c>
      <c r="H172" s="34" t="s">
        <v>88</v>
      </c>
      <c r="J172" s="4" t="s">
        <v>89</v>
      </c>
      <c r="K172" s="4"/>
      <c r="L172" s="4"/>
    </row>
    <row r="173" spans="1:12" ht="16.5" x14ac:dyDescent="0.3">
      <c r="C173" s="1"/>
      <c r="D173" s="1"/>
      <c r="F173" s="1"/>
      <c r="G173" s="2"/>
      <c r="H173" s="2"/>
      <c r="I173" s="3"/>
    </row>
  </sheetData>
  <mergeCells count="14">
    <mergeCell ref="J171:L171"/>
    <mergeCell ref="J172:L172"/>
    <mergeCell ref="J106:L106"/>
    <mergeCell ref="B113:L113"/>
    <mergeCell ref="B114:L114"/>
    <mergeCell ref="B115:L115"/>
    <mergeCell ref="B116:L116"/>
    <mergeCell ref="J170:L170"/>
    <mergeCell ref="B2:L2"/>
    <mergeCell ref="B3:L3"/>
    <mergeCell ref="B4:L4"/>
    <mergeCell ref="B5:L5"/>
    <mergeCell ref="J104:L104"/>
    <mergeCell ref="J105:L105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E941F279AC6C4A81E78DBF67C4E25A" ma:contentTypeVersion="4" ma:contentTypeDescription="Crear nuevo documento." ma:contentTypeScope="" ma:versionID="27ea28b0829eff35c63e5dd8332aae22">
  <xsd:schema xmlns:xsd="http://www.w3.org/2001/XMLSchema" xmlns:xs="http://www.w3.org/2001/XMLSchema" xmlns:p="http://schemas.microsoft.com/office/2006/metadata/properties" xmlns:ns2="ef05142a-1ad3-40c0-9d83-26c5bd0061c7" targetNamespace="http://schemas.microsoft.com/office/2006/metadata/properties" ma:root="true" ma:fieldsID="9c1f3e89feccb0011697d8ca8a0fc2b2" ns2:_="">
    <xsd:import namespace="ef05142a-1ad3-40c0-9d83-26c5bd0061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05142a-1ad3-40c0-9d83-26c5bd0061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780DA5-FE89-449C-8C3A-EFAFE25D04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D2C858-A7AB-45EF-9DA7-5252635ED435}"/>
</file>

<file path=customXml/itemProps3.xml><?xml version="1.0" encoding="utf-8"?>
<ds:datastoreItem xmlns:ds="http://schemas.openxmlformats.org/officeDocument/2006/customXml" ds:itemID="{FD61A40C-5480-4B14-9CDD-C0553CB216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2024-01-30T19:40:42Z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0x01010080E941F279AC6C4A81E78DBF67C4E25A</vt:lpwstr>
  </property>
</Properties>
</file>