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1/"/>
    </mc:Choice>
  </mc:AlternateContent>
  <xr:revisionPtr revIDLastSave="34" documentId="11_45B5F84639DC8C62535EF4CE6E94D31523649F4F" xr6:coauthVersionLast="47" xr6:coauthVersionMax="47" xr10:uidLastSave="{47A1D5AA-B1F3-48D2-B380-85593EC521C1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5" i="1" l="1"/>
  <c r="J245" i="1"/>
  <c r="L155" i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B152" i="1"/>
  <c r="K136" i="1"/>
  <c r="J136" i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</calcChain>
</file>

<file path=xl/sharedStrings.xml><?xml version="1.0" encoding="utf-8"?>
<sst xmlns="http://schemas.openxmlformats.org/spreadsheetml/2006/main" count="788" uniqueCount="304">
  <si>
    <t>INFORME DE TESORERIA</t>
  </si>
  <si>
    <t>INGRESOS Y EGRESOS</t>
  </si>
  <si>
    <t>CUENTA NO. 2400169440 (Fondo Reponible)</t>
  </si>
  <si>
    <t>DICIEMBRE DEL 2021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</si>
  <si>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</si>
  <si>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</si>
  <si>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</si>
  <si>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</si>
  <si>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</si>
  <si>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</si>
  <si>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</si>
  <si>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</si>
  <si>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</si>
  <si>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</si>
  <si>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</si>
  <si>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</si>
  <si>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70048212</t>
  </si>
  <si>
    <t>DGII</t>
  </si>
  <si>
    <t>Pago  renovacion de marbetes 2022, vehiculos del CEIZTUR</t>
  </si>
  <si>
    <t>BANRESERVAS</t>
  </si>
  <si>
    <t>PAGO NETBANKING</t>
  </si>
  <si>
    <t>70048137</t>
  </si>
  <si>
    <t>EMPLEADOS</t>
  </si>
  <si>
    <t>PAGO DE VIATICOS</t>
  </si>
  <si>
    <t>COBRO IMP 0.15% DGII CTA CTE</t>
  </si>
  <si>
    <t>70022029</t>
  </si>
  <si>
    <t>CEIZTUR</t>
  </si>
  <si>
    <t xml:space="preserve">DEVOLUCION DE VIATICOS POR CALCULO 5% NO APLICA </t>
  </si>
  <si>
    <t>70769195</t>
  </si>
  <si>
    <t>45200019</t>
  </si>
  <si>
    <t>45240009</t>
  </si>
  <si>
    <t>70045271</t>
  </si>
  <si>
    <t>70045640</t>
  </si>
  <si>
    <t>45246439</t>
  </si>
  <si>
    <t>45246440</t>
  </si>
  <si>
    <t>70047919</t>
  </si>
  <si>
    <t>70045685</t>
  </si>
  <si>
    <t>70046279</t>
  </si>
  <si>
    <t>70046673</t>
  </si>
  <si>
    <t>70047043</t>
  </si>
  <si>
    <t>70047420</t>
  </si>
  <si>
    <t>70047988</t>
  </si>
  <si>
    <t>70048425</t>
  </si>
  <si>
    <t>70048778</t>
  </si>
  <si>
    <t>70049081</t>
  </si>
  <si>
    <t>70049530</t>
  </si>
  <si>
    <t>70045201</t>
  </si>
  <si>
    <t>70046338</t>
  </si>
  <si>
    <t>70046751</t>
  </si>
  <si>
    <t>70047244</t>
  </si>
  <si>
    <t>70041276</t>
  </si>
  <si>
    <t>70041558</t>
  </si>
  <si>
    <t>70042108</t>
  </si>
  <si>
    <t>70042417</t>
  </si>
  <si>
    <t>70042757</t>
  </si>
  <si>
    <t>70044602</t>
  </si>
  <si>
    <t>70045800</t>
  </si>
  <si>
    <t>70047620</t>
  </si>
  <si>
    <t>70048021</t>
  </si>
  <si>
    <t>70048397</t>
  </si>
  <si>
    <t>70040467</t>
  </si>
  <si>
    <t>70040992</t>
  </si>
  <si>
    <t>70041489</t>
  </si>
  <si>
    <t>70042073</t>
  </si>
  <si>
    <t>70042526</t>
  </si>
  <si>
    <t>70042568</t>
  </si>
  <si>
    <t>70043126</t>
  </si>
  <si>
    <t>70043515</t>
  </si>
  <si>
    <t>70044000</t>
  </si>
  <si>
    <t>70044321</t>
  </si>
  <si>
    <t>7004368</t>
  </si>
  <si>
    <t>70043608</t>
  </si>
  <si>
    <t>70043780</t>
  </si>
  <si>
    <t>70044108</t>
  </si>
  <si>
    <t>70044297</t>
  </si>
  <si>
    <t>70044486</t>
  </si>
  <si>
    <t>70045446</t>
  </si>
  <si>
    <t>CONSORCIO DE TARJETAS DOM</t>
  </si>
  <si>
    <t>PAGO PASO RAPIDO DE VEHICULOS DE LA INSTITUCION</t>
  </si>
  <si>
    <t>70768448</t>
  </si>
  <si>
    <t>70045499</t>
  </si>
  <si>
    <t>70046025</t>
  </si>
  <si>
    <t>70049926</t>
  </si>
  <si>
    <t>70040543</t>
  </si>
  <si>
    <t>70041557</t>
  </si>
  <si>
    <t>70042198</t>
  </si>
  <si>
    <t>70042831</t>
  </si>
  <si>
    <t>70042065</t>
  </si>
  <si>
    <t>70046296</t>
  </si>
  <si>
    <t>70046809</t>
  </si>
  <si>
    <t>99913317</t>
  </si>
  <si>
    <t xml:space="preserve">REPOSIICON CAJA CHICA </t>
  </si>
  <si>
    <t>45240001</t>
  </si>
  <si>
    <t xml:space="preserve">TRANSFERENCIA TESORERIA </t>
  </si>
  <si>
    <t>45246374</t>
  </si>
  <si>
    <t>70044546</t>
  </si>
  <si>
    <t xml:space="preserve">COMISION MANEJO DE CUENTA </t>
  </si>
  <si>
    <t>70044912</t>
  </si>
  <si>
    <t>70046230</t>
  </si>
  <si>
    <t>9990002</t>
  </si>
  <si>
    <t>Total</t>
  </si>
  <si>
    <t>Realizado por:</t>
  </si>
  <si>
    <t>Aprobado por:</t>
  </si>
  <si>
    <t>Anyolani Nolasco</t>
  </si>
  <si>
    <t>Jose Luis Mañon</t>
  </si>
  <si>
    <t>Enc. Division Depto. de Contabilidad</t>
  </si>
  <si>
    <t>Encargado Financiero</t>
  </si>
  <si>
    <t xml:space="preserve">  CUENTA UNICA DEL TESORO NO. 100010102384894</t>
  </si>
  <si>
    <t>Libramiento</t>
  </si>
  <si>
    <t>01/12/2021</t>
  </si>
  <si>
    <t>2.2.8.7.06</t>
  </si>
  <si>
    <t>Valerio Fabian Romero</t>
  </si>
  <si>
    <t>Pago de la Factura No. 0165, Por concepto de Legalización de Documentos, según anexos.</t>
  </si>
  <si>
    <t>ESTRELLA ROSA SOSA</t>
  </si>
  <si>
    <t>Pago de las Facturas No. 0065 y 0066, Por concepto de Legalización de Documentos, según anexos.</t>
  </si>
  <si>
    <t>CARMEN ENICIA CHEVALIER CARABALLO</t>
  </si>
  <si>
    <t>Pago de las Facturas No. 0393 y 0397, Por concepto de Legalización de Documentos, según anexos.</t>
  </si>
  <si>
    <t>Pago de la Factura No. 0167, Por concepto de Legalización de Documentos, según anexos.</t>
  </si>
  <si>
    <t>2.1.1.4.01</t>
  </si>
  <si>
    <t>COMITE EJECUTOR DE INFRAESTRUCTURAS DE ZONAS TURISTICAS</t>
  </si>
  <si>
    <t>REGALIA CONTATADOS INACTIVO DICIEMBRE 2021</t>
  </si>
  <si>
    <t>2.1.1.2.06</t>
  </si>
  <si>
    <t>JORNALEROS NOVIEMBRE 2021</t>
  </si>
  <si>
    <t>02/12/2021</t>
  </si>
  <si>
    <t>2.7.2.4.01</t>
  </si>
  <si>
    <t>Armagedon Group, SRL</t>
  </si>
  <si>
    <t>Pago Factura No. 0131 Cub. No. 2, Proy. No. 333 cont. No.81-2019, Reconstrucción Vial Acceso y Balneario La Cara del Indio, Villa Altagracia,
Provincia San Cristóba</t>
  </si>
  <si>
    <t>REGALIA INACTIVO FIJO DICIEMBRE 2021</t>
  </si>
  <si>
    <t>03/12/2021</t>
  </si>
  <si>
    <t>CONSTRUCTORA VICASA, SRL</t>
  </si>
  <si>
    <t>Pago Fact. No.1669 Cub.No. 2 Cont. No.93-2019, Proy. No. 338 Reconstrucción Vía Circunvalación Verón Bávaro, Provincia La Altagracia.</t>
  </si>
  <si>
    <t>06/12/2021</t>
  </si>
  <si>
    <t>2.1.2.2.10</t>
  </si>
  <si>
    <t>COMPENZACION POR INDICADORES MAP 2021</t>
  </si>
  <si>
    <t>07/12/2021</t>
  </si>
  <si>
    <t>2.3.9.2.01</t>
  </si>
  <si>
    <t>Suplitodo Tintor, SRL</t>
  </si>
  <si>
    <t>Pago Factura No. 1046 Compra de tóner para ser utilizados en las diferentes oficinas del CEIZTUR</t>
  </si>
  <si>
    <t>SIALAP SOLUCIONES, SRL</t>
  </si>
  <si>
    <t xml:space="preserve">
Pago Factura No. 0121 pago de cesión de crédito acto No. 396/2021 Compra de tóner para ser utilizados en las diferentes oficinas del CEIZTUR</t>
  </si>
  <si>
    <t>JORNALEROS DICIEMBRE 2021</t>
  </si>
  <si>
    <t>2.1.4.2.02</t>
  </si>
  <si>
    <t>PAGO PASANTIA SEPTIEMBRE 2021</t>
  </si>
  <si>
    <t>PAGO PASANTIA OCTUBRE 2021</t>
  </si>
  <si>
    <t>PAGO PASANTIA NOVIEMBRE 2021</t>
  </si>
  <si>
    <t>09/12/2021</t>
  </si>
  <si>
    <t>2.2.2.2.01,2.2.3.1.01,2.2.4.1.01,2.2.4.4.01,2.2.7.2.06,2.2.8.2.01,2.2.8.8.01,2.2.9.2.01,2.3.1.1.01,2.3.3.2.01,2.3.7.1.01,2.3.9.5.01,2.3.9.6.01</t>
  </si>
  <si>
    <t>Regularizacion Fondo Reponible</t>
  </si>
  <si>
    <t>10/12/2021</t>
  </si>
  <si>
    <t>Prodicon, SRL</t>
  </si>
  <si>
    <t>Pago avance del 20% del monto RD$83,811,,738.81, contrato No.50-2021 Mejoramiento del Malecón de Cabrera, Provincia Maria Trinidad Sanchez.</t>
  </si>
  <si>
    <t>13/12/2021</t>
  </si>
  <si>
    <t>2.6.6.2.01</t>
  </si>
  <si>
    <t>Maxx Extintores, SRL</t>
  </si>
  <si>
    <t>Pago de la factura No. 0199, por concepto de Adquisición Extintores contra Incendios para Instalación en las oficinas del CEIZTUR.</t>
  </si>
  <si>
    <t>2.2.7.2.06</t>
  </si>
  <si>
    <t>Delta Comercial, SA</t>
  </si>
  <si>
    <t>Pago de la Factura No. 3358 Servicio de mantenimiento y reparación del vehículo Toyota Fortuner placa No. G487605, asignado al Departamento Administrativo.</t>
  </si>
  <si>
    <t>Auto Servicio Automotriz Inteligente RD, Auto Sai RD</t>
  </si>
  <si>
    <t xml:space="preserve">
Pago de la Factura No. 0400, Servicio de Mantenimiento Preventivo para el Vehículo Toyota Land Cruiser Prado placa No. G419344, asignado a la
Dirección Ejecutiva del CEIZTUR</t>
  </si>
  <si>
    <t>2.2.6.3.01</t>
  </si>
  <si>
    <t>HUMANO SEGUROS S A</t>
  </si>
  <si>
    <t>Pago de la Fact. No.1356 Correspondiente al Mes Diciembre 2021 del Seguro Médico de Salud a los empleados del CEIZTUR.</t>
  </si>
  <si>
    <t>2.6.1.1.01</t>
  </si>
  <si>
    <t>Limcoba, SRL</t>
  </si>
  <si>
    <t>Pago de la Factura No. 0588 por la compra de Silla Ejecutiva Ergonómica y dos Sillas secretariales para ser utilizadas en la UAI del CEIZTUR.</t>
  </si>
  <si>
    <t>OFFICE TARGET S A</t>
  </si>
  <si>
    <t>Pago de la Factura No. 0228, Compra de toners y cartuchos para impresoras y fotocopiadoras del CEIZTUR</t>
  </si>
  <si>
    <t>Centro Automotriz Remesa, SRL</t>
  </si>
  <si>
    <t>Pago de la Factura No.1355, Servicios de Mantenimiento General y Reparación de los Vehículos del CEIZTUR, Contrato No.22-2021. Según anexos.</t>
  </si>
  <si>
    <t>2.6.1.3.01</t>
  </si>
  <si>
    <t>Ramirez &amp; Mojica Envoy Pack Courier Express, SRL</t>
  </si>
  <si>
    <t>Pago de la Factura No. 0797, Por concepto de Adquisición Docking Station 240W, para uso de la Dirección Ejecutiva.</t>
  </si>
  <si>
    <t>2.3.5.5.01</t>
  </si>
  <si>
    <t>GTG Industrial, SRL</t>
  </si>
  <si>
    <t>Pago de la Factura No.2153 por la Compra de fundas negras de 55 galones para el Programa Nacional Limpieza de Playas y Balnearios del CEIZTUR.</t>
  </si>
  <si>
    <t>2.2.5.1.01</t>
  </si>
  <si>
    <t>XIOMARA DEL CARMEN MARMOLEJOS ACOSTA</t>
  </si>
  <si>
    <t>Pago de la Factura No.0051 por el Alquiler de un inmueble que aloja oficinas de la policía de Turismo Politur, correspondiente al mes de diciembre
del 2021</t>
  </si>
  <si>
    <t>2.7.1.2.01</t>
  </si>
  <si>
    <t>Cabinsa, SRL</t>
  </si>
  <si>
    <t>Pago Avance del 20% del contrato No. 29-2021 para la Habilitación de Terrenos para Estudio de Georesistividad en Bayahibe, la Romana.</t>
  </si>
  <si>
    <t>2.6.2.1.01</t>
  </si>
  <si>
    <t>Pago de la factura No. 0230, por la Compra de proyectores de video Data Show, según anexos.</t>
  </si>
  <si>
    <t>14/12/2021</t>
  </si>
  <si>
    <t>Bonnelly Benirda Hernandez Herrera</t>
  </si>
  <si>
    <t>Pago de la Factura No. 0147, Por concepto de Legalización de Documentos, según anexos.</t>
  </si>
  <si>
    <t>Pago de la Factura No.0399, Por Concepto de Legalización de Documentos, según anexos</t>
  </si>
  <si>
    <t>Pago de la Factura No.0404, Por Concepto de Legalización de Documentos, según anexos</t>
  </si>
  <si>
    <t>2.7.2.7.01</t>
  </si>
  <si>
    <t>CONSTRUCTORA DOMINGUEZ &amp; HERREROS SRL</t>
  </si>
  <si>
    <t>Pago avance 20% del monto RD$64,213,562.47, Contrato No.51-2021 Mejoramiento de la Laguna Gri Gri y su entorno municipio de Rio San Juan, Provincia Maria Trinidad Sanchez. "Relanzamiento".</t>
  </si>
  <si>
    <t>Britotec Multiservicios Eléctricos, EIRL</t>
  </si>
  <si>
    <t>Pago de la Factura No. 0001 por Servicio de Chequeo y Mantenimiento de Unidades de Aires Acondicionados para las oficinas del CEIZTUR.</t>
  </si>
  <si>
    <t>15/12/2021</t>
  </si>
  <si>
    <t>BJC ING ARQUITECTOS CONSULTORES, SRL</t>
  </si>
  <si>
    <t>Pago de la Fact No.0011, Pago Cub. No.3 , Proy. No. 349 , Cont.18-2020 , Reconstrucción Vial Tramo Carretera Duarte KM58 Cruce Naturi Provincia San Cristóbal.</t>
  </si>
  <si>
    <t>2.2.1.3.01</t>
  </si>
  <si>
    <t>COMPANIA DOMINICANA DE TELEFONOS C POR A</t>
  </si>
  <si>
    <t>Pago factura No.4899, Por los servicios de renta mensual de las flotas del CEIZTUR, correspondiente al mes de Noviembre 2021.</t>
  </si>
  <si>
    <t>2.7.2.1.01</t>
  </si>
  <si>
    <t>Consorcio Solsanit, SRL</t>
  </si>
  <si>
    <t>Pago Cub. No.04 y final, Proy. No., 345, cont. No.16-2020, factura No.0118 , Rehabilitación Planta de tratamiento de aguas Residuales del Complejo Turístico Playa Dorada, Puerto Plata</t>
  </si>
  <si>
    <t>2.1.1.2.08,9 2.1.5.1.01,9 2.1.5.3.01</t>
  </si>
  <si>
    <t>COMITE EJECUTOR DE INFRAESTRUCTURAS
DE ZONAS TURISTICAS</t>
  </si>
  <si>
    <t>NOMINA ADICIONAL CONTRATADOS OCTUBRE 2021</t>
  </si>
  <si>
    <t>2.1.1.2.08,2.1.5.1.01,2.1.5.2.01,2.1.5.3.01</t>
  </si>
  <si>
    <t>NOMINA ADICIONAL AGOSTO CONTRATADOS 2021</t>
  </si>
  <si>
    <t>2.1.1.1.01, 2.1.5.1.01,2.1.5.2.01, 2.1.5.3.01</t>
  </si>
  <si>
    <t>ADICIONAL FIJO SEPTIEMBRE 2021</t>
  </si>
  <si>
    <t>NOMINA ADICIONAL CONTRATADOS SEPTIEMBRE 2021</t>
  </si>
  <si>
    <t>ADICIONAL FIJA NOVIEMBRE 2021</t>
  </si>
  <si>
    <t>ADICIONAL FIJO OCTUBRE 2021</t>
  </si>
  <si>
    <t xml:space="preserve">
NOMINA ADICIONAL CONTRATADOS NOVIEMBRE 2021:
</t>
  </si>
  <si>
    <t>16/12/2021</t>
  </si>
  <si>
    <t>Ingeniero &amp; Arquitectos Dominicanos (INARDOSA), SRL</t>
  </si>
  <si>
    <t>Pago de Cub. No.3 Fact. 0012, Proy. No 318, cont. No.60-2019, Reconstrucción Vial Calle Duarte San Pedro de Macorís, Provincia San Pedro de Macorís.</t>
  </si>
  <si>
    <t>17/12/2021</t>
  </si>
  <si>
    <t>2.1.2.2.05</t>
  </si>
  <si>
    <t>NOMINA MILITAR DICIEMBRE 2021</t>
  </si>
  <si>
    <t>2.1.5.3.0,2.1.5.2.01,2.1.1.2.08,2.1.5.1.01</t>
  </si>
  <si>
    <t>NOMINA CONTRATADOS DICIEMBRE 2021</t>
  </si>
  <si>
    <t>2.1.5.3.01,2.1.5.2.01,2.1.1.2.05,2.1.5.1.01</t>
  </si>
  <si>
    <t>NOMINA PROBATORIO DICIEMBRE 2021</t>
  </si>
  <si>
    <t>PAGO DE PASANTIA DICIEMBRE 2021</t>
  </si>
  <si>
    <t>2.1.1.1.01,2.1.5.1.01,2.1.5.2.01,2.1.5.3.01</t>
  </si>
  <si>
    <t>NOMINA FIJA DICIEMBRE 2021</t>
  </si>
  <si>
    <t>20/12/2021</t>
  </si>
  <si>
    <t>Elsa Margarita de la Cruz Matos</t>
  </si>
  <si>
    <t>Pago de la Factura No.0071 por concepto de Legalización de documentos, según anexos.</t>
  </si>
  <si>
    <t>Pago de la Factura No.0068, por concepto de Legalización de documentos, según anexos.</t>
  </si>
  <si>
    <t>MIGUEL ALMONTE ABREU</t>
  </si>
  <si>
    <t>Pago de la Factura No.0090, por concepto de Legalización de documentos, según anexos.</t>
  </si>
  <si>
    <t>REGALIA  ADICIONAL CONTRATADOS DICIEMBRE 2021</t>
  </si>
  <si>
    <t>2.3.9.6.01</t>
  </si>
  <si>
    <t>Pago de la Factura No. 0397, Compra de batería para la Toyota Land Cruiser Prado placa No.G419344, asignado a la Dirección Ejecutiva.</t>
  </si>
  <si>
    <t>21/12/2021</t>
  </si>
  <si>
    <t xml:space="preserve">	Auto Servicio Automotriz Inteligente RD, Auto Sai RD</t>
  </si>
  <si>
    <t>Pago de la Factura No. 0398, Servicio de Mantenimiento preventivo para los vehículos Mitsubishi Nativa placa No. G343847 Y Nissan Navara placa No. L339986, asignados al Depto. Administrativo.</t>
  </si>
  <si>
    <t>Pago de la Factura No. 0399, Servicio de Mantenimiento preventivo al vehículo Chevrolet Colorado placa No. L379824, asignado al Depto. Administrativo.</t>
  </si>
  <si>
    <t>ADICIONAL JORNALEROS AGOSTO  2021</t>
  </si>
  <si>
    <t>ADICIONAL JORNALEROS JULIO  2021</t>
  </si>
  <si>
    <t>REGALIA  ADICIONAL FIJA DICIEMBRE 2021</t>
  </si>
  <si>
    <t>2.3.6.2.01,2.3.6.3.04,2.3.9.8.01,2.6.1.1.01</t>
  </si>
  <si>
    <t xml:space="preserve">	Lodurr, SRL</t>
  </si>
  <si>
    <t>Pago de la Factura No. 0017, por la Adquisición de equipos topográficos, para ser utilizados por el Departamento de ingeniería de CEIZTUR</t>
  </si>
  <si>
    <t>2.3.9.8.01,2.6.1.1.01</t>
  </si>
  <si>
    <t>GEOMEDICION INSTRUMENTOS Y SISTEMAS, (GIS), SRL</t>
  </si>
  <si>
    <t>Pago de la Factura No. 0136 por la Adquisición de equipos topográficos, para ser utilizados por el Departamento de ingeniería de CEIZTUR.</t>
  </si>
  <si>
    <t>2.6.1.3.01,2.6.1.1.01,2.6.1.4.01,</t>
  </si>
  <si>
    <t>Soluciones Globales Pérez Mella, SRL</t>
  </si>
  <si>
    <t>Pago de la factura No. 0065, Cub. No. 2 y Final Cont. No. 61-2019, Proy. 321 Estación de Bombeo, Línea de impulsión hasta Planta Tratamiento Playa Dorada y Equipamiento Edificio MITUR, Puerto Plata, Provincia Puerto Plata.</t>
  </si>
  <si>
    <t>22/12/2021</t>
  </si>
  <si>
    <t>ADICIONAL JORNALEROS MARZO 2021</t>
  </si>
  <si>
    <t>ADICIONAL JORNALEROS ABRIL 2021</t>
  </si>
  <si>
    <t>23/12/2021</t>
  </si>
  <si>
    <t>ADICIONAL JORNALEROS JUNIO 2021</t>
  </si>
  <si>
    <t>2.5.1.2.01</t>
  </si>
  <si>
    <t>BANCO DE RESERVA DE LA REP. DOM. BANCO SERVICIOS MULTIPLES, SA</t>
  </si>
  <si>
    <t>Para ser transferido a la cuenta escrow corriente No.960-433713-0 Convenio de colaboración Interinstitucional entre el Comité para la preservación
de la ciudad colonial y el CEIZTUR</t>
  </si>
  <si>
    <t>2.3.3.3.01</t>
  </si>
  <si>
    <t>Fejagus Comercial, SRL</t>
  </si>
  <si>
    <t>Pago de la Factura No. 0145, Compra talonarios para desembolso de tickets de combustible para el consumo diario del CEIZTUR.</t>
  </si>
  <si>
    <t>Muebles Omar, SA</t>
  </si>
  <si>
    <t>Pago de la Factura No.2206 por la Adquisición de dos cubículos con gaveteros aéreos para la UAI del CEIZTUR.</t>
  </si>
  <si>
    <t>2.3.1.1.01,2.3.3.2.01,2.3.5.5.01,2.3.9.1.01,2.3.9.5.01,2.3.9.9.01,2.3.9.9.04</t>
  </si>
  <si>
    <t>Suplidora Reysa, EIRL</t>
  </si>
  <si>
    <t>Pago de la factura No.0446, Compra de suministros de limpieza y consumo de cocina para CEIZTUR.</t>
  </si>
  <si>
    <t>24/12/2021</t>
  </si>
  <si>
    <t>2.1.5.3.01 ,2.1.5.2.01,2.1.1.1.01,2.1.5.1.01</t>
  </si>
  <si>
    <t>NOMINA  ADICIONA  FIJO  AGOSTO  2021</t>
  </si>
  <si>
    <t>2.1.1.1.01,2.1.5.1.01,2.1.5.2.01,2.1.5.3.01,</t>
  </si>
  <si>
    <t>NOMINA ADICIONAL FIJO NOVIEMBRE 2021</t>
  </si>
  <si>
    <t>NOMINA ADICIONAL FIJO SEPTIEMBRE 2021</t>
  </si>
  <si>
    <t>NOMINA ADICIONAL FIJO DICIEMBRE  2021</t>
  </si>
  <si>
    <t>NOMINA ADICIONAL FIJO OCTUBRE 2021</t>
  </si>
  <si>
    <t>27/12/2021</t>
  </si>
  <si>
    <t>Maxibodegas Eop Del Caribe, SRL</t>
  </si>
  <si>
    <t>Pago de Factura No. 0993 Compra de Scaneres de Escritorios para los Departamentos de Compras, Legal y Financiero.</t>
  </si>
  <si>
    <t>2.1.1.5.03</t>
  </si>
  <si>
    <t>INDEMNIZACION ECONOMICA EX EMPLEADOS 2021</t>
  </si>
  <si>
    <t>28/12/2021</t>
  </si>
  <si>
    <t>ADICIONAL REGALIA FIJO DICIEMBRE 2021</t>
  </si>
  <si>
    <t>2.1.1.5.04</t>
  </si>
  <si>
    <t>PAGO VACACIONES NO TOMADA EX EMPLEADOS</t>
  </si>
  <si>
    <t>ADICIONAL COMPENSACION POR INDICADORE MAP</t>
  </si>
  <si>
    <t>2.6.1.1.01,2.6.1.9.01</t>
  </si>
  <si>
    <t>INDUSTRIAS Y CASA (INDCASA), SRL</t>
  </si>
  <si>
    <t>Pago de la Factura No. 0288, por la Adquisición de mobiliarios y equipos para la Dirección Ejecutiva, y Sección de Servicios Generales del CEIZTUR,
según anexos.</t>
  </si>
  <si>
    <t>2.1.2.2.03</t>
  </si>
  <si>
    <t>HORAS EXTRAS SEPTIEMBRE 2021</t>
  </si>
  <si>
    <t>ADICIONAL JORNALEROS MAYO 2021</t>
  </si>
  <si>
    <t>30/12/2021</t>
  </si>
  <si>
    <t>2.1.1.1.01,2.1.5.1.01,2.1.5.3.01</t>
  </si>
  <si>
    <t>NOMINA ADICIONAL FIJO DICIEMBRE 2021</t>
  </si>
  <si>
    <t>NOMINA RETROACTIVO FIJO NOVIEMBRE 2021</t>
  </si>
  <si>
    <t>NOMINA RETROACTIVO FIJO OCTUBRE 2021</t>
  </si>
  <si>
    <t>31/12/2021</t>
  </si>
  <si>
    <t>2.1.2.2.15</t>
  </si>
  <si>
    <t>compensacion extraordinaria anual 2021</t>
  </si>
  <si>
    <t>COMPENSACION EXTRAORDINARIA ANUAL 2021</t>
  </si>
  <si>
    <t xml:space="preserve"> </t>
  </si>
  <si>
    <t>Maggy Villar</t>
  </si>
  <si>
    <t>Analista y/o Técnico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</si>
</sst>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name val="Palatino Linotype"/>
      <family val="1"/>
    </font>
    <font>
      <sz val="10"/>
      <color theme="1"/>
      <name val="Calibri"/>
      <family val="2"/>
      <scheme val="minor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43" fontId="2" fillId="0" borderId="0" xfId="2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2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3" fontId="5" fillId="0" borderId="1" xfId="1" applyFont="1" applyBorder="1"/>
    <xf numFmtId="1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2" applyFont="1" applyFill="1" applyBorder="1"/>
    <xf numFmtId="43" fontId="2" fillId="3" borderId="1" xfId="2" applyFont="1" applyFill="1" applyBorder="1"/>
    <xf numFmtId="43" fontId="2" fillId="0" borderId="1" xfId="0" applyNumberFormat="1" applyFont="1" applyBorder="1"/>
    <xf numFmtId="43" fontId="0" fillId="0" borderId="0" xfId="2" applyFont="1"/>
    <xf numFmtId="0" fontId="2" fillId="3" borderId="1" xfId="0" applyFont="1" applyFill="1" applyBorder="1" applyAlignment="1">
      <alignment horizontal="center"/>
    </xf>
    <xf numFmtId="39" fontId="6" fillId="0" borderId="1" xfId="1" applyNumberFormat="1" applyFont="1" applyBorder="1" applyAlignment="1">
      <alignment horizontal="right"/>
    </xf>
    <xf numFmtId="39" fontId="6" fillId="3" borderId="1" xfId="1" applyNumberFormat="1" applyFont="1" applyFill="1" applyBorder="1" applyAlignment="1">
      <alignment horizontal="right"/>
    </xf>
    <xf numFmtId="43" fontId="0" fillId="0" borderId="0" xfId="0" applyNumberFormat="1"/>
    <xf numFmtId="39" fontId="6" fillId="3" borderId="1" xfId="2" applyNumberFormat="1" applyFont="1" applyFill="1" applyBorder="1" applyAlignment="1">
      <alignment horizontal="right"/>
    </xf>
    <xf numFmtId="43" fontId="2" fillId="0" borderId="1" xfId="1" applyFont="1" applyFill="1" applyBorder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39" fontId="6" fillId="0" borderId="1" xfId="2" applyNumberFormat="1" applyFont="1" applyFill="1" applyBorder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2" xfId="2" applyFont="1" applyFill="1" applyBorder="1"/>
    <xf numFmtId="43" fontId="3" fillId="2" borderId="2" xfId="0" applyNumberFormat="1" applyFont="1" applyFill="1" applyBorder="1"/>
    <xf numFmtId="43" fontId="2" fillId="0" borderId="0" xfId="0" applyNumberFormat="1" applyFont="1"/>
    <xf numFmtId="0" fontId="7" fillId="0" borderId="0" xfId="0" applyFont="1"/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left" wrapText="1"/>
    </xf>
    <xf numFmtId="14" fontId="8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 wrapText="1"/>
    </xf>
    <xf numFmtId="43" fontId="2" fillId="0" borderId="1" xfId="2" applyFont="1" applyFill="1" applyBorder="1" applyAlignment="1">
      <alignment vertical="center"/>
    </xf>
    <xf numFmtId="43" fontId="2" fillId="3" borderId="1" xfId="2" applyFont="1" applyFill="1" applyBorder="1" applyAlignment="1">
      <alignment vertical="center"/>
    </xf>
    <xf numFmtId="43" fontId="2" fillId="0" borderId="1" xfId="2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43" fontId="9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8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14" fontId="9" fillId="0" borderId="4" xfId="0" applyNumberFormat="1" applyFont="1" applyBorder="1" applyAlignment="1">
      <alignment horizontal="left" vertical="center" wrapText="1"/>
    </xf>
    <xf numFmtId="43" fontId="2" fillId="0" borderId="4" xfId="2" applyFont="1" applyFill="1" applyBorder="1" applyAlignment="1">
      <alignment vertical="center"/>
    </xf>
    <xf numFmtId="43" fontId="2" fillId="3" borderId="4" xfId="2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 vertical="center"/>
    </xf>
    <xf numFmtId="43" fontId="9" fillId="0" borderId="0" xfId="0" applyNumberFormat="1" applyFont="1" applyAlignment="1">
      <alignment vertical="center"/>
    </xf>
    <xf numFmtId="165" fontId="0" fillId="0" borderId="0" xfId="2" applyNumberFormat="1" applyFo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2" xfId="2" applyFont="1" applyFill="1" applyBorder="1" applyAlignment="1">
      <alignment vertical="center"/>
    </xf>
    <xf numFmtId="0" fontId="3" fillId="0" borderId="0" xfId="0" applyFont="1"/>
    <xf numFmtId="43" fontId="7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/>
    <xf numFmtId="43" fontId="2" fillId="0" borderId="0" xfId="2" applyFont="1" applyBorder="1"/>
    <xf numFmtId="0" fontId="0" fillId="0" borderId="0" xfId="0" applyBorder="1"/>
  </cellXfs>
  <cellStyles count="3">
    <cellStyle name="Millares" xfId="1" builtinId="3"/>
    <cellStyle name="Millares 2 2 2 3" xfId="2" xr:uid="{DBA6A48D-B80F-4651-B1B5-F393A9E2DAAF}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4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6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7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5</xdr:col>
      <xdr:colOff>736282</xdr:colOff>
      <xdr:row>5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E36C0-13E9-45F4-A5E5-309FB596EDE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767137" cy="895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85249</xdr:colOff>
      <xdr:row>148</xdr:row>
      <xdr:rowOff>25241</xdr:rowOff>
    </xdr:from>
    <xdr:to>
      <xdr:col>5</xdr:col>
      <xdr:colOff>1444625</xdr:colOff>
      <xdr:row>152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885A224-C732-4E56-88E7-2522B359313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59874" y="30584616"/>
          <a:ext cx="5312251" cy="8002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pto%20financiero%202021/CONTROL%20DE%20LIBRAMIENTOS/CONTROL%20DE%20LIB.%20MONTO%20BRUTO%202021-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pto%20financiero%202021/CONTROL%20DE%20LIBRAMIENTOS/CONTROL%20DE%20LIB.%20MONTO%20BRUTO%202021-1.xlsx?64C19A8F" TargetMode="External"/><Relationship Id="rId1" Type="http://schemas.openxmlformats.org/officeDocument/2006/relationships/externalLinkPath" Target="file:///\\64C19A8F\CONTROL%20DE%20LIB.%20MONTO%20BRUTO%2020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"/>
      <sheetName val="ENERO 1"/>
      <sheetName val="FEBRERO"/>
      <sheetName val="FEBRERO 1"/>
      <sheetName val="MARZO"/>
      <sheetName val="MARZO 1"/>
      <sheetName val="ABRIL"/>
      <sheetName val="ABRIL 1"/>
      <sheetName val="MAYO"/>
      <sheetName val="MAYO 1"/>
      <sheetName val="JUNIO"/>
      <sheetName val="JUNIO 1"/>
      <sheetName val="JULIO"/>
      <sheetName val="JULIO 1"/>
      <sheetName val="AGOSTO"/>
      <sheetName val="AGOSTO 1"/>
      <sheetName val="SEPTIEMBRE "/>
      <sheetName val="SEPTIEMBRE 1"/>
      <sheetName val="OCTUBRE"/>
      <sheetName val="OCTUBRE 1"/>
      <sheetName val="NOVIEMBRE"/>
      <sheetName val="NOVIEMBRE 1"/>
      <sheetName val="DICIEMBRE"/>
      <sheetName val="DICIEMBRE 1"/>
      <sheetName val="Sheet11"/>
      <sheetName val="Hoja6"/>
      <sheetName val="Hoja1"/>
      <sheetName val="Hoja2"/>
      <sheetName val="Hoja3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L24">
            <v>689348.85999999987</v>
          </cell>
        </row>
      </sheetData>
      <sheetData sheetId="16"/>
      <sheetData sheetId="17"/>
      <sheetData sheetId="18"/>
      <sheetData sheetId="19"/>
      <sheetData sheetId="20"/>
      <sheetData sheetId="21">
        <row r="11">
          <cell r="L11">
            <v>1219604.1899999997</v>
          </cell>
        </row>
        <row r="104">
          <cell r="L104">
            <v>1146108991.1983087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5A2082-9A21-4927-B01E-A59E6E549CC0}" name="Tabla134579810" displayName="Tabla134579810" ref="B7:L135" totalsRowShown="0" headerRowDxfId="12" headerRowBorderDxfId="11" tableBorderDxfId="10" headerRowCellStyle="Millares">
  <sortState xmlns:xlrd2="http://schemas.microsoft.com/office/spreadsheetml/2017/richdata2" ref="B8:L135">
    <sortCondition ref="B9:B135"/>
  </sortState>
  <tableColumns count="11">
    <tableColumn id="1" xr3:uid="{8FB88091-212F-4EB9-B945-AFB738A36176}" name="Fecha" dataDxfId="9"/>
    <tableColumn id="2" xr3:uid="{B2610B31-55B6-4B94-85DA-80F0D364E981}" name="Transferencia" dataDxfId="8"/>
    <tableColumn id="3" xr3:uid="{6C43B594-B5BE-4767-9425-983FD7F4DF22}" name="Cheque" dataDxfId="7"/>
    <tableColumn id="4" xr3:uid="{C028018C-20C5-4E64-8243-CEEA138B3D60}" name="Referencia"/>
    <tableColumn id="5" xr3:uid="{B2B31449-C9ED-4C65-AF37-9900B5831C8E}" name="Beneficiario" dataDxfId="6"/>
    <tableColumn id="6" xr3:uid="{E7570574-D3D8-402B-967B-D405124E4C22}" name="Columna1" dataDxfId="5"/>
    <tableColumn id="7" xr3:uid="{353C2893-5BF5-4AC0-80F7-65B28CBC8EDD}" name="Descripcion" dataDxfId="4"/>
    <tableColumn id="8" xr3:uid="{44D088B6-38BD-4CA6-9CEB-EC8E79DA775F}" name="Columna2" dataDxfId="3"/>
    <tableColumn id="9" xr3:uid="{708630E5-2481-4251-957E-15C873A79B8C}" name="Debito" dataDxfId="2" dataCellStyle="Millares"/>
    <tableColumn id="10" xr3:uid="{E635A2E6-6DE9-4B00-8990-DB2D79B5988E}" name="Credito" dataDxfId="1" dataCellStyle="Millares"/>
    <tableColumn id="11" xr3:uid="{61A475D2-2AE9-4FF7-BF15-F0A2B32EA0A3}" name="Balance" dataDxfId="0">
      <calculatedColumnFormula>+'[1]OCTUBRE 1'!L87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4"/>
  <sheetViews>
    <sheetView showGridLines="0" tabSelected="1" view="pageBreakPreview" topLeftCell="A120" zoomScale="60" zoomScaleNormal="100" workbookViewId="0">
      <selection activeCell="P247" sqref="P247"/>
    </sheetView>
  </sheetViews>
  <sheetFormatPr baseColWidth="10" defaultRowHeight="15" x14ac:dyDescent="0.25"/>
  <cols>
    <col min="1" max="1" width="2.5703125" customWidth="1"/>
    <col min="2" max="2" width="10.140625" bestFit="1" customWidth="1"/>
    <col min="3" max="3" width="13" bestFit="1" customWidth="1"/>
    <col min="4" max="4" width="7.7109375" bestFit="1" customWidth="1"/>
    <col min="5" max="5" width="28.42578125" customWidth="1"/>
    <col min="6" max="6" width="42.7109375" customWidth="1"/>
    <col min="7" max="7" width="2" hidden="1" customWidth="1"/>
    <col min="8" max="8" width="68.7109375" customWidth="1"/>
    <col min="9" max="9" width="0.5703125" hidden="1" customWidth="1"/>
    <col min="10" max="10" width="18.28515625" customWidth="1"/>
    <col min="11" max="11" width="23.140625" customWidth="1"/>
    <col min="12" max="12" width="21.28515625" style="33" customWidth="1"/>
    <col min="13" max="13" width="5" customWidth="1"/>
    <col min="14" max="14" width="16.85546875" bestFit="1" customWidth="1"/>
    <col min="16" max="16" width="14.140625" bestFit="1" customWidth="1"/>
  </cols>
  <sheetData>
    <row r="1" spans="1:14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4" ht="15.75" x14ac:dyDescent="0.3">
      <c r="A2" s="1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ht="15.75" x14ac:dyDescent="0.3">
      <c r="A3" s="1"/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ht="15.75" x14ac:dyDescent="0.3">
      <c r="A4" s="1"/>
      <c r="B4" s="72" t="s">
        <v>2</v>
      </c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4" ht="15.75" x14ac:dyDescent="0.3">
      <c r="A5" s="1"/>
      <c r="B5" s="73" t="s">
        <v>3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4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4" ht="17.25" x14ac:dyDescent="0.35">
      <c r="A7" s="1"/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5" t="s">
        <v>13</v>
      </c>
      <c r="L7" s="6" t="s">
        <v>14</v>
      </c>
    </row>
    <row r="8" spans="1:14" ht="16.5" x14ac:dyDescent="0.3">
      <c r="A8" s="1"/>
      <c r="B8" s="1"/>
      <c r="C8" s="1"/>
      <c r="D8" s="1"/>
      <c r="F8" s="1"/>
      <c r="G8" s="7" t="s">
        <v>15</v>
      </c>
      <c r="H8" s="1"/>
      <c r="I8" s="2">
        <v>0</v>
      </c>
      <c r="J8" s="2">
        <v>0</v>
      </c>
      <c r="K8" s="2"/>
      <c r="L8" s="8">
        <f>+'[1]NOVIEMBRE 1'!L11</f>
        <v>1219604.1899999997</v>
      </c>
    </row>
    <row r="9" spans="1:14" ht="15.75" x14ac:dyDescent="0.3">
      <c r="A9" s="1"/>
      <c r="B9" s="9">
        <v>44531</v>
      </c>
      <c r="C9" s="10"/>
      <c r="D9" s="11"/>
      <c r="E9" s="10" t="s">
        <v>16</v>
      </c>
      <c r="F9" s="12" t="s">
        <v>17</v>
      </c>
      <c r="G9" s="11"/>
      <c r="H9" s="13" t="s">
        <v>18</v>
      </c>
      <c r="I9" s="11"/>
      <c r="J9" s="14"/>
      <c r="K9" s="15">
        <v>37500</v>
      </c>
      <c r="L9" s="16">
        <f>+L8+Tabla134579810[[#This Row],[Debito]]-Tabla134579810[[#This Row],[Credito]]</f>
        <v>1182104.1899999997</v>
      </c>
      <c r="N9" s="17"/>
    </row>
    <row r="10" spans="1:14" ht="15.75" x14ac:dyDescent="0.3">
      <c r="A10" s="1"/>
      <c r="B10" s="9">
        <v>45261</v>
      </c>
      <c r="C10" s="10"/>
      <c r="D10" s="11"/>
      <c r="E10" s="10" t="s">
        <v>16</v>
      </c>
      <c r="F10" s="12" t="s">
        <v>19</v>
      </c>
      <c r="G10" s="11"/>
      <c r="H10" s="13" t="s">
        <v>20</v>
      </c>
      <c r="I10" s="11"/>
      <c r="J10" s="14"/>
      <c r="K10" s="15">
        <v>80</v>
      </c>
      <c r="L10" s="16">
        <f>+L9+Tabla134579810[[#This Row],[Debito]]-Tabla134579810[[#This Row],[Credito]]</f>
        <v>1182024.1899999997</v>
      </c>
    </row>
    <row r="11" spans="1:14" ht="15.75" x14ac:dyDescent="0.3">
      <c r="A11" s="1"/>
      <c r="B11" s="9">
        <v>45262</v>
      </c>
      <c r="C11" s="10"/>
      <c r="D11" s="11"/>
      <c r="E11" s="10" t="s">
        <v>21</v>
      </c>
      <c r="F11" s="18" t="s">
        <v>22</v>
      </c>
      <c r="G11" s="11"/>
      <c r="H11" s="13" t="s">
        <v>23</v>
      </c>
      <c r="I11" s="11"/>
      <c r="J11" s="14"/>
      <c r="K11" s="15">
        <v>14910</v>
      </c>
      <c r="L11" s="16">
        <f>+L10+Tabla134579810[[#This Row],[Debito]]-Tabla134579810[[#This Row],[Credito]]</f>
        <v>1167114.1899999997</v>
      </c>
    </row>
    <row r="12" spans="1:14" ht="15.75" x14ac:dyDescent="0.3">
      <c r="A12" s="1"/>
      <c r="B12" s="9">
        <v>45262</v>
      </c>
      <c r="C12" s="10"/>
      <c r="D12" s="11"/>
      <c r="E12" s="10" t="s">
        <v>21</v>
      </c>
      <c r="F12" s="12" t="s">
        <v>17</v>
      </c>
      <c r="G12" s="11"/>
      <c r="H12" s="13" t="s">
        <v>24</v>
      </c>
      <c r="I12" s="11"/>
      <c r="J12" s="14"/>
      <c r="K12" s="15">
        <v>22.37</v>
      </c>
      <c r="L12" s="16">
        <f>+L11+Tabla134579810[[#This Row],[Debito]]-Tabla134579810[[#This Row],[Credito]]</f>
        <v>1167091.8199999996</v>
      </c>
    </row>
    <row r="13" spans="1:14" ht="15.75" x14ac:dyDescent="0.3">
      <c r="A13" s="1"/>
      <c r="B13" s="9">
        <v>45262</v>
      </c>
      <c r="C13" s="10"/>
      <c r="D13" s="11"/>
      <c r="E13" s="10" t="s">
        <v>25</v>
      </c>
      <c r="F13" s="18" t="s">
        <v>26</v>
      </c>
      <c r="G13" s="11"/>
      <c r="H13" s="13" t="s">
        <v>27</v>
      </c>
      <c r="I13" s="11"/>
      <c r="J13" s="14">
        <v>1050</v>
      </c>
      <c r="K13" s="15"/>
      <c r="L13" s="16">
        <f>+L12+Tabla134579810[[#This Row],[Debito]]-Tabla134579810[[#This Row],[Credito]]</f>
        <v>1168141.8199999996</v>
      </c>
    </row>
    <row r="14" spans="1:14" ht="15.75" x14ac:dyDescent="0.3">
      <c r="A14" s="1"/>
      <c r="B14" s="9">
        <v>44533</v>
      </c>
      <c r="C14" s="10"/>
      <c r="D14" s="11"/>
      <c r="E14" s="10" t="s">
        <v>28</v>
      </c>
      <c r="F14" s="12" t="s">
        <v>26</v>
      </c>
      <c r="G14" s="11"/>
      <c r="H14" s="13" t="s">
        <v>27</v>
      </c>
      <c r="I14" s="11"/>
      <c r="J14" s="14">
        <v>287.5</v>
      </c>
      <c r="K14" s="15"/>
      <c r="L14" s="16">
        <f>+L13+Tabla134579810[[#This Row],[Debito]]-Tabla134579810[[#This Row],[Credito]]</f>
        <v>1168429.3199999996</v>
      </c>
    </row>
    <row r="15" spans="1:14" ht="15.75" x14ac:dyDescent="0.3">
      <c r="A15" s="1"/>
      <c r="B15" s="9">
        <v>44533</v>
      </c>
      <c r="C15" s="10"/>
      <c r="D15" s="11"/>
      <c r="E15" s="10" t="s">
        <v>29</v>
      </c>
      <c r="F15" s="18" t="s">
        <v>22</v>
      </c>
      <c r="G15" s="11"/>
      <c r="H15" s="13" t="s">
        <v>23</v>
      </c>
      <c r="I15" s="11"/>
      <c r="J15" s="14"/>
      <c r="K15" s="19">
        <v>122102.5</v>
      </c>
      <c r="L15" s="16">
        <f>+L14+Tabla134579810[[#This Row],[Debito]]-Tabla134579810[[#This Row],[Credito]]</f>
        <v>1046326.8199999996</v>
      </c>
    </row>
    <row r="16" spans="1:14" ht="15.75" x14ac:dyDescent="0.3">
      <c r="A16" s="1"/>
      <c r="B16" s="9">
        <v>44533</v>
      </c>
      <c r="C16" s="10"/>
      <c r="D16" s="11"/>
      <c r="E16" s="10" t="s">
        <v>30</v>
      </c>
      <c r="F16" s="12" t="s">
        <v>22</v>
      </c>
      <c r="G16" s="11"/>
      <c r="H16" s="13" t="s">
        <v>23</v>
      </c>
      <c r="I16" s="11"/>
      <c r="J16" s="14"/>
      <c r="K16" s="20">
        <v>102025</v>
      </c>
      <c r="L16" s="16">
        <f>+L15+Tabla134579810[[#This Row],[Debito]]-Tabla134579810[[#This Row],[Credito]]</f>
        <v>944301.8199999996</v>
      </c>
    </row>
    <row r="17" spans="1:14" ht="15.75" x14ac:dyDescent="0.3">
      <c r="A17" s="1"/>
      <c r="B17" s="9">
        <v>44533</v>
      </c>
      <c r="C17" s="10"/>
      <c r="D17" s="11"/>
      <c r="E17" s="10" t="s">
        <v>31</v>
      </c>
      <c r="F17" s="12" t="s">
        <v>22</v>
      </c>
      <c r="G17" s="11"/>
      <c r="H17" s="13" t="s">
        <v>23</v>
      </c>
      <c r="I17" s="11"/>
      <c r="J17" s="14"/>
      <c r="K17" s="20">
        <v>11700</v>
      </c>
      <c r="L17" s="16">
        <f>+L16+Tabla134579810[[#This Row],[Debito]]-Tabla134579810[[#This Row],[Credito]]</f>
        <v>932601.8199999996</v>
      </c>
    </row>
    <row r="18" spans="1:14" ht="15.75" x14ac:dyDescent="0.3">
      <c r="A18" s="1"/>
      <c r="B18" s="9">
        <v>44533</v>
      </c>
      <c r="C18" s="10"/>
      <c r="D18" s="11"/>
      <c r="E18" s="10" t="s">
        <v>31</v>
      </c>
      <c r="F18" s="18" t="s">
        <v>17</v>
      </c>
      <c r="G18" s="11"/>
      <c r="H18" s="13" t="s">
        <v>24</v>
      </c>
      <c r="I18" s="11"/>
      <c r="J18" s="14"/>
      <c r="K18" s="20">
        <v>17.55</v>
      </c>
      <c r="L18" s="16">
        <f>+L17+Tabla134579810[[#This Row],[Debito]]-Tabla134579810[[#This Row],[Credito]]</f>
        <v>932584.26999999955</v>
      </c>
    </row>
    <row r="19" spans="1:14" ht="15.75" x14ac:dyDescent="0.3">
      <c r="A19" s="1"/>
      <c r="B19" s="9">
        <v>44533</v>
      </c>
      <c r="C19" s="10"/>
      <c r="D19" s="11"/>
      <c r="E19" s="10" t="s">
        <v>32</v>
      </c>
      <c r="F19" s="12" t="s">
        <v>22</v>
      </c>
      <c r="G19" s="11"/>
      <c r="H19" s="13" t="s">
        <v>23</v>
      </c>
      <c r="I19" s="11"/>
      <c r="J19" s="14"/>
      <c r="K19" s="20">
        <v>4450</v>
      </c>
      <c r="L19" s="16">
        <f>+L18+Tabla134579810[[#This Row],[Debito]]-Tabla134579810[[#This Row],[Credito]]</f>
        <v>928134.26999999955</v>
      </c>
    </row>
    <row r="20" spans="1:14" ht="15.75" x14ac:dyDescent="0.3">
      <c r="A20" s="1"/>
      <c r="B20" s="9">
        <v>44533</v>
      </c>
      <c r="C20" s="10"/>
      <c r="D20" s="11"/>
      <c r="E20" s="10" t="s">
        <v>32</v>
      </c>
      <c r="F20" s="18" t="s">
        <v>17</v>
      </c>
      <c r="G20" s="11"/>
      <c r="H20" s="13" t="s">
        <v>24</v>
      </c>
      <c r="I20" s="11"/>
      <c r="J20" s="14"/>
      <c r="K20" s="20">
        <v>6.68</v>
      </c>
      <c r="L20" s="16">
        <f>+L19+Tabla134579810[[#This Row],[Debito]]-Tabla134579810[[#This Row],[Credito]]</f>
        <v>928127.5899999995</v>
      </c>
    </row>
    <row r="21" spans="1:14" ht="15.75" x14ac:dyDescent="0.3">
      <c r="A21" s="1"/>
      <c r="B21" s="9">
        <v>44536</v>
      </c>
      <c r="C21" s="10"/>
      <c r="D21" s="11"/>
      <c r="E21" s="10" t="s">
        <v>33</v>
      </c>
      <c r="F21" s="12" t="s">
        <v>17</v>
      </c>
      <c r="G21" s="11"/>
      <c r="H21" s="13" t="s">
        <v>24</v>
      </c>
      <c r="I21" s="11"/>
      <c r="J21" s="14"/>
      <c r="K21" s="20">
        <v>153.04</v>
      </c>
      <c r="L21" s="16">
        <f>+L20+Tabla134579810[[#This Row],[Debito]]-Tabla134579810[[#This Row],[Credito]]</f>
        <v>927974.54999999946</v>
      </c>
    </row>
    <row r="22" spans="1:14" ht="15.75" x14ac:dyDescent="0.3">
      <c r="A22" s="1"/>
      <c r="B22" s="9">
        <v>44536</v>
      </c>
      <c r="C22" s="10"/>
      <c r="D22" s="11"/>
      <c r="E22" s="10" t="s">
        <v>34</v>
      </c>
      <c r="F22" s="18" t="s">
        <v>17</v>
      </c>
      <c r="G22" s="11"/>
      <c r="H22" s="13" t="s">
        <v>24</v>
      </c>
      <c r="I22" s="11"/>
      <c r="J22" s="14"/>
      <c r="K22" s="20">
        <v>183.15</v>
      </c>
      <c r="L22" s="16">
        <f>+L21+Tabla134579810[[#This Row],[Debito]]-Tabla134579810[[#This Row],[Credito]]</f>
        <v>927791.39999999944</v>
      </c>
    </row>
    <row r="23" spans="1:14" ht="15.75" x14ac:dyDescent="0.3">
      <c r="A23" s="1"/>
      <c r="B23" s="9">
        <v>44537</v>
      </c>
      <c r="C23" s="10"/>
      <c r="D23" s="11"/>
      <c r="E23" s="10" t="s">
        <v>35</v>
      </c>
      <c r="F23" s="12" t="s">
        <v>22</v>
      </c>
      <c r="G23" s="11"/>
      <c r="H23" s="13" t="s">
        <v>23</v>
      </c>
      <c r="I23" s="11"/>
      <c r="J23" s="14"/>
      <c r="K23" s="20">
        <v>1575</v>
      </c>
      <c r="L23" s="16">
        <f>+L22+Tabla134579810[[#This Row],[Debito]]-Tabla134579810[[#This Row],[Credito]]</f>
        <v>926216.39999999944</v>
      </c>
    </row>
    <row r="24" spans="1:14" ht="15.75" x14ac:dyDescent="0.3">
      <c r="A24" s="1"/>
      <c r="B24" s="9">
        <v>44537</v>
      </c>
      <c r="C24" s="10"/>
      <c r="D24" s="11"/>
      <c r="E24" s="10" t="s">
        <v>35</v>
      </c>
      <c r="F24" s="18" t="s">
        <v>17</v>
      </c>
      <c r="G24" s="11"/>
      <c r="H24" s="13" t="s">
        <v>24</v>
      </c>
      <c r="I24" s="11"/>
      <c r="J24" s="14"/>
      <c r="K24" s="20">
        <v>2.36</v>
      </c>
      <c r="L24" s="16">
        <f>+L23+Tabla134579810[[#This Row],[Debito]]-Tabla134579810[[#This Row],[Credito]]</f>
        <v>926214.03999999946</v>
      </c>
      <c r="N24" s="21"/>
    </row>
    <row r="25" spans="1:14" ht="15.75" x14ac:dyDescent="0.3">
      <c r="A25" s="1"/>
      <c r="B25" s="9">
        <v>44537</v>
      </c>
      <c r="C25" s="10"/>
      <c r="D25" s="11"/>
      <c r="E25" s="10" t="s">
        <v>36</v>
      </c>
      <c r="F25" s="12" t="s">
        <v>22</v>
      </c>
      <c r="G25" s="11"/>
      <c r="H25" s="13" t="s">
        <v>23</v>
      </c>
      <c r="I25" s="11"/>
      <c r="J25" s="14"/>
      <c r="K25" s="20">
        <v>1700</v>
      </c>
      <c r="L25" s="16">
        <f>+L24+Tabla134579810[[#This Row],[Debito]]-Tabla134579810[[#This Row],[Credito]]</f>
        <v>924514.03999999946</v>
      </c>
    </row>
    <row r="26" spans="1:14" ht="15.75" x14ac:dyDescent="0.3">
      <c r="A26" s="1"/>
      <c r="B26" s="9">
        <v>44537</v>
      </c>
      <c r="C26" s="10"/>
      <c r="D26" s="11"/>
      <c r="E26" s="10" t="s">
        <v>36</v>
      </c>
      <c r="F26" s="18" t="s">
        <v>17</v>
      </c>
      <c r="G26" s="11"/>
      <c r="H26" s="13" t="s">
        <v>24</v>
      </c>
      <c r="I26" s="11"/>
      <c r="J26" s="14"/>
      <c r="K26" s="20">
        <v>2.5499999999999998</v>
      </c>
      <c r="L26" s="16">
        <f>+L25+Tabla134579810[[#This Row],[Debito]]-Tabla134579810[[#This Row],[Credito]]</f>
        <v>924511.48999999941</v>
      </c>
    </row>
    <row r="27" spans="1:14" ht="15.75" x14ac:dyDescent="0.3">
      <c r="A27" s="1"/>
      <c r="B27" s="9">
        <v>44537</v>
      </c>
      <c r="C27" s="10"/>
      <c r="D27" s="11"/>
      <c r="E27" s="10" t="s">
        <v>37</v>
      </c>
      <c r="F27" s="12" t="s">
        <v>22</v>
      </c>
      <c r="G27" s="11"/>
      <c r="H27" s="13" t="s">
        <v>23</v>
      </c>
      <c r="I27" s="11"/>
      <c r="J27" s="14"/>
      <c r="K27" s="20">
        <v>900</v>
      </c>
      <c r="L27" s="16">
        <f>+L26+Tabla134579810[[#This Row],[Debito]]-Tabla134579810[[#This Row],[Credito]]</f>
        <v>923611.48999999941</v>
      </c>
    </row>
    <row r="28" spans="1:14" ht="15.75" x14ac:dyDescent="0.3">
      <c r="A28" s="1"/>
      <c r="B28" s="9">
        <v>44537</v>
      </c>
      <c r="C28" s="10"/>
      <c r="D28" s="11"/>
      <c r="E28" s="10" t="s">
        <v>37</v>
      </c>
      <c r="F28" s="18" t="s">
        <v>17</v>
      </c>
      <c r="G28" s="11"/>
      <c r="H28" s="13" t="s">
        <v>24</v>
      </c>
      <c r="I28" s="11"/>
      <c r="J28" s="14"/>
      <c r="K28" s="20">
        <v>1.35</v>
      </c>
      <c r="L28" s="16">
        <f>+L27+Tabla134579810[[#This Row],[Debito]]-Tabla134579810[[#This Row],[Credito]]</f>
        <v>923610.13999999943</v>
      </c>
    </row>
    <row r="29" spans="1:14" ht="15.75" x14ac:dyDescent="0.3">
      <c r="A29" s="1"/>
      <c r="B29" s="9">
        <v>44537</v>
      </c>
      <c r="C29" s="10"/>
      <c r="D29" s="11"/>
      <c r="E29" s="10" t="s">
        <v>38</v>
      </c>
      <c r="F29" s="12" t="s">
        <v>22</v>
      </c>
      <c r="G29" s="11"/>
      <c r="H29" s="13" t="s">
        <v>23</v>
      </c>
      <c r="I29" s="11"/>
      <c r="J29" s="14"/>
      <c r="K29" s="20">
        <v>9035</v>
      </c>
      <c r="L29" s="16">
        <f>+L28+Tabla134579810[[#This Row],[Debito]]-Tabla134579810[[#This Row],[Credito]]</f>
        <v>914575.13999999943</v>
      </c>
    </row>
    <row r="30" spans="1:14" ht="15.75" x14ac:dyDescent="0.3">
      <c r="A30" s="1"/>
      <c r="B30" s="9">
        <v>44537</v>
      </c>
      <c r="C30" s="10"/>
      <c r="D30" s="11"/>
      <c r="E30" s="10" t="s">
        <v>38</v>
      </c>
      <c r="F30" s="18" t="s">
        <v>17</v>
      </c>
      <c r="G30" s="11"/>
      <c r="H30" s="13" t="s">
        <v>24</v>
      </c>
      <c r="I30" s="11"/>
      <c r="J30" s="14"/>
      <c r="K30" s="20">
        <v>13.55</v>
      </c>
      <c r="L30" s="16">
        <f>+L29+Tabla134579810[[#This Row],[Debito]]-Tabla134579810[[#This Row],[Credito]]</f>
        <v>914561.58999999939</v>
      </c>
    </row>
    <row r="31" spans="1:14" ht="15.75" x14ac:dyDescent="0.3">
      <c r="A31" s="1"/>
      <c r="B31" s="9">
        <v>44537</v>
      </c>
      <c r="C31" s="10"/>
      <c r="D31" s="11"/>
      <c r="E31" s="10" t="s">
        <v>39</v>
      </c>
      <c r="F31" s="12" t="s">
        <v>22</v>
      </c>
      <c r="G31" s="11"/>
      <c r="H31" s="13" t="s">
        <v>23</v>
      </c>
      <c r="I31" s="11"/>
      <c r="J31" s="14"/>
      <c r="K31" s="20">
        <v>26000</v>
      </c>
      <c r="L31" s="16">
        <f>+L30+Tabla134579810[[#This Row],[Debito]]-Tabla134579810[[#This Row],[Credito]]</f>
        <v>888561.58999999939</v>
      </c>
    </row>
    <row r="32" spans="1:14" ht="15.75" x14ac:dyDescent="0.3">
      <c r="A32" s="1"/>
      <c r="B32" s="9">
        <v>44537</v>
      </c>
      <c r="C32" s="10"/>
      <c r="D32" s="11"/>
      <c r="E32" s="10" t="s">
        <v>39</v>
      </c>
      <c r="F32" s="18" t="s">
        <v>17</v>
      </c>
      <c r="G32" s="11"/>
      <c r="H32" s="13" t="s">
        <v>24</v>
      </c>
      <c r="I32" s="11"/>
      <c r="J32" s="14"/>
      <c r="K32" s="20">
        <v>39</v>
      </c>
      <c r="L32" s="16">
        <f>+L31+Tabla134579810[[#This Row],[Debito]]-Tabla134579810[[#This Row],[Credito]]</f>
        <v>888522.58999999939</v>
      </c>
    </row>
    <row r="33" spans="1:12" ht="15.75" x14ac:dyDescent="0.3">
      <c r="A33" s="1"/>
      <c r="B33" s="9">
        <v>44537</v>
      </c>
      <c r="C33" s="10"/>
      <c r="D33" s="11"/>
      <c r="E33" s="10" t="s">
        <v>40</v>
      </c>
      <c r="F33" s="12" t="s">
        <v>22</v>
      </c>
      <c r="G33" s="11"/>
      <c r="H33" s="13" t="s">
        <v>23</v>
      </c>
      <c r="I33" s="11"/>
      <c r="J33" s="14"/>
      <c r="K33" s="20">
        <v>4750</v>
      </c>
      <c r="L33" s="16">
        <f>+L32+Tabla134579810[[#This Row],[Debito]]-Tabla134579810[[#This Row],[Credito]]</f>
        <v>883772.58999999939</v>
      </c>
    </row>
    <row r="34" spans="1:12" ht="15.75" x14ac:dyDescent="0.3">
      <c r="A34" s="1"/>
      <c r="B34" s="9">
        <v>44537</v>
      </c>
      <c r="C34" s="10"/>
      <c r="D34" s="11"/>
      <c r="E34" s="10" t="s">
        <v>40</v>
      </c>
      <c r="F34" s="18" t="s">
        <v>17</v>
      </c>
      <c r="G34" s="11"/>
      <c r="H34" s="13" t="s">
        <v>24</v>
      </c>
      <c r="I34" s="11"/>
      <c r="J34" s="14"/>
      <c r="K34" s="20">
        <v>7.13</v>
      </c>
      <c r="L34" s="16">
        <f>+L33+Tabla134579810[[#This Row],[Debito]]-Tabla134579810[[#This Row],[Credito]]</f>
        <v>883765.45999999938</v>
      </c>
    </row>
    <row r="35" spans="1:12" ht="15.75" x14ac:dyDescent="0.3">
      <c r="A35" s="1"/>
      <c r="B35" s="9">
        <v>44537</v>
      </c>
      <c r="C35" s="10"/>
      <c r="D35" s="11"/>
      <c r="E35" s="10" t="s">
        <v>41</v>
      </c>
      <c r="F35" s="12" t="s">
        <v>22</v>
      </c>
      <c r="G35" s="11"/>
      <c r="H35" s="13" t="s">
        <v>23</v>
      </c>
      <c r="I35" s="11"/>
      <c r="J35" s="14"/>
      <c r="K35" s="20">
        <v>26000</v>
      </c>
      <c r="L35" s="16">
        <f>+L34+Tabla134579810[[#This Row],[Debito]]-Tabla134579810[[#This Row],[Credito]]</f>
        <v>857765.45999999938</v>
      </c>
    </row>
    <row r="36" spans="1:12" ht="15.75" x14ac:dyDescent="0.3">
      <c r="A36" s="1"/>
      <c r="B36" s="9">
        <v>44537</v>
      </c>
      <c r="C36" s="10"/>
      <c r="D36" s="11"/>
      <c r="E36" s="10" t="s">
        <v>41</v>
      </c>
      <c r="F36" s="18" t="s">
        <v>17</v>
      </c>
      <c r="G36" s="11"/>
      <c r="H36" s="13" t="s">
        <v>24</v>
      </c>
      <c r="I36" s="11"/>
      <c r="J36" s="14"/>
      <c r="K36" s="20">
        <v>39</v>
      </c>
      <c r="L36" s="16">
        <f>+L35+Tabla134579810[[#This Row],[Debito]]-Tabla134579810[[#This Row],[Credito]]</f>
        <v>857726.45999999938</v>
      </c>
    </row>
    <row r="37" spans="1:12" ht="15.75" x14ac:dyDescent="0.3">
      <c r="A37" s="1"/>
      <c r="B37" s="9">
        <v>44537</v>
      </c>
      <c r="C37" s="10"/>
      <c r="D37" s="11"/>
      <c r="E37" s="10" t="s">
        <v>42</v>
      </c>
      <c r="F37" s="12" t="s">
        <v>22</v>
      </c>
      <c r="G37" s="11"/>
      <c r="H37" s="13" t="s">
        <v>23</v>
      </c>
      <c r="I37" s="11"/>
      <c r="J37" s="14"/>
      <c r="K37" s="20">
        <v>1350</v>
      </c>
      <c r="L37" s="16">
        <f>+L36+Tabla134579810[[#This Row],[Debito]]-Tabla134579810[[#This Row],[Credito]]</f>
        <v>856376.45999999938</v>
      </c>
    </row>
    <row r="38" spans="1:12" ht="15.75" x14ac:dyDescent="0.3">
      <c r="A38" s="1"/>
      <c r="B38" s="9">
        <v>44537</v>
      </c>
      <c r="C38" s="10"/>
      <c r="D38" s="11"/>
      <c r="E38" s="10" t="s">
        <v>42</v>
      </c>
      <c r="F38" s="12" t="s">
        <v>17</v>
      </c>
      <c r="G38" s="11"/>
      <c r="H38" s="13" t="s">
        <v>24</v>
      </c>
      <c r="I38" s="11"/>
      <c r="J38" s="14"/>
      <c r="K38" s="20">
        <v>2.0299999999999998</v>
      </c>
      <c r="L38" s="16">
        <f>+L37+Tabla134579810[[#This Row],[Debito]]-Tabla134579810[[#This Row],[Credito]]</f>
        <v>856374.42999999935</v>
      </c>
    </row>
    <row r="39" spans="1:12" ht="15.75" x14ac:dyDescent="0.3">
      <c r="A39" s="1"/>
      <c r="B39" s="9">
        <v>44537</v>
      </c>
      <c r="C39" s="10"/>
      <c r="D39" s="11"/>
      <c r="E39" s="10" t="s">
        <v>43</v>
      </c>
      <c r="F39" s="18" t="s">
        <v>22</v>
      </c>
      <c r="G39" s="11"/>
      <c r="H39" s="13" t="s">
        <v>23</v>
      </c>
      <c r="I39" s="11"/>
      <c r="J39" s="14"/>
      <c r="K39" s="20">
        <v>13222.5</v>
      </c>
      <c r="L39" s="16">
        <f>+L38+Tabla134579810[[#This Row],[Debito]]-Tabla134579810[[#This Row],[Credito]]</f>
        <v>843151.92999999935</v>
      </c>
    </row>
    <row r="40" spans="1:12" ht="15.75" x14ac:dyDescent="0.3">
      <c r="A40" s="1"/>
      <c r="B40" s="9">
        <v>44537</v>
      </c>
      <c r="C40" s="10"/>
      <c r="D40" s="11"/>
      <c r="E40" s="10" t="s">
        <v>43</v>
      </c>
      <c r="F40" s="12" t="s">
        <v>17</v>
      </c>
      <c r="G40" s="11"/>
      <c r="H40" s="13" t="s">
        <v>24</v>
      </c>
      <c r="I40" s="11"/>
      <c r="J40" s="14"/>
      <c r="K40" s="20">
        <v>19.829999999999998</v>
      </c>
      <c r="L40" s="16">
        <f>+L39+Tabla134579810[[#This Row],[Debito]]-Tabla134579810[[#This Row],[Credito]]</f>
        <v>843132.09999999939</v>
      </c>
    </row>
    <row r="41" spans="1:12" ht="15.75" x14ac:dyDescent="0.3">
      <c r="A41" s="1"/>
      <c r="B41" s="9">
        <v>44537</v>
      </c>
      <c r="C41" s="10"/>
      <c r="D41" s="11"/>
      <c r="E41" s="10" t="s">
        <v>44</v>
      </c>
      <c r="F41" s="18" t="s">
        <v>22</v>
      </c>
      <c r="G41" s="11"/>
      <c r="H41" s="13" t="s">
        <v>23</v>
      </c>
      <c r="I41" s="11"/>
      <c r="J41" s="14"/>
      <c r="K41" s="20">
        <v>2450</v>
      </c>
      <c r="L41" s="16">
        <f>+L40+Tabla134579810[[#This Row],[Debito]]-Tabla134579810[[#This Row],[Credito]]</f>
        <v>840682.09999999939</v>
      </c>
    </row>
    <row r="42" spans="1:12" ht="15.75" x14ac:dyDescent="0.3">
      <c r="A42" s="1"/>
      <c r="B42" s="9">
        <v>44537</v>
      </c>
      <c r="C42" s="10"/>
      <c r="D42" s="11"/>
      <c r="E42" s="10" t="s">
        <v>44</v>
      </c>
      <c r="F42" s="12" t="s">
        <v>17</v>
      </c>
      <c r="G42" s="11"/>
      <c r="H42" s="13" t="s">
        <v>24</v>
      </c>
      <c r="I42" s="11"/>
      <c r="J42" s="14"/>
      <c r="K42" s="20">
        <v>3.68</v>
      </c>
      <c r="L42" s="16">
        <f>+L41+Tabla134579810[[#This Row],[Debito]]-Tabla134579810[[#This Row],[Credito]]</f>
        <v>840678.41999999934</v>
      </c>
    </row>
    <row r="43" spans="1:12" ht="15.75" x14ac:dyDescent="0.3">
      <c r="A43" s="1"/>
      <c r="B43" s="9">
        <v>44537</v>
      </c>
      <c r="C43" s="10"/>
      <c r="D43" s="11"/>
      <c r="E43" s="10" t="s">
        <v>45</v>
      </c>
      <c r="F43" s="18" t="s">
        <v>22</v>
      </c>
      <c r="G43" s="11"/>
      <c r="H43" s="13" t="s">
        <v>23</v>
      </c>
      <c r="I43" s="11"/>
      <c r="J43" s="14"/>
      <c r="K43" s="20">
        <v>19302.5</v>
      </c>
      <c r="L43" s="16">
        <f>+L42+Tabla134579810[[#This Row],[Debito]]-Tabla134579810[[#This Row],[Credito]]</f>
        <v>821375.91999999934</v>
      </c>
    </row>
    <row r="44" spans="1:12" ht="15.75" x14ac:dyDescent="0.3">
      <c r="A44" s="1"/>
      <c r="B44" s="9">
        <v>44537</v>
      </c>
      <c r="C44" s="10"/>
      <c r="D44" s="11"/>
      <c r="E44" s="10" t="s">
        <v>45</v>
      </c>
      <c r="F44" s="12" t="s">
        <v>17</v>
      </c>
      <c r="G44" s="11"/>
      <c r="H44" s="13" t="s">
        <v>24</v>
      </c>
      <c r="I44" s="11"/>
      <c r="J44" s="14"/>
      <c r="K44" s="20">
        <v>28.95</v>
      </c>
      <c r="L44" s="16">
        <f>+L43+Tabla134579810[[#This Row],[Debito]]-Tabla134579810[[#This Row],[Credito]]</f>
        <v>821346.96999999939</v>
      </c>
    </row>
    <row r="45" spans="1:12" ht="15.75" x14ac:dyDescent="0.3">
      <c r="A45" s="1"/>
      <c r="B45" s="9">
        <v>44537</v>
      </c>
      <c r="C45" s="10"/>
      <c r="D45" s="11"/>
      <c r="E45" s="10" t="s">
        <v>46</v>
      </c>
      <c r="F45" s="18" t="s">
        <v>22</v>
      </c>
      <c r="G45" s="11"/>
      <c r="H45" s="13" t="s">
        <v>23</v>
      </c>
      <c r="I45" s="11"/>
      <c r="J45" s="14"/>
      <c r="K45" s="20">
        <v>4710</v>
      </c>
      <c r="L45" s="16">
        <f>+L44+Tabla134579810[[#This Row],[Debito]]-Tabla134579810[[#This Row],[Credito]]</f>
        <v>816636.96999999939</v>
      </c>
    </row>
    <row r="46" spans="1:12" ht="15.75" x14ac:dyDescent="0.3">
      <c r="A46" s="1"/>
      <c r="B46" s="9">
        <v>44537</v>
      </c>
      <c r="C46" s="10"/>
      <c r="D46" s="11"/>
      <c r="E46" s="10" t="s">
        <v>46</v>
      </c>
      <c r="F46" s="12" t="s">
        <v>17</v>
      </c>
      <c r="G46" s="11"/>
      <c r="H46" s="13" t="s">
        <v>24</v>
      </c>
      <c r="I46" s="11"/>
      <c r="J46" s="14"/>
      <c r="K46" s="20">
        <v>7.07</v>
      </c>
      <c r="L46" s="16">
        <f>+L45+Tabla134579810[[#This Row],[Debito]]-Tabla134579810[[#This Row],[Credito]]</f>
        <v>816629.89999999944</v>
      </c>
    </row>
    <row r="47" spans="1:12" ht="15.75" x14ac:dyDescent="0.3">
      <c r="A47" s="1"/>
      <c r="B47" s="9">
        <v>44537</v>
      </c>
      <c r="C47" s="10"/>
      <c r="D47" s="11"/>
      <c r="E47" s="10" t="s">
        <v>47</v>
      </c>
      <c r="F47" s="18" t="s">
        <v>22</v>
      </c>
      <c r="G47" s="11"/>
      <c r="H47" s="13" t="s">
        <v>23</v>
      </c>
      <c r="I47" s="11"/>
      <c r="J47" s="14"/>
      <c r="K47" s="20">
        <v>22000</v>
      </c>
      <c r="L47" s="16">
        <f>+L46+Tabla134579810[[#This Row],[Debito]]-Tabla134579810[[#This Row],[Credito]]</f>
        <v>794629.89999999944</v>
      </c>
    </row>
    <row r="48" spans="1:12" ht="15.75" x14ac:dyDescent="0.3">
      <c r="A48" s="1"/>
      <c r="B48" s="9">
        <v>44537</v>
      </c>
      <c r="C48" s="10"/>
      <c r="D48" s="11"/>
      <c r="E48" s="10" t="s">
        <v>47</v>
      </c>
      <c r="F48" s="12" t="s">
        <v>17</v>
      </c>
      <c r="G48" s="11"/>
      <c r="H48" s="13" t="s">
        <v>24</v>
      </c>
      <c r="I48" s="11"/>
      <c r="J48" s="14"/>
      <c r="K48" s="22">
        <v>33</v>
      </c>
      <c r="L48" s="16">
        <f>+L47+Tabla134579810[[#This Row],[Debito]]-Tabla134579810[[#This Row],[Credito]]</f>
        <v>794596.89999999944</v>
      </c>
    </row>
    <row r="49" spans="1:12" ht="15.75" x14ac:dyDescent="0.3">
      <c r="A49" s="1"/>
      <c r="B49" s="9">
        <v>44537</v>
      </c>
      <c r="C49" s="10"/>
      <c r="D49" s="11"/>
      <c r="E49" s="10" t="s">
        <v>48</v>
      </c>
      <c r="F49" s="18" t="s">
        <v>22</v>
      </c>
      <c r="G49" s="11"/>
      <c r="H49" s="13" t="s">
        <v>23</v>
      </c>
      <c r="I49" s="11"/>
      <c r="J49" s="14"/>
      <c r="K49" s="22">
        <v>900</v>
      </c>
      <c r="L49" s="16">
        <f>+L48+Tabla134579810[[#This Row],[Debito]]-Tabla134579810[[#This Row],[Credito]]</f>
        <v>793696.89999999944</v>
      </c>
    </row>
    <row r="50" spans="1:12" ht="15.75" x14ac:dyDescent="0.3">
      <c r="A50" s="1"/>
      <c r="B50" s="9">
        <v>44537</v>
      </c>
      <c r="C50" s="10"/>
      <c r="D50" s="11"/>
      <c r="E50" s="10" t="s">
        <v>48</v>
      </c>
      <c r="F50" s="12" t="s">
        <v>17</v>
      </c>
      <c r="G50" s="11"/>
      <c r="H50" s="13" t="s">
        <v>24</v>
      </c>
      <c r="I50" s="11"/>
      <c r="J50" s="23"/>
      <c r="K50" s="20">
        <v>1.35</v>
      </c>
      <c r="L50" s="16">
        <f>+L49+Tabla134579810[[#This Row],[Debito]]-Tabla134579810[[#This Row],[Credito]]</f>
        <v>793695.54999999946</v>
      </c>
    </row>
    <row r="51" spans="1:12" ht="15.75" x14ac:dyDescent="0.3">
      <c r="A51" s="1"/>
      <c r="B51" s="9">
        <v>44537</v>
      </c>
      <c r="C51" s="10"/>
      <c r="D51" s="11"/>
      <c r="E51" s="10" t="s">
        <v>49</v>
      </c>
      <c r="F51" s="18" t="s">
        <v>22</v>
      </c>
      <c r="G51" s="11"/>
      <c r="H51" s="13" t="s">
        <v>23</v>
      </c>
      <c r="I51" s="11"/>
      <c r="J51" s="23"/>
      <c r="K51" s="20">
        <v>5150</v>
      </c>
      <c r="L51" s="16">
        <f>+L50+Tabla134579810[[#This Row],[Debito]]-Tabla134579810[[#This Row],[Credito]]</f>
        <v>788545.54999999946</v>
      </c>
    </row>
    <row r="52" spans="1:12" ht="15.75" x14ac:dyDescent="0.3">
      <c r="A52" s="1"/>
      <c r="B52" s="9">
        <v>44537</v>
      </c>
      <c r="C52" s="10"/>
      <c r="D52" s="11"/>
      <c r="E52" s="10" t="s">
        <v>49</v>
      </c>
      <c r="F52" s="12" t="s">
        <v>17</v>
      </c>
      <c r="G52" s="11"/>
      <c r="H52" s="13" t="s">
        <v>24</v>
      </c>
      <c r="I52" s="11"/>
      <c r="J52" s="23"/>
      <c r="K52" s="20">
        <v>7.73</v>
      </c>
      <c r="L52" s="16">
        <f>+L51+Tabla134579810[[#This Row],[Debito]]-Tabla134579810[[#This Row],[Credito]]</f>
        <v>788537.81999999948</v>
      </c>
    </row>
    <row r="53" spans="1:12" ht="15.75" x14ac:dyDescent="0.3">
      <c r="A53" s="1"/>
      <c r="B53" s="9">
        <v>44537</v>
      </c>
      <c r="C53" s="10"/>
      <c r="D53" s="11"/>
      <c r="E53" s="10" t="s">
        <v>50</v>
      </c>
      <c r="F53" s="18" t="s">
        <v>22</v>
      </c>
      <c r="G53" s="11"/>
      <c r="H53" s="13" t="s">
        <v>23</v>
      </c>
      <c r="I53" s="11"/>
      <c r="J53" s="23"/>
      <c r="K53" s="20">
        <v>2700</v>
      </c>
      <c r="L53" s="16">
        <f>+L52+Tabla134579810[[#This Row],[Debito]]-Tabla134579810[[#This Row],[Credito]]</f>
        <v>785837.81999999948</v>
      </c>
    </row>
    <row r="54" spans="1:12" ht="15.75" x14ac:dyDescent="0.3">
      <c r="A54" s="1"/>
      <c r="B54" s="9">
        <v>44537</v>
      </c>
      <c r="C54" s="10"/>
      <c r="D54" s="11"/>
      <c r="E54" s="10" t="s">
        <v>50</v>
      </c>
      <c r="F54" s="12" t="s">
        <v>17</v>
      </c>
      <c r="G54" s="11"/>
      <c r="H54" s="13" t="s">
        <v>24</v>
      </c>
      <c r="I54" s="11"/>
      <c r="J54" s="23"/>
      <c r="K54" s="20">
        <v>4.05</v>
      </c>
      <c r="L54" s="16">
        <f>+L53+Tabla134579810[[#This Row],[Debito]]-Tabla134579810[[#This Row],[Credito]]</f>
        <v>785833.76999999944</v>
      </c>
    </row>
    <row r="55" spans="1:12" ht="15.75" x14ac:dyDescent="0.3">
      <c r="A55" s="1"/>
      <c r="B55" s="9">
        <v>44537</v>
      </c>
      <c r="C55" s="10"/>
      <c r="D55" s="11"/>
      <c r="E55" s="10" t="s">
        <v>51</v>
      </c>
      <c r="F55" s="18" t="s">
        <v>22</v>
      </c>
      <c r="G55" s="11"/>
      <c r="H55" s="13" t="s">
        <v>23</v>
      </c>
      <c r="I55" s="11"/>
      <c r="J55" s="23"/>
      <c r="K55" s="20">
        <v>10460</v>
      </c>
      <c r="L55" s="16">
        <f>+L54+Tabla134579810[[#This Row],[Debito]]-Tabla134579810[[#This Row],[Credito]]</f>
        <v>775373.76999999944</v>
      </c>
    </row>
    <row r="56" spans="1:12" ht="15.75" x14ac:dyDescent="0.3">
      <c r="A56" s="1"/>
      <c r="B56" s="9">
        <v>44537</v>
      </c>
      <c r="C56" s="10"/>
      <c r="D56" s="11"/>
      <c r="E56" s="10" t="s">
        <v>51</v>
      </c>
      <c r="F56" s="12" t="s">
        <v>17</v>
      </c>
      <c r="G56" s="11"/>
      <c r="H56" s="13" t="s">
        <v>24</v>
      </c>
      <c r="I56" s="11"/>
      <c r="J56" s="23"/>
      <c r="K56" s="20">
        <v>15.69</v>
      </c>
      <c r="L56" s="16">
        <f>+L55+Tabla134579810[[#This Row],[Debito]]-Tabla134579810[[#This Row],[Credito]]</f>
        <v>775358.07999999949</v>
      </c>
    </row>
    <row r="57" spans="1:12" ht="15.75" x14ac:dyDescent="0.3">
      <c r="A57" s="1"/>
      <c r="B57" s="9">
        <v>44537</v>
      </c>
      <c r="C57" s="10"/>
      <c r="D57" s="11"/>
      <c r="E57" s="10" t="s">
        <v>52</v>
      </c>
      <c r="F57" s="18" t="s">
        <v>22</v>
      </c>
      <c r="G57" s="11"/>
      <c r="H57" s="13" t="s">
        <v>23</v>
      </c>
      <c r="I57" s="11"/>
      <c r="J57" s="23"/>
      <c r="K57" s="20">
        <v>1995</v>
      </c>
      <c r="L57" s="16">
        <f>+L56+Tabla134579810[[#This Row],[Debito]]-Tabla134579810[[#This Row],[Credito]]</f>
        <v>773363.07999999949</v>
      </c>
    </row>
    <row r="58" spans="1:12" ht="15.75" x14ac:dyDescent="0.3">
      <c r="A58" s="1"/>
      <c r="B58" s="9">
        <v>44537</v>
      </c>
      <c r="C58" s="10"/>
      <c r="D58" s="11"/>
      <c r="E58" s="10" t="s">
        <v>52</v>
      </c>
      <c r="F58" s="12" t="s">
        <v>17</v>
      </c>
      <c r="G58" s="11"/>
      <c r="H58" s="13" t="s">
        <v>24</v>
      </c>
      <c r="I58" s="11"/>
      <c r="J58" s="23"/>
      <c r="K58" s="20">
        <v>2.99</v>
      </c>
      <c r="L58" s="16">
        <f>+L57+Tabla134579810[[#This Row],[Debito]]-Tabla134579810[[#This Row],[Credito]]</f>
        <v>773360.0899999995</v>
      </c>
    </row>
    <row r="59" spans="1:12" ht="15.75" x14ac:dyDescent="0.3">
      <c r="A59" s="1"/>
      <c r="B59" s="9">
        <v>44537</v>
      </c>
      <c r="C59" s="10"/>
      <c r="D59" s="11"/>
      <c r="E59" s="10" t="s">
        <v>53</v>
      </c>
      <c r="F59" s="18" t="s">
        <v>22</v>
      </c>
      <c r="G59" s="11"/>
      <c r="H59" s="13" t="s">
        <v>23</v>
      </c>
      <c r="I59" s="11"/>
      <c r="J59" s="23"/>
      <c r="K59" s="20">
        <v>800</v>
      </c>
      <c r="L59" s="16">
        <f>+L58+Tabla134579810[[#This Row],[Debito]]-Tabla134579810[[#This Row],[Credito]]</f>
        <v>772560.0899999995</v>
      </c>
    </row>
    <row r="60" spans="1:12" ht="15.75" x14ac:dyDescent="0.3">
      <c r="A60" s="1"/>
      <c r="B60" s="9">
        <v>44537</v>
      </c>
      <c r="C60" s="10"/>
      <c r="D60" s="11"/>
      <c r="E60" s="10" t="s">
        <v>53</v>
      </c>
      <c r="F60" s="12" t="s">
        <v>17</v>
      </c>
      <c r="G60" s="11"/>
      <c r="H60" s="13" t="s">
        <v>24</v>
      </c>
      <c r="I60" s="11"/>
      <c r="J60" s="23"/>
      <c r="K60" s="20">
        <v>1.2</v>
      </c>
      <c r="L60" s="16">
        <f>+L59+Tabla134579810[[#This Row],[Debito]]-Tabla134579810[[#This Row],[Credito]]</f>
        <v>772558.88999999955</v>
      </c>
    </row>
    <row r="61" spans="1:12" ht="15.75" x14ac:dyDescent="0.3">
      <c r="A61" s="1"/>
      <c r="B61" s="9">
        <v>44537</v>
      </c>
      <c r="C61" s="10"/>
      <c r="D61" s="11"/>
      <c r="E61" s="10" t="s">
        <v>54</v>
      </c>
      <c r="F61" s="18" t="s">
        <v>22</v>
      </c>
      <c r="G61" s="11"/>
      <c r="H61" s="13" t="s">
        <v>23</v>
      </c>
      <c r="I61" s="11"/>
      <c r="J61" s="23"/>
      <c r="K61" s="20">
        <v>945</v>
      </c>
      <c r="L61" s="16">
        <f>+L60+Tabla134579810[[#This Row],[Debito]]-Tabla134579810[[#This Row],[Credito]]</f>
        <v>771613.88999999955</v>
      </c>
    </row>
    <row r="62" spans="1:12" ht="15.75" x14ac:dyDescent="0.3">
      <c r="A62" s="1"/>
      <c r="B62" s="9">
        <v>44537</v>
      </c>
      <c r="C62" s="10"/>
      <c r="D62" s="11"/>
      <c r="E62" s="10" t="s">
        <v>54</v>
      </c>
      <c r="F62" s="12" t="s">
        <v>17</v>
      </c>
      <c r="G62" s="11"/>
      <c r="H62" s="13" t="s">
        <v>24</v>
      </c>
      <c r="I62" s="11"/>
      <c r="J62" s="23"/>
      <c r="K62" s="20">
        <v>1.42</v>
      </c>
      <c r="L62" s="16">
        <f>+L61+Tabla134579810[[#This Row],[Debito]]-Tabla134579810[[#This Row],[Credito]]</f>
        <v>771612.46999999951</v>
      </c>
    </row>
    <row r="63" spans="1:12" ht="15.75" x14ac:dyDescent="0.3">
      <c r="A63" s="1"/>
      <c r="B63" s="9">
        <v>44537</v>
      </c>
      <c r="C63" s="10"/>
      <c r="D63" s="11"/>
      <c r="E63" s="10" t="s">
        <v>55</v>
      </c>
      <c r="F63" s="18" t="s">
        <v>22</v>
      </c>
      <c r="G63" s="11"/>
      <c r="H63" s="13" t="s">
        <v>23</v>
      </c>
      <c r="I63" s="11"/>
      <c r="J63" s="23"/>
      <c r="K63" s="20">
        <v>6170</v>
      </c>
      <c r="L63" s="16">
        <f>+L62+Tabla134579810[[#This Row],[Debito]]-Tabla134579810[[#This Row],[Credito]]</f>
        <v>765442.46999999951</v>
      </c>
    </row>
    <row r="64" spans="1:12" ht="15.75" x14ac:dyDescent="0.3">
      <c r="A64" s="1"/>
      <c r="B64" s="9">
        <v>44537</v>
      </c>
      <c r="C64" s="10"/>
      <c r="D64" s="11"/>
      <c r="E64" s="10" t="s">
        <v>55</v>
      </c>
      <c r="F64" s="12" t="s">
        <v>17</v>
      </c>
      <c r="G64" s="11"/>
      <c r="H64" s="13" t="s">
        <v>24</v>
      </c>
      <c r="I64" s="11"/>
      <c r="J64" s="23"/>
      <c r="K64" s="20">
        <v>9.26</v>
      </c>
      <c r="L64" s="16">
        <f>+L63+Tabla134579810[[#This Row],[Debito]]-Tabla134579810[[#This Row],[Credito]]</f>
        <v>765433.2099999995</v>
      </c>
    </row>
    <row r="65" spans="1:12" ht="15.75" x14ac:dyDescent="0.3">
      <c r="A65" s="1"/>
      <c r="B65" s="9">
        <v>44537</v>
      </c>
      <c r="C65" s="10"/>
      <c r="D65" s="11"/>
      <c r="E65" s="10" t="s">
        <v>56</v>
      </c>
      <c r="F65" s="18" t="s">
        <v>22</v>
      </c>
      <c r="G65" s="11"/>
      <c r="H65" s="13" t="s">
        <v>23</v>
      </c>
      <c r="I65" s="11"/>
      <c r="J65" s="23"/>
      <c r="K65" s="20">
        <v>4942.5</v>
      </c>
      <c r="L65" s="16">
        <f>+L64+Tabla134579810[[#This Row],[Debito]]-Tabla134579810[[#This Row],[Credito]]</f>
        <v>760490.7099999995</v>
      </c>
    </row>
    <row r="66" spans="1:12" ht="15.75" x14ac:dyDescent="0.3">
      <c r="A66" s="1"/>
      <c r="B66" s="9">
        <v>44537</v>
      </c>
      <c r="C66" s="10"/>
      <c r="D66" s="11"/>
      <c r="E66" s="10" t="s">
        <v>56</v>
      </c>
      <c r="F66" s="12" t="s">
        <v>17</v>
      </c>
      <c r="G66" s="11"/>
      <c r="H66" s="13" t="s">
        <v>24</v>
      </c>
      <c r="I66" s="11"/>
      <c r="J66" s="23"/>
      <c r="K66" s="20">
        <v>7.41</v>
      </c>
      <c r="L66" s="16">
        <f>+L65+Tabla134579810[[#This Row],[Debito]]-Tabla134579810[[#This Row],[Credito]]</f>
        <v>760483.29999999946</v>
      </c>
    </row>
    <row r="67" spans="1:12" ht="15.75" x14ac:dyDescent="0.3">
      <c r="A67" s="1"/>
      <c r="B67" s="9">
        <v>44537</v>
      </c>
      <c r="C67" s="10"/>
      <c r="D67" s="11"/>
      <c r="E67" s="10" t="s">
        <v>57</v>
      </c>
      <c r="F67" s="18" t="s">
        <v>22</v>
      </c>
      <c r="G67" s="11"/>
      <c r="H67" s="13" t="s">
        <v>23</v>
      </c>
      <c r="I67" s="11"/>
      <c r="J67" s="23"/>
      <c r="K67" s="20">
        <v>1700</v>
      </c>
      <c r="L67" s="16">
        <f>+L66+Tabla134579810[[#This Row],[Debito]]-Tabla134579810[[#This Row],[Credito]]</f>
        <v>758783.29999999946</v>
      </c>
    </row>
    <row r="68" spans="1:12" ht="15.75" x14ac:dyDescent="0.3">
      <c r="A68" s="1"/>
      <c r="B68" s="9">
        <v>44537</v>
      </c>
      <c r="C68" s="10"/>
      <c r="D68" s="11"/>
      <c r="E68" s="10" t="s">
        <v>57</v>
      </c>
      <c r="F68" s="12" t="s">
        <v>17</v>
      </c>
      <c r="G68" s="11"/>
      <c r="H68" s="13" t="s">
        <v>24</v>
      </c>
      <c r="I68" s="11"/>
      <c r="J68" s="23"/>
      <c r="K68" s="20">
        <v>2.5499999999999998</v>
      </c>
      <c r="L68" s="16">
        <f>+L67+Tabla134579810[[#This Row],[Debito]]-Tabla134579810[[#This Row],[Credito]]</f>
        <v>758780.74999999942</v>
      </c>
    </row>
    <row r="69" spans="1:12" ht="15.75" x14ac:dyDescent="0.3">
      <c r="A69" s="1"/>
      <c r="B69" s="9">
        <v>44537</v>
      </c>
      <c r="C69" s="10"/>
      <c r="D69" s="11"/>
      <c r="E69" s="10" t="s">
        <v>58</v>
      </c>
      <c r="F69" s="18" t="s">
        <v>22</v>
      </c>
      <c r="G69" s="11"/>
      <c r="H69" s="13" t="s">
        <v>23</v>
      </c>
      <c r="I69" s="11"/>
      <c r="J69" s="23"/>
      <c r="K69" s="20">
        <v>20080</v>
      </c>
      <c r="L69" s="16">
        <f>+L68+Tabla134579810[[#This Row],[Debito]]-Tabla134579810[[#This Row],[Credito]]</f>
        <v>738700.74999999942</v>
      </c>
    </row>
    <row r="70" spans="1:12" ht="15.75" x14ac:dyDescent="0.3">
      <c r="A70" s="1"/>
      <c r="B70" s="9">
        <v>44537</v>
      </c>
      <c r="C70" s="10"/>
      <c r="D70" s="11"/>
      <c r="E70" s="10" t="s">
        <v>58</v>
      </c>
      <c r="F70" s="12" t="s">
        <v>17</v>
      </c>
      <c r="G70" s="11"/>
      <c r="H70" s="13" t="s">
        <v>24</v>
      </c>
      <c r="I70" s="11"/>
      <c r="J70" s="23"/>
      <c r="K70" s="20">
        <v>30.12</v>
      </c>
      <c r="L70" s="16">
        <f>+L69+Tabla134579810[[#This Row],[Debito]]-Tabla134579810[[#This Row],[Credito]]</f>
        <v>738670.62999999942</v>
      </c>
    </row>
    <row r="71" spans="1:12" ht="15.75" x14ac:dyDescent="0.3">
      <c r="A71" s="1"/>
      <c r="B71" s="9">
        <v>44537</v>
      </c>
      <c r="C71" s="10"/>
      <c r="D71" s="11"/>
      <c r="E71" s="10" t="s">
        <v>59</v>
      </c>
      <c r="F71" s="18" t="s">
        <v>22</v>
      </c>
      <c r="G71" s="11"/>
      <c r="H71" s="13" t="s">
        <v>23</v>
      </c>
      <c r="I71" s="11"/>
      <c r="J71" s="23"/>
      <c r="K71" s="20">
        <v>2257.5</v>
      </c>
      <c r="L71" s="16">
        <f>+L70+Tabla134579810[[#This Row],[Debito]]-Tabla134579810[[#This Row],[Credito]]</f>
        <v>736413.12999999942</v>
      </c>
    </row>
    <row r="72" spans="1:12" ht="15.75" x14ac:dyDescent="0.3">
      <c r="A72" s="1"/>
      <c r="B72" s="9">
        <v>44537</v>
      </c>
      <c r="C72" s="10"/>
      <c r="D72" s="11"/>
      <c r="E72" s="10" t="s">
        <v>59</v>
      </c>
      <c r="F72" s="12" t="s">
        <v>17</v>
      </c>
      <c r="G72" s="11"/>
      <c r="H72" s="13" t="s">
        <v>24</v>
      </c>
      <c r="I72" s="11"/>
      <c r="J72" s="23"/>
      <c r="K72" s="20">
        <v>3.39</v>
      </c>
      <c r="L72" s="16">
        <f>+L71+Tabla134579810[[#This Row],[Debito]]-Tabla134579810[[#This Row],[Credito]]</f>
        <v>736409.73999999941</v>
      </c>
    </row>
    <row r="73" spans="1:12" ht="15.75" x14ac:dyDescent="0.3">
      <c r="A73" s="1"/>
      <c r="B73" s="9">
        <v>44537</v>
      </c>
      <c r="C73" s="10"/>
      <c r="D73" s="11"/>
      <c r="E73" s="10" t="s">
        <v>60</v>
      </c>
      <c r="F73" s="18" t="s">
        <v>22</v>
      </c>
      <c r="G73" s="11"/>
      <c r="H73" s="13" t="s">
        <v>23</v>
      </c>
      <c r="I73" s="11"/>
      <c r="J73" s="23"/>
      <c r="K73" s="20">
        <v>3050</v>
      </c>
      <c r="L73" s="16">
        <f>+L72+Tabla134579810[[#This Row],[Debito]]-Tabla134579810[[#This Row],[Credito]]</f>
        <v>733359.73999999941</v>
      </c>
    </row>
    <row r="74" spans="1:12" ht="15.75" x14ac:dyDescent="0.3">
      <c r="A74" s="1"/>
      <c r="B74" s="9">
        <v>44537</v>
      </c>
      <c r="C74" s="10"/>
      <c r="D74" s="11"/>
      <c r="E74" s="10" t="s">
        <v>60</v>
      </c>
      <c r="F74" s="12" t="s">
        <v>17</v>
      </c>
      <c r="G74" s="11"/>
      <c r="H74" s="13" t="s">
        <v>24</v>
      </c>
      <c r="I74" s="11"/>
      <c r="J74" s="23"/>
      <c r="K74" s="20">
        <v>4.58</v>
      </c>
      <c r="L74" s="16">
        <f>+L73+Tabla134579810[[#This Row],[Debito]]-Tabla134579810[[#This Row],[Credito]]</f>
        <v>733355.15999999945</v>
      </c>
    </row>
    <row r="75" spans="1:12" ht="15.75" x14ac:dyDescent="0.3">
      <c r="A75" s="1"/>
      <c r="B75" s="9">
        <v>44537</v>
      </c>
      <c r="C75" s="10"/>
      <c r="D75" s="11"/>
      <c r="E75" s="10" t="s">
        <v>61</v>
      </c>
      <c r="F75" s="18" t="s">
        <v>22</v>
      </c>
      <c r="G75" s="11"/>
      <c r="H75" s="13" t="s">
        <v>23</v>
      </c>
      <c r="I75" s="11"/>
      <c r="J75" s="23"/>
      <c r="K75" s="20">
        <v>18265</v>
      </c>
      <c r="L75" s="16">
        <f>+L74+Tabla134579810[[#This Row],[Debito]]-Tabla134579810[[#This Row],[Credito]]</f>
        <v>715090.15999999945</v>
      </c>
    </row>
    <row r="76" spans="1:12" ht="15.75" x14ac:dyDescent="0.3">
      <c r="A76" s="1"/>
      <c r="B76" s="9">
        <v>44537</v>
      </c>
      <c r="C76" s="10"/>
      <c r="D76" s="11"/>
      <c r="E76" s="10" t="s">
        <v>61</v>
      </c>
      <c r="F76" s="12" t="s">
        <v>17</v>
      </c>
      <c r="G76" s="11"/>
      <c r="H76" s="13" t="s">
        <v>24</v>
      </c>
      <c r="I76" s="11"/>
      <c r="J76" s="23"/>
      <c r="K76" s="20">
        <v>27.4</v>
      </c>
      <c r="L76" s="16">
        <f>+L75+Tabla134579810[[#This Row],[Debito]]-Tabla134579810[[#This Row],[Credito]]</f>
        <v>715062.75999999943</v>
      </c>
    </row>
    <row r="77" spans="1:12" ht="15.75" x14ac:dyDescent="0.3">
      <c r="A77" s="1"/>
      <c r="B77" s="9">
        <v>44537</v>
      </c>
      <c r="C77" s="10"/>
      <c r="D77" s="11"/>
      <c r="E77" s="10" t="s">
        <v>62</v>
      </c>
      <c r="F77" s="18" t="s">
        <v>22</v>
      </c>
      <c r="G77" s="11"/>
      <c r="H77" s="13" t="s">
        <v>23</v>
      </c>
      <c r="I77" s="11"/>
      <c r="J77" s="23"/>
      <c r="K77" s="20">
        <v>5245</v>
      </c>
      <c r="L77" s="16">
        <f>+L76+Tabla134579810[[#This Row],[Debito]]-Tabla134579810[[#This Row],[Credito]]</f>
        <v>709817.75999999943</v>
      </c>
    </row>
    <row r="78" spans="1:12" ht="15.75" x14ac:dyDescent="0.3">
      <c r="A78" s="1"/>
      <c r="B78" s="9">
        <v>44537</v>
      </c>
      <c r="C78" s="10"/>
      <c r="D78" s="11"/>
      <c r="E78" s="10" t="s">
        <v>62</v>
      </c>
      <c r="F78" s="12" t="s">
        <v>17</v>
      </c>
      <c r="G78" s="11"/>
      <c r="H78" s="13" t="s">
        <v>24</v>
      </c>
      <c r="I78" s="11"/>
      <c r="J78" s="23"/>
      <c r="K78" s="20">
        <v>7.87</v>
      </c>
      <c r="L78" s="16">
        <f>+L77+Tabla134579810[[#This Row],[Debito]]-Tabla134579810[[#This Row],[Credito]]</f>
        <v>709809.88999999943</v>
      </c>
    </row>
    <row r="79" spans="1:12" ht="15.75" x14ac:dyDescent="0.3">
      <c r="A79" s="1"/>
      <c r="B79" s="9">
        <v>44537</v>
      </c>
      <c r="C79" s="10"/>
      <c r="D79" s="11"/>
      <c r="E79" s="10" t="s">
        <v>63</v>
      </c>
      <c r="F79" s="18" t="s">
        <v>22</v>
      </c>
      <c r="G79" s="11"/>
      <c r="H79" s="13" t="s">
        <v>23</v>
      </c>
      <c r="I79" s="11"/>
      <c r="J79" s="23"/>
      <c r="K79" s="20">
        <v>4902.5</v>
      </c>
      <c r="L79" s="16">
        <f>+L78+Tabla134579810[[#This Row],[Debito]]-Tabla134579810[[#This Row],[Credito]]</f>
        <v>704907.38999999943</v>
      </c>
    </row>
    <row r="80" spans="1:12" ht="15.75" x14ac:dyDescent="0.3">
      <c r="A80" s="1"/>
      <c r="B80" s="9">
        <v>44537</v>
      </c>
      <c r="C80" s="10"/>
      <c r="D80" s="11"/>
      <c r="E80" s="10" t="s">
        <v>63</v>
      </c>
      <c r="F80" s="12" t="s">
        <v>17</v>
      </c>
      <c r="G80" s="11"/>
      <c r="H80" s="13" t="s">
        <v>24</v>
      </c>
      <c r="I80" s="11"/>
      <c r="J80" s="23"/>
      <c r="K80" s="20">
        <v>7.35</v>
      </c>
      <c r="L80" s="16">
        <f>+L79+Tabla134579810[[#This Row],[Debito]]-Tabla134579810[[#This Row],[Credito]]</f>
        <v>704900.03999999946</v>
      </c>
    </row>
    <row r="81" spans="1:12" ht="15.75" x14ac:dyDescent="0.3">
      <c r="A81" s="1"/>
      <c r="B81" s="9">
        <v>44537</v>
      </c>
      <c r="C81" s="10"/>
      <c r="D81" s="11"/>
      <c r="E81" s="10" t="s">
        <v>64</v>
      </c>
      <c r="F81" s="18" t="s">
        <v>22</v>
      </c>
      <c r="G81" s="11"/>
      <c r="H81" s="13" t="s">
        <v>23</v>
      </c>
      <c r="I81" s="11"/>
      <c r="J81" s="23"/>
      <c r="K81" s="20">
        <v>3157.5</v>
      </c>
      <c r="L81" s="16">
        <f>+L80+Tabla134579810[[#This Row],[Debito]]-Tabla134579810[[#This Row],[Credito]]</f>
        <v>701742.53999999946</v>
      </c>
    </row>
    <row r="82" spans="1:12" ht="15.75" x14ac:dyDescent="0.3">
      <c r="A82" s="1"/>
      <c r="B82" s="9">
        <v>44537</v>
      </c>
      <c r="C82" s="10"/>
      <c r="D82" s="11"/>
      <c r="E82" s="10" t="s">
        <v>64</v>
      </c>
      <c r="F82" s="12" t="s">
        <v>17</v>
      </c>
      <c r="G82" s="11"/>
      <c r="H82" s="13" t="s">
        <v>24</v>
      </c>
      <c r="I82" s="11"/>
      <c r="J82" s="23"/>
      <c r="K82" s="20">
        <v>4.74</v>
      </c>
      <c r="L82" s="16">
        <f>+L81+Tabla134579810[[#This Row],[Debito]]-Tabla134579810[[#This Row],[Credito]]</f>
        <v>701737.79999999946</v>
      </c>
    </row>
    <row r="83" spans="1:12" ht="15.75" x14ac:dyDescent="0.3">
      <c r="A83" s="1"/>
      <c r="B83" s="9">
        <v>44537</v>
      </c>
      <c r="C83" s="10"/>
      <c r="D83" s="11"/>
      <c r="E83" s="10" t="s">
        <v>65</v>
      </c>
      <c r="F83" s="18" t="s">
        <v>22</v>
      </c>
      <c r="G83" s="11"/>
      <c r="H83" s="13" t="s">
        <v>23</v>
      </c>
      <c r="I83" s="11"/>
      <c r="J83" s="23"/>
      <c r="K83" s="20">
        <v>6885</v>
      </c>
      <c r="L83" s="16">
        <f>+L82+Tabla134579810[[#This Row],[Debito]]-Tabla134579810[[#This Row],[Credito]]</f>
        <v>694852.79999999946</v>
      </c>
    </row>
    <row r="84" spans="1:12" ht="15.75" x14ac:dyDescent="0.3">
      <c r="A84" s="1"/>
      <c r="B84" s="9">
        <v>44537</v>
      </c>
      <c r="C84" s="10"/>
      <c r="D84" s="11"/>
      <c r="E84" s="10" t="s">
        <v>65</v>
      </c>
      <c r="F84" s="12" t="s">
        <v>17</v>
      </c>
      <c r="G84" s="11"/>
      <c r="H84" s="13" t="s">
        <v>24</v>
      </c>
      <c r="I84" s="11"/>
      <c r="J84" s="23"/>
      <c r="K84" s="20">
        <v>10.33</v>
      </c>
      <c r="L84" s="16">
        <f>+L83+Tabla134579810[[#This Row],[Debito]]-Tabla134579810[[#This Row],[Credito]]</f>
        <v>694842.46999999951</v>
      </c>
    </row>
    <row r="85" spans="1:12" ht="15.75" x14ac:dyDescent="0.3">
      <c r="A85" s="1"/>
      <c r="B85" s="9">
        <v>44537</v>
      </c>
      <c r="C85" s="10"/>
      <c r="D85" s="11"/>
      <c r="E85" s="10" t="s">
        <v>66</v>
      </c>
      <c r="F85" s="18" t="s">
        <v>22</v>
      </c>
      <c r="G85" s="11"/>
      <c r="H85" s="13" t="s">
        <v>23</v>
      </c>
      <c r="I85" s="11"/>
      <c r="J85" s="23"/>
      <c r="K85" s="20">
        <v>13040</v>
      </c>
      <c r="L85" s="16">
        <f>+L84+Tabla134579810[[#This Row],[Debito]]-Tabla134579810[[#This Row],[Credito]]</f>
        <v>681802.46999999951</v>
      </c>
    </row>
    <row r="86" spans="1:12" ht="15.75" x14ac:dyDescent="0.3">
      <c r="A86" s="1"/>
      <c r="B86" s="9">
        <v>44537</v>
      </c>
      <c r="C86" s="10"/>
      <c r="D86" s="11"/>
      <c r="E86" s="10" t="s">
        <v>66</v>
      </c>
      <c r="F86" s="12" t="s">
        <v>17</v>
      </c>
      <c r="G86" s="11"/>
      <c r="H86" s="13" t="s">
        <v>24</v>
      </c>
      <c r="I86" s="11"/>
      <c r="J86" s="23"/>
      <c r="K86" s="20">
        <v>19.559999999999999</v>
      </c>
      <c r="L86" s="16">
        <f>+L85+Tabla134579810[[#This Row],[Debito]]-Tabla134579810[[#This Row],[Credito]]</f>
        <v>681782.90999999945</v>
      </c>
    </row>
    <row r="87" spans="1:12" ht="15.75" x14ac:dyDescent="0.3">
      <c r="A87" s="1"/>
      <c r="B87" s="9">
        <v>44537</v>
      </c>
      <c r="C87" s="10"/>
      <c r="D87" s="11"/>
      <c r="E87" s="10" t="s">
        <v>67</v>
      </c>
      <c r="F87" s="18" t="s">
        <v>22</v>
      </c>
      <c r="G87" s="11"/>
      <c r="H87" s="13" t="s">
        <v>23</v>
      </c>
      <c r="I87" s="11"/>
      <c r="J87" s="23"/>
      <c r="K87" s="20">
        <v>3135</v>
      </c>
      <c r="L87" s="16">
        <f>+L86+Tabla134579810[[#This Row],[Debito]]-Tabla134579810[[#This Row],[Credito]]</f>
        <v>678647.90999999945</v>
      </c>
    </row>
    <row r="88" spans="1:12" ht="15.75" x14ac:dyDescent="0.3">
      <c r="A88" s="1"/>
      <c r="B88" s="9">
        <v>44537</v>
      </c>
      <c r="C88" s="10"/>
      <c r="D88" s="11"/>
      <c r="E88" s="10" t="s">
        <v>67</v>
      </c>
      <c r="F88" s="12" t="s">
        <v>17</v>
      </c>
      <c r="G88" s="11"/>
      <c r="H88" s="13" t="s">
        <v>24</v>
      </c>
      <c r="I88" s="11"/>
      <c r="J88" s="23"/>
      <c r="K88" s="20">
        <v>4.7</v>
      </c>
      <c r="L88" s="16">
        <f>+L87+Tabla134579810[[#This Row],[Debito]]-Tabla134579810[[#This Row],[Credito]]</f>
        <v>678643.2099999995</v>
      </c>
    </row>
    <row r="89" spans="1:12" ht="15.75" x14ac:dyDescent="0.3">
      <c r="A89" s="1"/>
      <c r="B89" s="9">
        <v>44537</v>
      </c>
      <c r="C89" s="10"/>
      <c r="D89" s="11"/>
      <c r="E89" s="10" t="s">
        <v>68</v>
      </c>
      <c r="F89" s="18" t="s">
        <v>22</v>
      </c>
      <c r="G89" s="11"/>
      <c r="H89" s="13" t="s">
        <v>23</v>
      </c>
      <c r="I89" s="11"/>
      <c r="J89" s="23"/>
      <c r="K89" s="20">
        <v>7565</v>
      </c>
      <c r="L89" s="16">
        <f>+L88+Tabla134579810[[#This Row],[Debito]]-Tabla134579810[[#This Row],[Credito]]</f>
        <v>671078.2099999995</v>
      </c>
    </row>
    <row r="90" spans="1:12" ht="15.75" x14ac:dyDescent="0.3">
      <c r="A90" s="1"/>
      <c r="B90" s="9">
        <v>44537</v>
      </c>
      <c r="C90" s="10"/>
      <c r="D90" s="11"/>
      <c r="E90" s="10" t="s">
        <v>68</v>
      </c>
      <c r="F90" s="12" t="s">
        <v>17</v>
      </c>
      <c r="G90" s="11"/>
      <c r="H90" s="13" t="s">
        <v>24</v>
      </c>
      <c r="I90" s="11"/>
      <c r="J90" s="23"/>
      <c r="K90" s="20">
        <v>11.35</v>
      </c>
      <c r="L90" s="16">
        <f>+L89+Tabla134579810[[#This Row],[Debito]]-Tabla134579810[[#This Row],[Credito]]</f>
        <v>671066.85999999952</v>
      </c>
    </row>
    <row r="91" spans="1:12" ht="15.75" x14ac:dyDescent="0.3">
      <c r="A91" s="1"/>
      <c r="B91" s="9">
        <v>44537</v>
      </c>
      <c r="C91" s="10"/>
      <c r="D91" s="11"/>
      <c r="E91" s="10" t="s">
        <v>69</v>
      </c>
      <c r="F91" s="18" t="s">
        <v>22</v>
      </c>
      <c r="G91" s="11"/>
      <c r="H91" s="13" t="s">
        <v>23</v>
      </c>
      <c r="I91" s="11"/>
      <c r="J91" s="23"/>
      <c r="K91" s="20">
        <v>4735</v>
      </c>
      <c r="L91" s="16">
        <f>+L90+Tabla134579810[[#This Row],[Debito]]-Tabla134579810[[#This Row],[Credito]]</f>
        <v>666331.85999999952</v>
      </c>
    </row>
    <row r="92" spans="1:12" ht="15.75" x14ac:dyDescent="0.3">
      <c r="A92" s="1"/>
      <c r="B92" s="9">
        <v>44537</v>
      </c>
      <c r="C92" s="10"/>
      <c r="D92" s="11"/>
      <c r="E92" s="10" t="s">
        <v>69</v>
      </c>
      <c r="F92" s="12" t="s">
        <v>17</v>
      </c>
      <c r="G92" s="11"/>
      <c r="H92" s="13" t="s">
        <v>24</v>
      </c>
      <c r="I92" s="11"/>
      <c r="J92" s="23"/>
      <c r="K92" s="20">
        <v>7.1</v>
      </c>
      <c r="L92" s="16">
        <f>+L91+Tabla134579810[[#This Row],[Debito]]-Tabla134579810[[#This Row],[Credito]]</f>
        <v>666324.75999999954</v>
      </c>
    </row>
    <row r="93" spans="1:12" ht="15.75" x14ac:dyDescent="0.3">
      <c r="A93" s="1"/>
      <c r="B93" s="9">
        <v>44537</v>
      </c>
      <c r="C93" s="10"/>
      <c r="D93" s="11"/>
      <c r="E93" s="10" t="s">
        <v>70</v>
      </c>
      <c r="F93" s="18" t="s">
        <v>22</v>
      </c>
      <c r="G93" s="11"/>
      <c r="H93" s="13" t="s">
        <v>23</v>
      </c>
      <c r="I93" s="11"/>
      <c r="J93" s="23"/>
      <c r="K93" s="20">
        <v>2487.5</v>
      </c>
      <c r="L93" s="16">
        <f>+L92+Tabla134579810[[#This Row],[Debito]]-Tabla134579810[[#This Row],[Credito]]</f>
        <v>663837.25999999954</v>
      </c>
    </row>
    <row r="94" spans="1:12" ht="15.75" x14ac:dyDescent="0.3">
      <c r="A94" s="1"/>
      <c r="B94" s="9">
        <v>44537</v>
      </c>
      <c r="C94" s="10"/>
      <c r="D94" s="11"/>
      <c r="E94" s="10" t="s">
        <v>71</v>
      </c>
      <c r="F94" s="12" t="s">
        <v>17</v>
      </c>
      <c r="G94" s="11"/>
      <c r="H94" s="13" t="s">
        <v>24</v>
      </c>
      <c r="I94" s="11"/>
      <c r="J94" s="23"/>
      <c r="K94" s="20">
        <v>3.73</v>
      </c>
      <c r="L94" s="16">
        <f>+L93+Tabla134579810[[#This Row],[Debito]]-Tabla134579810[[#This Row],[Credito]]</f>
        <v>663833.52999999956</v>
      </c>
    </row>
    <row r="95" spans="1:12" ht="15.75" x14ac:dyDescent="0.3">
      <c r="A95" s="1"/>
      <c r="B95" s="9">
        <v>44537</v>
      </c>
      <c r="C95" s="10"/>
      <c r="D95" s="11"/>
      <c r="E95" s="10" t="s">
        <v>72</v>
      </c>
      <c r="F95" s="18" t="s">
        <v>22</v>
      </c>
      <c r="G95" s="11"/>
      <c r="H95" s="13" t="s">
        <v>23</v>
      </c>
      <c r="I95" s="11"/>
      <c r="J95" s="23"/>
      <c r="K95" s="20">
        <v>1700</v>
      </c>
      <c r="L95" s="16">
        <f>+L94+Tabla134579810[[#This Row],[Debito]]-Tabla134579810[[#This Row],[Credito]]</f>
        <v>662133.52999999956</v>
      </c>
    </row>
    <row r="96" spans="1:12" ht="15.75" x14ac:dyDescent="0.3">
      <c r="A96" s="1"/>
      <c r="B96" s="9">
        <v>44537</v>
      </c>
      <c r="C96" s="10"/>
      <c r="D96" s="11"/>
      <c r="E96" s="10" t="s">
        <v>72</v>
      </c>
      <c r="F96" s="12" t="s">
        <v>17</v>
      </c>
      <c r="G96" s="11"/>
      <c r="H96" s="13" t="s">
        <v>24</v>
      </c>
      <c r="I96" s="11"/>
      <c r="J96" s="23"/>
      <c r="K96" s="20">
        <v>2.5499999999999998</v>
      </c>
      <c r="L96" s="16">
        <f>+L95+Tabla134579810[[#This Row],[Debito]]-Tabla134579810[[#This Row],[Credito]]</f>
        <v>662130.97999999952</v>
      </c>
    </row>
    <row r="97" spans="1:12" ht="15.75" x14ac:dyDescent="0.3">
      <c r="A97" s="1"/>
      <c r="B97" s="9">
        <v>44537</v>
      </c>
      <c r="C97" s="10"/>
      <c r="D97" s="11"/>
      <c r="E97" s="10" t="s">
        <v>73</v>
      </c>
      <c r="F97" s="18" t="s">
        <v>22</v>
      </c>
      <c r="G97" s="11"/>
      <c r="H97" s="13" t="s">
        <v>23</v>
      </c>
      <c r="I97" s="11"/>
      <c r="J97" s="23"/>
      <c r="K97" s="20">
        <v>11222.5</v>
      </c>
      <c r="L97" s="16">
        <f>+L96+Tabla134579810[[#This Row],[Debito]]-Tabla134579810[[#This Row],[Credito]]</f>
        <v>650908.47999999952</v>
      </c>
    </row>
    <row r="98" spans="1:12" ht="15.75" x14ac:dyDescent="0.3">
      <c r="A98" s="1"/>
      <c r="B98" s="9">
        <v>44537</v>
      </c>
      <c r="C98" s="10"/>
      <c r="D98" s="11"/>
      <c r="E98" s="10" t="s">
        <v>73</v>
      </c>
      <c r="F98" s="12" t="s">
        <v>17</v>
      </c>
      <c r="G98" s="11"/>
      <c r="H98" s="13" t="s">
        <v>24</v>
      </c>
      <c r="I98" s="11"/>
      <c r="J98" s="23"/>
      <c r="K98" s="20">
        <v>16.829999999999998</v>
      </c>
      <c r="L98" s="16">
        <f>+L97+Tabla134579810[[#This Row],[Debito]]-Tabla134579810[[#This Row],[Credito]]</f>
        <v>650891.64999999956</v>
      </c>
    </row>
    <row r="99" spans="1:12" ht="15.75" x14ac:dyDescent="0.3">
      <c r="A99" s="1"/>
      <c r="B99" s="9">
        <v>44537</v>
      </c>
      <c r="C99" s="10"/>
      <c r="D99" s="11"/>
      <c r="E99" s="10" t="s">
        <v>74</v>
      </c>
      <c r="F99" s="18" t="s">
        <v>22</v>
      </c>
      <c r="G99" s="11"/>
      <c r="H99" s="13" t="s">
        <v>23</v>
      </c>
      <c r="I99" s="11"/>
      <c r="J99" s="23"/>
      <c r="K99" s="20">
        <v>11415</v>
      </c>
      <c r="L99" s="16">
        <f>+L98+Tabla134579810[[#This Row],[Debito]]-Tabla134579810[[#This Row],[Credito]]</f>
        <v>639476.64999999956</v>
      </c>
    </row>
    <row r="100" spans="1:12" ht="15.75" x14ac:dyDescent="0.3">
      <c r="A100" s="1"/>
      <c r="B100" s="9">
        <v>44537</v>
      </c>
      <c r="C100" s="10"/>
      <c r="D100" s="11"/>
      <c r="E100" s="10" t="s">
        <v>74</v>
      </c>
      <c r="F100" s="12" t="s">
        <v>17</v>
      </c>
      <c r="G100" s="11"/>
      <c r="H100" s="13" t="s">
        <v>24</v>
      </c>
      <c r="I100" s="11"/>
      <c r="J100" s="23"/>
      <c r="K100" s="20">
        <v>17.12</v>
      </c>
      <c r="L100" s="16">
        <f>+L99+Tabla134579810[[#This Row],[Debito]]-Tabla134579810[[#This Row],[Credito]]</f>
        <v>639459.52999999956</v>
      </c>
    </row>
    <row r="101" spans="1:12" ht="15.75" x14ac:dyDescent="0.3">
      <c r="A101" s="1"/>
      <c r="B101" s="9">
        <v>44537</v>
      </c>
      <c r="C101" s="10"/>
      <c r="D101" s="11"/>
      <c r="E101" s="10" t="s">
        <v>75</v>
      </c>
      <c r="F101" s="18" t="s">
        <v>22</v>
      </c>
      <c r="G101" s="11"/>
      <c r="H101" s="13" t="s">
        <v>23</v>
      </c>
      <c r="I101" s="11"/>
      <c r="J101" s="23"/>
      <c r="K101" s="20">
        <v>2362.5</v>
      </c>
      <c r="L101" s="16">
        <f>+L100+Tabla134579810[[#This Row],[Debito]]-Tabla134579810[[#This Row],[Credito]]</f>
        <v>637097.02999999956</v>
      </c>
    </row>
    <row r="102" spans="1:12" ht="15.75" x14ac:dyDescent="0.3">
      <c r="A102" s="1"/>
      <c r="B102" s="9">
        <v>44537</v>
      </c>
      <c r="C102" s="10"/>
      <c r="D102" s="11"/>
      <c r="E102" s="10" t="s">
        <v>75</v>
      </c>
      <c r="F102" s="12" t="s">
        <v>17</v>
      </c>
      <c r="G102" s="11"/>
      <c r="H102" s="13" t="s">
        <v>24</v>
      </c>
      <c r="I102" s="11"/>
      <c r="J102" s="23"/>
      <c r="K102" s="20">
        <v>3.54</v>
      </c>
      <c r="L102" s="16">
        <f>+L101+Tabla134579810[[#This Row],[Debito]]-Tabla134579810[[#This Row],[Credito]]</f>
        <v>637093.48999999953</v>
      </c>
    </row>
    <row r="103" spans="1:12" ht="15.75" x14ac:dyDescent="0.3">
      <c r="A103" s="1"/>
      <c r="B103" s="9">
        <v>44537</v>
      </c>
      <c r="C103" s="10"/>
      <c r="D103" s="11"/>
      <c r="E103" s="10" t="s">
        <v>76</v>
      </c>
      <c r="F103" s="24" t="s">
        <v>77</v>
      </c>
      <c r="G103" s="11"/>
      <c r="H103" s="13" t="s">
        <v>78</v>
      </c>
      <c r="I103" s="11"/>
      <c r="J103" s="23"/>
      <c r="K103" s="20">
        <v>30000</v>
      </c>
      <c r="L103" s="16">
        <f>+L102+Tabla134579810[[#This Row],[Debito]]-Tabla134579810[[#This Row],[Credito]]</f>
        <v>607093.48999999953</v>
      </c>
    </row>
    <row r="104" spans="1:12" ht="15.75" x14ac:dyDescent="0.3">
      <c r="A104" s="1"/>
      <c r="B104" s="9">
        <v>44537</v>
      </c>
      <c r="C104" s="10"/>
      <c r="D104" s="11"/>
      <c r="E104" s="10" t="s">
        <v>76</v>
      </c>
      <c r="F104" s="12" t="s">
        <v>17</v>
      </c>
      <c r="G104" s="11"/>
      <c r="H104" s="13" t="s">
        <v>24</v>
      </c>
      <c r="I104" s="11"/>
      <c r="J104" s="23"/>
      <c r="K104" s="20">
        <v>45</v>
      </c>
      <c r="L104" s="16">
        <f>+L103+Tabla134579810[[#This Row],[Debito]]-Tabla134579810[[#This Row],[Credito]]</f>
        <v>607048.48999999953</v>
      </c>
    </row>
    <row r="105" spans="1:12" ht="15.75" x14ac:dyDescent="0.3">
      <c r="A105" s="1"/>
      <c r="B105" s="9">
        <v>44545</v>
      </c>
      <c r="C105" s="10"/>
      <c r="D105" s="11"/>
      <c r="E105" s="10" t="s">
        <v>79</v>
      </c>
      <c r="F105" s="18" t="s">
        <v>26</v>
      </c>
      <c r="G105" s="11"/>
      <c r="H105" s="25" t="s">
        <v>27</v>
      </c>
      <c r="I105" s="11"/>
      <c r="J105" s="23">
        <v>15400</v>
      </c>
      <c r="K105" s="20"/>
      <c r="L105" s="16">
        <f>+L104+Tabla134579810[[#This Row],[Debito]]-Tabla134579810[[#This Row],[Credito]]</f>
        <v>622448.48999999953</v>
      </c>
    </row>
    <row r="106" spans="1:12" ht="15.75" x14ac:dyDescent="0.3">
      <c r="A106" s="1"/>
      <c r="B106" s="9">
        <v>44550</v>
      </c>
      <c r="C106" s="10"/>
      <c r="D106" s="11"/>
      <c r="E106" s="10" t="s">
        <v>80</v>
      </c>
      <c r="F106" s="18" t="s">
        <v>22</v>
      </c>
      <c r="G106" s="11"/>
      <c r="H106" s="13" t="s">
        <v>23</v>
      </c>
      <c r="I106" s="11"/>
      <c r="J106" s="23"/>
      <c r="K106" s="20">
        <v>9500</v>
      </c>
      <c r="L106" s="16">
        <f>+L105+Tabla134579810[[#This Row],[Debito]]-Tabla134579810[[#This Row],[Credito]]</f>
        <v>612948.48999999953</v>
      </c>
    </row>
    <row r="107" spans="1:12" ht="15.75" x14ac:dyDescent="0.3">
      <c r="A107" s="1"/>
      <c r="B107" s="9">
        <v>44550</v>
      </c>
      <c r="C107" s="10"/>
      <c r="D107" s="11"/>
      <c r="E107" s="10" t="s">
        <v>80</v>
      </c>
      <c r="F107" s="12" t="s">
        <v>17</v>
      </c>
      <c r="G107" s="11"/>
      <c r="H107" s="13" t="s">
        <v>24</v>
      </c>
      <c r="I107" s="11"/>
      <c r="J107" s="23"/>
      <c r="K107" s="20">
        <v>14.25</v>
      </c>
      <c r="L107" s="16">
        <f>+L106+Tabla134579810[[#This Row],[Debito]]-Tabla134579810[[#This Row],[Credito]]</f>
        <v>612934.23999999953</v>
      </c>
    </row>
    <row r="108" spans="1:12" ht="15.75" x14ac:dyDescent="0.3">
      <c r="A108" s="1"/>
      <c r="B108" s="9">
        <v>44550</v>
      </c>
      <c r="C108" s="10"/>
      <c r="D108" s="11"/>
      <c r="E108" s="10" t="s">
        <v>81</v>
      </c>
      <c r="F108" s="18" t="s">
        <v>22</v>
      </c>
      <c r="G108" s="11"/>
      <c r="H108" s="13" t="s">
        <v>23</v>
      </c>
      <c r="I108" s="11"/>
      <c r="J108" s="23"/>
      <c r="K108" s="20">
        <v>10100</v>
      </c>
      <c r="L108" s="16">
        <f>+L107+Tabla134579810[[#This Row],[Debito]]-Tabla134579810[[#This Row],[Credito]]</f>
        <v>602834.23999999953</v>
      </c>
    </row>
    <row r="109" spans="1:12" ht="15.75" x14ac:dyDescent="0.3">
      <c r="A109" s="1"/>
      <c r="B109" s="9">
        <v>44550</v>
      </c>
      <c r="C109" s="10"/>
      <c r="D109" s="11"/>
      <c r="E109" s="10" t="s">
        <v>81</v>
      </c>
      <c r="F109" s="12" t="s">
        <v>17</v>
      </c>
      <c r="G109" s="11"/>
      <c r="H109" s="13" t="s">
        <v>24</v>
      </c>
      <c r="I109" s="11"/>
      <c r="J109" s="23"/>
      <c r="K109" s="20">
        <v>15.15</v>
      </c>
      <c r="L109" s="16">
        <f>+L108+Tabla134579810[[#This Row],[Debito]]-Tabla134579810[[#This Row],[Credito]]</f>
        <v>602819.0899999995</v>
      </c>
    </row>
    <row r="110" spans="1:12" ht="15.75" x14ac:dyDescent="0.3">
      <c r="A110" s="1"/>
      <c r="B110" s="9">
        <v>44550</v>
      </c>
      <c r="C110" s="10"/>
      <c r="D110" s="11"/>
      <c r="E110" s="10" t="s">
        <v>82</v>
      </c>
      <c r="F110" s="18" t="s">
        <v>22</v>
      </c>
      <c r="G110" s="11"/>
      <c r="H110" s="13" t="s">
        <v>23</v>
      </c>
      <c r="I110" s="11"/>
      <c r="J110" s="23"/>
      <c r="K110" s="20">
        <v>10605</v>
      </c>
      <c r="L110" s="16">
        <f>+L109+Tabla134579810[[#This Row],[Debito]]-Tabla134579810[[#This Row],[Credito]]</f>
        <v>592214.0899999995</v>
      </c>
    </row>
    <row r="111" spans="1:12" ht="15.75" x14ac:dyDescent="0.3">
      <c r="A111" s="1"/>
      <c r="B111" s="9">
        <v>44550</v>
      </c>
      <c r="C111" s="10"/>
      <c r="D111" s="11"/>
      <c r="E111" s="10" t="s">
        <v>82</v>
      </c>
      <c r="F111" s="12" t="s">
        <v>17</v>
      </c>
      <c r="G111" s="11"/>
      <c r="H111" s="13" t="s">
        <v>24</v>
      </c>
      <c r="I111" s="11"/>
      <c r="J111" s="23"/>
      <c r="K111" s="20">
        <v>15.91</v>
      </c>
      <c r="L111" s="16">
        <f>+L110+Tabla134579810[[#This Row],[Debito]]-Tabla134579810[[#This Row],[Credito]]</f>
        <v>592198.17999999947</v>
      </c>
    </row>
    <row r="112" spans="1:12" ht="15.75" x14ac:dyDescent="0.3">
      <c r="A112" s="1"/>
      <c r="B112" s="9">
        <v>44550</v>
      </c>
      <c r="C112" s="10"/>
      <c r="D112" s="11"/>
      <c r="E112" s="10" t="s">
        <v>83</v>
      </c>
      <c r="F112" s="18" t="s">
        <v>22</v>
      </c>
      <c r="G112" s="11"/>
      <c r="H112" s="13" t="s">
        <v>23</v>
      </c>
      <c r="I112" s="11"/>
      <c r="J112" s="23"/>
      <c r="K112" s="20">
        <v>10605</v>
      </c>
      <c r="L112" s="16">
        <f>+L111+Tabla134579810[[#This Row],[Debito]]-Tabla134579810[[#This Row],[Credito]]</f>
        <v>581593.17999999947</v>
      </c>
    </row>
    <row r="113" spans="1:12" ht="15.75" x14ac:dyDescent="0.3">
      <c r="A113" s="1"/>
      <c r="B113" s="9">
        <v>44550</v>
      </c>
      <c r="C113" s="10"/>
      <c r="D113" s="11"/>
      <c r="E113" s="10" t="s">
        <v>83</v>
      </c>
      <c r="F113" s="12" t="s">
        <v>17</v>
      </c>
      <c r="G113" s="11"/>
      <c r="H113" s="13" t="s">
        <v>24</v>
      </c>
      <c r="I113" s="11"/>
      <c r="J113" s="23"/>
      <c r="K113" s="20">
        <v>15.91</v>
      </c>
      <c r="L113" s="16">
        <f>+L112+Tabla134579810[[#This Row],[Debito]]-Tabla134579810[[#This Row],[Credito]]</f>
        <v>581577.26999999944</v>
      </c>
    </row>
    <row r="114" spans="1:12" ht="15.75" x14ac:dyDescent="0.3">
      <c r="A114" s="1"/>
      <c r="B114" s="9">
        <v>44550</v>
      </c>
      <c r="C114" s="10"/>
      <c r="D114" s="11"/>
      <c r="E114" s="10" t="s">
        <v>84</v>
      </c>
      <c r="F114" s="18" t="s">
        <v>22</v>
      </c>
      <c r="G114" s="11"/>
      <c r="H114" s="13" t="s">
        <v>23</v>
      </c>
      <c r="I114" s="11"/>
      <c r="J114" s="23"/>
      <c r="K114" s="20">
        <v>10605</v>
      </c>
      <c r="L114" s="16">
        <f>+L113+Tabla134579810[[#This Row],[Debito]]-Tabla134579810[[#This Row],[Credito]]</f>
        <v>570972.26999999944</v>
      </c>
    </row>
    <row r="115" spans="1:12" ht="15.75" x14ac:dyDescent="0.3">
      <c r="A115" s="1"/>
      <c r="B115" s="9">
        <v>44550</v>
      </c>
      <c r="C115" s="10"/>
      <c r="D115" s="11"/>
      <c r="E115" s="10" t="s">
        <v>84</v>
      </c>
      <c r="F115" s="12" t="s">
        <v>17</v>
      </c>
      <c r="G115" s="11"/>
      <c r="H115" s="13" t="s">
        <v>24</v>
      </c>
      <c r="I115" s="11"/>
      <c r="J115" s="23"/>
      <c r="K115" s="20">
        <v>15.91</v>
      </c>
      <c r="L115" s="16">
        <f>+L114+Tabla134579810[[#This Row],[Debito]]-Tabla134579810[[#This Row],[Credito]]</f>
        <v>570956.3599999994</v>
      </c>
    </row>
    <row r="116" spans="1:12" ht="15.75" x14ac:dyDescent="0.3">
      <c r="A116" s="1"/>
      <c r="B116" s="9">
        <v>44550</v>
      </c>
      <c r="C116" s="10"/>
      <c r="D116" s="11"/>
      <c r="E116" s="10" t="s">
        <v>85</v>
      </c>
      <c r="F116" s="18" t="s">
        <v>22</v>
      </c>
      <c r="G116" s="11"/>
      <c r="H116" s="13" t="s">
        <v>23</v>
      </c>
      <c r="I116" s="11"/>
      <c r="J116" s="23"/>
      <c r="K116" s="20">
        <v>10605</v>
      </c>
      <c r="L116" s="16">
        <f>+L115+Tabla134579810[[#This Row],[Debito]]-Tabla134579810[[#This Row],[Credito]]</f>
        <v>560351.3599999994</v>
      </c>
    </row>
    <row r="117" spans="1:12" ht="15.75" x14ac:dyDescent="0.3">
      <c r="A117" s="1"/>
      <c r="B117" s="9">
        <v>44550</v>
      </c>
      <c r="C117" s="10"/>
      <c r="D117" s="11"/>
      <c r="E117" s="10" t="s">
        <v>85</v>
      </c>
      <c r="F117" s="12" t="s">
        <v>17</v>
      </c>
      <c r="G117" s="11"/>
      <c r="H117" s="13" t="s">
        <v>24</v>
      </c>
      <c r="I117" s="11"/>
      <c r="J117" s="23"/>
      <c r="K117" s="20">
        <v>15.91</v>
      </c>
      <c r="L117" s="16">
        <f>+L116+Tabla134579810[[#This Row],[Debito]]-Tabla134579810[[#This Row],[Credito]]</f>
        <v>560335.44999999937</v>
      </c>
    </row>
    <row r="118" spans="1:12" ht="15.75" x14ac:dyDescent="0.3">
      <c r="A118" s="1"/>
      <c r="B118" s="9">
        <v>44550</v>
      </c>
      <c r="C118" s="10"/>
      <c r="D118" s="11"/>
      <c r="E118" s="10" t="s">
        <v>86</v>
      </c>
      <c r="F118" s="18" t="s">
        <v>22</v>
      </c>
      <c r="G118" s="11"/>
      <c r="H118" s="13" t="s">
        <v>23</v>
      </c>
      <c r="I118" s="11"/>
      <c r="J118" s="23"/>
      <c r="K118" s="20">
        <v>9500</v>
      </c>
      <c r="L118" s="16">
        <f>+L117+Tabla134579810[[#This Row],[Debito]]-Tabla134579810[[#This Row],[Credito]]</f>
        <v>550835.44999999937</v>
      </c>
    </row>
    <row r="119" spans="1:12" ht="15.75" x14ac:dyDescent="0.3">
      <c r="A119" s="1"/>
      <c r="B119" s="9">
        <v>44550</v>
      </c>
      <c r="C119" s="10"/>
      <c r="D119" s="11"/>
      <c r="E119" s="10" t="s">
        <v>86</v>
      </c>
      <c r="F119" s="12" t="s">
        <v>17</v>
      </c>
      <c r="G119" s="11"/>
      <c r="H119" s="13" t="s">
        <v>24</v>
      </c>
      <c r="I119" s="11"/>
      <c r="J119" s="23"/>
      <c r="K119" s="20">
        <v>14.25</v>
      </c>
      <c r="L119" s="16">
        <f>+L118+Tabla134579810[[#This Row],[Debito]]-Tabla134579810[[#This Row],[Credito]]</f>
        <v>550821.19999999937</v>
      </c>
    </row>
    <row r="120" spans="1:12" ht="15.75" x14ac:dyDescent="0.3">
      <c r="A120" s="1"/>
      <c r="B120" s="9">
        <v>44550</v>
      </c>
      <c r="C120" s="10"/>
      <c r="D120" s="11"/>
      <c r="E120" s="10" t="s">
        <v>87</v>
      </c>
      <c r="F120" s="18" t="s">
        <v>22</v>
      </c>
      <c r="G120" s="11"/>
      <c r="H120" s="13" t="s">
        <v>23</v>
      </c>
      <c r="I120" s="11"/>
      <c r="J120" s="23"/>
      <c r="K120" s="20">
        <v>9500</v>
      </c>
      <c r="L120" s="16">
        <f>+L119+Tabla134579810[[#This Row],[Debito]]-Tabla134579810[[#This Row],[Credito]]</f>
        <v>541321.19999999937</v>
      </c>
    </row>
    <row r="121" spans="1:12" ht="15.75" x14ac:dyDescent="0.3">
      <c r="A121" s="1"/>
      <c r="B121" s="9">
        <v>44550</v>
      </c>
      <c r="C121" s="10"/>
      <c r="D121" s="11"/>
      <c r="E121" s="10" t="s">
        <v>87</v>
      </c>
      <c r="F121" s="12" t="s">
        <v>17</v>
      </c>
      <c r="G121" s="11"/>
      <c r="H121" s="13" t="s">
        <v>24</v>
      </c>
      <c r="I121" s="11"/>
      <c r="J121" s="23"/>
      <c r="K121" s="20">
        <v>14.25</v>
      </c>
      <c r="L121" s="16">
        <f>+L120+Tabla134579810[[#This Row],[Debito]]-Tabla134579810[[#This Row],[Credito]]</f>
        <v>541306.94999999937</v>
      </c>
    </row>
    <row r="122" spans="1:12" ht="15.75" x14ac:dyDescent="0.3">
      <c r="A122" s="1"/>
      <c r="B122" s="9">
        <v>44550</v>
      </c>
      <c r="C122" s="10"/>
      <c r="D122" s="11"/>
      <c r="E122" s="10" t="s">
        <v>88</v>
      </c>
      <c r="F122" s="18" t="s">
        <v>22</v>
      </c>
      <c r="G122" s="11"/>
      <c r="H122" s="13" t="s">
        <v>23</v>
      </c>
      <c r="I122" s="11"/>
      <c r="J122" s="14"/>
      <c r="K122" s="22">
        <v>280</v>
      </c>
      <c r="L122" s="16">
        <f>+L121+Tabla134579810[[#This Row],[Debito]]-Tabla134579810[[#This Row],[Credito]]</f>
        <v>541026.94999999937</v>
      </c>
    </row>
    <row r="123" spans="1:12" ht="15.75" x14ac:dyDescent="0.3">
      <c r="A123" s="1"/>
      <c r="B123" s="9">
        <v>44550</v>
      </c>
      <c r="C123" s="11"/>
      <c r="D123" s="11"/>
      <c r="E123" s="10" t="s">
        <v>88</v>
      </c>
      <c r="F123" s="12" t="s">
        <v>17</v>
      </c>
      <c r="G123" s="11"/>
      <c r="H123" s="13" t="s">
        <v>24</v>
      </c>
      <c r="I123" s="11"/>
      <c r="J123" s="14"/>
      <c r="K123" s="22">
        <v>0.42</v>
      </c>
      <c r="L123" s="16">
        <f>+L122+Tabla134579810[[#This Row],[Debito]]-Tabla134579810[[#This Row],[Credito]]</f>
        <v>541026.52999999933</v>
      </c>
    </row>
    <row r="124" spans="1:12" ht="15.75" x14ac:dyDescent="0.3">
      <c r="A124" s="1"/>
      <c r="B124" s="9">
        <v>44550</v>
      </c>
      <c r="C124" s="11"/>
      <c r="D124" s="11"/>
      <c r="E124" s="10" t="s">
        <v>89</v>
      </c>
      <c r="F124" s="18" t="s">
        <v>22</v>
      </c>
      <c r="G124" s="11"/>
      <c r="H124" s="13" t="s">
        <v>23</v>
      </c>
      <c r="I124" s="11"/>
      <c r="J124" s="14"/>
      <c r="K124" s="22">
        <v>280</v>
      </c>
      <c r="L124" s="16">
        <f>+L123+Tabla134579810[[#This Row],[Debito]]-Tabla134579810[[#This Row],[Credito]]</f>
        <v>540746.52999999933</v>
      </c>
    </row>
    <row r="125" spans="1:12" ht="15.75" x14ac:dyDescent="0.3">
      <c r="A125" s="1"/>
      <c r="B125" s="9">
        <v>44550</v>
      </c>
      <c r="C125" s="11"/>
      <c r="D125" s="11"/>
      <c r="E125" s="10" t="s">
        <v>89</v>
      </c>
      <c r="F125" s="12" t="s">
        <v>17</v>
      </c>
      <c r="G125" s="11"/>
      <c r="H125" s="13" t="s">
        <v>24</v>
      </c>
      <c r="I125" s="11"/>
      <c r="J125" s="14"/>
      <c r="K125" s="22">
        <v>0.42</v>
      </c>
      <c r="L125" s="16">
        <f>+L124+Tabla134579810[[#This Row],[Debito]]-Tabla134579810[[#This Row],[Credito]]</f>
        <v>540746.10999999929</v>
      </c>
    </row>
    <row r="126" spans="1:12" ht="15.75" x14ac:dyDescent="0.3">
      <c r="A126" s="1"/>
      <c r="B126" s="9">
        <v>44557</v>
      </c>
      <c r="C126" s="11"/>
      <c r="D126" s="11"/>
      <c r="E126" s="10" t="s">
        <v>90</v>
      </c>
      <c r="F126" s="12" t="s">
        <v>26</v>
      </c>
      <c r="G126" s="11"/>
      <c r="H126" s="13" t="s">
        <v>91</v>
      </c>
      <c r="I126" s="11"/>
      <c r="J126" s="14"/>
      <c r="K126" s="22">
        <v>153550.41</v>
      </c>
      <c r="L126" s="16">
        <f>+L125+Tabla134579810[[#This Row],[Debito]]-Tabla134579810[[#This Row],[Credito]]</f>
        <v>387195.69999999925</v>
      </c>
    </row>
    <row r="127" spans="1:12" ht="15.75" x14ac:dyDescent="0.3">
      <c r="A127" s="1"/>
      <c r="B127" s="9">
        <v>44557</v>
      </c>
      <c r="C127" s="11"/>
      <c r="D127" s="11"/>
      <c r="E127" s="10" t="s">
        <v>92</v>
      </c>
      <c r="F127" s="18" t="s">
        <v>26</v>
      </c>
      <c r="G127" s="11"/>
      <c r="H127" s="13" t="s">
        <v>93</v>
      </c>
      <c r="I127" s="11"/>
      <c r="J127" s="14">
        <v>1635497.02</v>
      </c>
      <c r="K127" s="22"/>
      <c r="L127" s="16">
        <f>+L126+Tabla134579810[[#This Row],[Debito]]-Tabla134579810[[#This Row],[Credito]]</f>
        <v>2022692.7199999993</v>
      </c>
    </row>
    <row r="128" spans="1:12" ht="15.75" x14ac:dyDescent="0.3">
      <c r="A128" s="1"/>
      <c r="B128" s="9">
        <v>44558</v>
      </c>
      <c r="C128" s="11"/>
      <c r="D128" s="11"/>
      <c r="E128" s="10" t="s">
        <v>94</v>
      </c>
      <c r="F128" s="18" t="s">
        <v>17</v>
      </c>
      <c r="G128" s="11"/>
      <c r="H128" s="25" t="s">
        <v>24</v>
      </c>
      <c r="I128" s="11"/>
      <c r="J128" s="14"/>
      <c r="K128" s="26">
        <v>229.58</v>
      </c>
      <c r="L128" s="16">
        <f>+L127+Tabla134579810[[#This Row],[Debito]]-Tabla134579810[[#This Row],[Credito]]</f>
        <v>2022463.1399999992</v>
      </c>
    </row>
    <row r="129" spans="1:14" ht="15.75" x14ac:dyDescent="0.3">
      <c r="A129" s="1"/>
      <c r="B129" s="9">
        <v>44558</v>
      </c>
      <c r="C129" s="11"/>
      <c r="D129" s="11"/>
      <c r="E129" s="10" t="s">
        <v>95</v>
      </c>
      <c r="F129" s="18" t="s">
        <v>22</v>
      </c>
      <c r="G129" s="11"/>
      <c r="H129" s="25" t="s">
        <v>23</v>
      </c>
      <c r="I129" s="11"/>
      <c r="J129" s="23"/>
      <c r="K129" s="20">
        <v>195</v>
      </c>
      <c r="L129" s="16">
        <f>+L128+Tabla134579810[[#This Row],[Debito]]-Tabla134579810[[#This Row],[Credito]]</f>
        <v>2022268.1399999992</v>
      </c>
    </row>
    <row r="130" spans="1:14" ht="15.75" x14ac:dyDescent="0.3">
      <c r="A130" s="1"/>
      <c r="B130" s="9">
        <v>44558</v>
      </c>
      <c r="C130" s="11"/>
      <c r="D130" s="11"/>
      <c r="E130" s="10" t="s">
        <v>95</v>
      </c>
      <c r="F130" s="18" t="s">
        <v>17</v>
      </c>
      <c r="G130" s="11"/>
      <c r="H130" s="25" t="s">
        <v>96</v>
      </c>
      <c r="I130" s="11"/>
      <c r="J130" s="23"/>
      <c r="K130" s="20">
        <v>0.28999999999999998</v>
      </c>
      <c r="L130" s="16">
        <f>+L129+Tabla134579810[[#This Row],[Debito]]-Tabla134579810[[#This Row],[Credito]]</f>
        <v>2022267.8499999992</v>
      </c>
    </row>
    <row r="131" spans="1:14" ht="15.75" x14ac:dyDescent="0.3">
      <c r="A131" s="1"/>
      <c r="B131" s="9">
        <v>44558</v>
      </c>
      <c r="C131" s="11"/>
      <c r="D131" s="11"/>
      <c r="E131" s="10" t="s">
        <v>97</v>
      </c>
      <c r="F131" s="18" t="s">
        <v>22</v>
      </c>
      <c r="G131" s="11"/>
      <c r="H131" s="25" t="s">
        <v>23</v>
      </c>
      <c r="I131" s="11"/>
      <c r="J131" s="23"/>
      <c r="K131" s="20">
        <v>195</v>
      </c>
      <c r="L131" s="16">
        <f>+L130+Tabla134579810[[#This Row],[Debito]]-Tabla134579810[[#This Row],[Credito]]</f>
        <v>2022072.8499999992</v>
      </c>
    </row>
    <row r="132" spans="1:14" ht="15.75" x14ac:dyDescent="0.3">
      <c r="A132" s="1"/>
      <c r="B132" s="9">
        <v>44558</v>
      </c>
      <c r="C132" s="11"/>
      <c r="D132" s="11"/>
      <c r="E132" s="10" t="s">
        <v>97</v>
      </c>
      <c r="F132" s="18" t="s">
        <v>17</v>
      </c>
      <c r="G132" s="11"/>
      <c r="H132" s="13" t="s">
        <v>24</v>
      </c>
      <c r="I132" s="11"/>
      <c r="J132" s="23"/>
      <c r="K132" s="20">
        <v>0.28999999999999998</v>
      </c>
      <c r="L132" s="16">
        <f>+L131+Tabla134579810[[#This Row],[Debito]]-Tabla134579810[[#This Row],[Credito]]</f>
        <v>2022072.5599999991</v>
      </c>
    </row>
    <row r="133" spans="1:14" ht="15.75" x14ac:dyDescent="0.3">
      <c r="A133" s="1"/>
      <c r="B133" s="9">
        <v>44558</v>
      </c>
      <c r="C133" s="11"/>
      <c r="D133" s="11"/>
      <c r="E133" s="10" t="s">
        <v>98</v>
      </c>
      <c r="F133" s="24" t="s">
        <v>77</v>
      </c>
      <c r="G133" s="11"/>
      <c r="H133" s="13" t="s">
        <v>78</v>
      </c>
      <c r="I133" s="11"/>
      <c r="J133" s="23"/>
      <c r="K133" s="20">
        <v>30000</v>
      </c>
      <c r="L133" s="16">
        <f>+L132+Tabla134579810[[#This Row],[Debito]]-Tabla134579810[[#This Row],[Credito]]</f>
        <v>1992072.5599999991</v>
      </c>
    </row>
    <row r="134" spans="1:14" ht="15.75" x14ac:dyDescent="0.3">
      <c r="A134" s="1"/>
      <c r="B134" s="9">
        <v>44558</v>
      </c>
      <c r="C134" s="11"/>
      <c r="D134" s="11"/>
      <c r="E134" s="10" t="s">
        <v>98</v>
      </c>
      <c r="F134" s="18" t="s">
        <v>17</v>
      </c>
      <c r="G134" s="11"/>
      <c r="H134" s="13" t="s">
        <v>24</v>
      </c>
      <c r="I134" s="11"/>
      <c r="J134" s="23"/>
      <c r="K134" s="20">
        <v>45</v>
      </c>
      <c r="L134" s="16">
        <f>+L133+Tabla134579810[[#This Row],[Debito]]-Tabla134579810[[#This Row],[Credito]]</f>
        <v>1992027.5599999991</v>
      </c>
    </row>
    <row r="135" spans="1:14" ht="15.75" x14ac:dyDescent="0.3">
      <c r="A135" s="1"/>
      <c r="B135" s="9">
        <v>44561</v>
      </c>
      <c r="C135" s="11"/>
      <c r="D135" s="11"/>
      <c r="E135" s="10" t="s">
        <v>99</v>
      </c>
      <c r="F135" s="18" t="s">
        <v>19</v>
      </c>
      <c r="G135" s="11"/>
      <c r="H135" s="25" t="s">
        <v>96</v>
      </c>
      <c r="I135" s="11"/>
      <c r="J135" s="23"/>
      <c r="K135" s="20">
        <v>175</v>
      </c>
      <c r="L135" s="16">
        <f>+L134+Tabla134579810[[#This Row],[Debito]]-Tabla134579810[[#This Row],[Credito]]</f>
        <v>1991852.5599999991</v>
      </c>
    </row>
    <row r="136" spans="1:14" ht="16.5" thickBot="1" x14ac:dyDescent="0.35">
      <c r="A136" s="1"/>
      <c r="B136" s="27" t="s">
        <v>100</v>
      </c>
      <c r="C136" s="28"/>
      <c r="D136" s="28"/>
      <c r="E136" s="28"/>
      <c r="F136" s="27"/>
      <c r="G136" s="27"/>
      <c r="H136" s="29"/>
      <c r="I136" s="28"/>
      <c r="J136" s="30">
        <f>SUM(J11:J135)</f>
        <v>1652234.52</v>
      </c>
      <c r="K136" s="30">
        <f>SUM(K9:K135)</f>
        <v>879986.15000000014</v>
      </c>
      <c r="L136" s="31">
        <f>+L135</f>
        <v>1991852.5599999991</v>
      </c>
      <c r="N136" s="17"/>
    </row>
    <row r="137" spans="1:14" ht="16.5" thickTop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32"/>
    </row>
    <row r="138" spans="1:14" ht="15.7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1"/>
    </row>
    <row r="139" spans="1:14" ht="15.7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1"/>
    </row>
    <row r="140" spans="1:14" ht="15.7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32"/>
    </row>
    <row r="141" spans="1:14" ht="15.75" x14ac:dyDescent="0.3">
      <c r="A141" s="1"/>
      <c r="B141" s="1"/>
      <c r="C141" t="s">
        <v>301</v>
      </c>
      <c r="E141" s="1"/>
      <c r="F141" s="1"/>
      <c r="G141" s="1"/>
      <c r="H141" s="1"/>
      <c r="I141" s="1"/>
      <c r="J141" s="2"/>
    </row>
    <row r="142" spans="1:14" ht="15.75" x14ac:dyDescent="0.3">
      <c r="A142" s="1"/>
      <c r="B142" s="1"/>
      <c r="C142" s="74" t="s">
        <v>101</v>
      </c>
      <c r="D142" s="74"/>
      <c r="E142" s="74"/>
      <c r="G142" s="1"/>
      <c r="H142" s="34" t="s">
        <v>102</v>
      </c>
      <c r="I142" s="1"/>
      <c r="K142" s="74" t="s">
        <v>102</v>
      </c>
      <c r="L142" s="74"/>
    </row>
    <row r="143" spans="1:14" ht="15.75" x14ac:dyDescent="0.3">
      <c r="A143" s="1"/>
      <c r="B143" s="1"/>
      <c r="C143" s="75" t="s">
        <v>302</v>
      </c>
      <c r="D143" s="75"/>
      <c r="E143" s="75"/>
      <c r="G143" s="3"/>
      <c r="H143" s="35" t="s">
        <v>103</v>
      </c>
      <c r="I143" s="1"/>
      <c r="J143" s="1"/>
      <c r="K143" s="75" t="s">
        <v>104</v>
      </c>
      <c r="L143" s="75"/>
    </row>
    <row r="144" spans="1:14" ht="15.75" x14ac:dyDescent="0.3">
      <c r="A144" s="1"/>
      <c r="B144" s="1"/>
      <c r="C144" s="72" t="s">
        <v>303</v>
      </c>
      <c r="D144" s="72"/>
      <c r="E144" s="72"/>
      <c r="G144" s="3"/>
      <c r="H144" s="3" t="s">
        <v>105</v>
      </c>
      <c r="I144" s="1"/>
      <c r="J144" s="1"/>
      <c r="K144" s="72" t="s">
        <v>106</v>
      </c>
      <c r="L144" s="72"/>
    </row>
    <row r="145" spans="1:16" ht="15.7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1"/>
    </row>
    <row r="146" spans="1:16" s="80" customFormat="1" ht="15.75" x14ac:dyDescent="0.3">
      <c r="A146" s="78"/>
      <c r="B146" s="78"/>
      <c r="C146" s="78"/>
      <c r="D146" s="78"/>
      <c r="E146" s="78"/>
      <c r="F146" s="78"/>
      <c r="G146" s="78"/>
      <c r="H146" s="78"/>
      <c r="I146" s="78"/>
      <c r="J146" s="79"/>
      <c r="K146" s="79"/>
      <c r="L146" s="78"/>
    </row>
    <row r="147" spans="1:16" s="80" customFormat="1" ht="15.75" x14ac:dyDescent="0.3">
      <c r="A147" s="78"/>
      <c r="B147" s="78"/>
      <c r="C147" s="78"/>
      <c r="D147" s="78"/>
      <c r="E147" s="78"/>
      <c r="F147" s="78"/>
      <c r="G147" s="78"/>
      <c r="H147" s="78"/>
      <c r="I147" s="78"/>
      <c r="J147" s="79"/>
      <c r="K147" s="79"/>
      <c r="L147" s="78"/>
    </row>
    <row r="148" spans="1:16" ht="15.7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1"/>
    </row>
    <row r="149" spans="1:16" ht="15.75" x14ac:dyDescent="0.3">
      <c r="A149" s="1"/>
      <c r="B149" s="72" t="s">
        <v>0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</row>
    <row r="150" spans="1:16" ht="15.75" x14ac:dyDescent="0.3">
      <c r="A150" s="1"/>
      <c r="B150" s="72" t="s">
        <v>1</v>
      </c>
      <c r="C150" s="72"/>
      <c r="D150" s="72"/>
      <c r="E150" s="72"/>
      <c r="F150" s="72"/>
      <c r="G150" s="72"/>
      <c r="H150" s="72"/>
      <c r="I150" s="72"/>
      <c r="J150" s="72"/>
      <c r="K150" s="72"/>
      <c r="L150" s="72"/>
    </row>
    <row r="151" spans="1:16" ht="15.75" x14ac:dyDescent="0.3">
      <c r="A151" s="1"/>
      <c r="B151" s="72" t="s">
        <v>107</v>
      </c>
      <c r="C151" s="72"/>
      <c r="D151" s="72"/>
      <c r="E151" s="72"/>
      <c r="F151" s="72"/>
      <c r="G151" s="72"/>
      <c r="H151" s="72"/>
      <c r="I151" s="72"/>
      <c r="J151" s="72"/>
      <c r="K151" s="72"/>
      <c r="L151" s="72"/>
    </row>
    <row r="152" spans="1:16" ht="15.75" x14ac:dyDescent="0.3">
      <c r="A152" s="1"/>
      <c r="B152" s="73" t="str">
        <f>+B5</f>
        <v>DICIEMBRE DEL 2021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</row>
    <row r="153" spans="1:16" ht="15.7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1"/>
    </row>
    <row r="154" spans="1:16" ht="15.75" x14ac:dyDescent="0.3">
      <c r="A154" s="1"/>
      <c r="B154" s="4" t="s">
        <v>4</v>
      </c>
      <c r="C154" s="4" t="s">
        <v>108</v>
      </c>
      <c r="D154" s="4" t="s">
        <v>6</v>
      </c>
      <c r="E154" s="4" t="s">
        <v>7</v>
      </c>
      <c r="F154" s="4" t="s">
        <v>8</v>
      </c>
      <c r="G154" s="4"/>
      <c r="H154" s="4" t="s">
        <v>10</v>
      </c>
      <c r="I154" s="4"/>
      <c r="J154" s="5" t="s">
        <v>12</v>
      </c>
      <c r="K154" s="5" t="s">
        <v>13</v>
      </c>
      <c r="L154" s="4" t="s">
        <v>14</v>
      </c>
    </row>
    <row r="155" spans="1:16" ht="15.75" x14ac:dyDescent="0.3">
      <c r="A155" s="1"/>
      <c r="B155" s="36"/>
      <c r="C155" s="35"/>
      <c r="D155" s="1"/>
      <c r="E155" s="1"/>
      <c r="F155" s="37"/>
      <c r="G155" s="1"/>
      <c r="H155" s="7" t="s">
        <v>15</v>
      </c>
      <c r="I155" s="1"/>
      <c r="J155" s="2"/>
      <c r="K155" s="2"/>
      <c r="L155" s="2">
        <f>+'[1]NOVIEMBRE 1'!L104</f>
        <v>1146108991.1983087</v>
      </c>
    </row>
    <row r="156" spans="1:16" ht="33" x14ac:dyDescent="0.3">
      <c r="A156" s="1"/>
      <c r="B156" s="38" t="s">
        <v>109</v>
      </c>
      <c r="C156" s="39">
        <v>2963</v>
      </c>
      <c r="D156" s="40"/>
      <c r="E156" s="41" t="s">
        <v>110</v>
      </c>
      <c r="F156" s="41" t="s">
        <v>111</v>
      </c>
      <c r="G156" s="42"/>
      <c r="H156" s="43" t="s">
        <v>112</v>
      </c>
      <c r="I156" s="40"/>
      <c r="J156" s="44"/>
      <c r="K156" s="45">
        <v>14160</v>
      </c>
      <c r="L156" s="46">
        <f>+L155+J156-K156</f>
        <v>1146094831.1983087</v>
      </c>
      <c r="N156" s="21"/>
    </row>
    <row r="157" spans="1:16" ht="33" x14ac:dyDescent="0.3">
      <c r="A157" s="1"/>
      <c r="B157" s="38" t="s">
        <v>109</v>
      </c>
      <c r="C157" s="39">
        <v>2967</v>
      </c>
      <c r="D157" s="40"/>
      <c r="E157" s="41" t="s">
        <v>110</v>
      </c>
      <c r="F157" s="47" t="s">
        <v>113</v>
      </c>
      <c r="G157" s="40"/>
      <c r="H157" s="43" t="s">
        <v>114</v>
      </c>
      <c r="I157" s="40"/>
      <c r="J157" s="44"/>
      <c r="K157" s="45">
        <v>23600</v>
      </c>
      <c r="L157" s="46">
        <f t="shared" ref="L157:L220" si="0">+L156+J157-K157</f>
        <v>1146071231.1983087</v>
      </c>
      <c r="N157" s="48"/>
      <c r="P157" s="21"/>
    </row>
    <row r="158" spans="1:16" ht="33" x14ac:dyDescent="0.3">
      <c r="A158" s="1"/>
      <c r="B158" s="38" t="s">
        <v>109</v>
      </c>
      <c r="C158" s="39">
        <v>2971</v>
      </c>
      <c r="D158" s="40"/>
      <c r="E158" s="41" t="s">
        <v>110</v>
      </c>
      <c r="F158" s="47" t="s">
        <v>115</v>
      </c>
      <c r="G158" s="40"/>
      <c r="H158" s="43" t="s">
        <v>116</v>
      </c>
      <c r="I158" s="40"/>
      <c r="J158" s="44"/>
      <c r="K158" s="45">
        <v>35400</v>
      </c>
      <c r="L158" s="46">
        <f t="shared" si="0"/>
        <v>1146035831.1983087</v>
      </c>
    </row>
    <row r="159" spans="1:16" ht="33" x14ac:dyDescent="0.3">
      <c r="A159" s="1"/>
      <c r="B159" s="38" t="s">
        <v>109</v>
      </c>
      <c r="C159" s="39">
        <v>2976</v>
      </c>
      <c r="D159" s="40"/>
      <c r="E159" s="41" t="s">
        <v>110</v>
      </c>
      <c r="F159" s="47" t="s">
        <v>111</v>
      </c>
      <c r="G159" s="40"/>
      <c r="H159" s="43" t="s">
        <v>117</v>
      </c>
      <c r="I159" s="40"/>
      <c r="J159" s="44"/>
      <c r="K159" s="45">
        <v>4720</v>
      </c>
      <c r="L159" s="46">
        <f t="shared" si="0"/>
        <v>1146031111.1983087</v>
      </c>
    </row>
    <row r="160" spans="1:16" ht="45" x14ac:dyDescent="0.3">
      <c r="A160" s="1"/>
      <c r="B160" s="38" t="s">
        <v>109</v>
      </c>
      <c r="C160" s="39">
        <v>2982</v>
      </c>
      <c r="D160" s="40"/>
      <c r="E160" s="40" t="s">
        <v>118</v>
      </c>
      <c r="F160" s="47" t="s">
        <v>119</v>
      </c>
      <c r="G160" s="40"/>
      <c r="H160" s="43" t="s">
        <v>120</v>
      </c>
      <c r="I160" s="40"/>
      <c r="J160" s="49"/>
      <c r="K160" s="45">
        <v>451444.45</v>
      </c>
      <c r="L160" s="46">
        <f t="shared" si="0"/>
        <v>1145579666.7483087</v>
      </c>
    </row>
    <row r="161" spans="1:12" ht="45" x14ac:dyDescent="0.3">
      <c r="A161" s="1"/>
      <c r="B161" s="38" t="s">
        <v>109</v>
      </c>
      <c r="C161" s="39">
        <v>2984</v>
      </c>
      <c r="D161" s="40"/>
      <c r="E161" s="40" t="s">
        <v>121</v>
      </c>
      <c r="F161" s="47" t="s">
        <v>119</v>
      </c>
      <c r="G161" s="40"/>
      <c r="H161" s="43" t="s">
        <v>122</v>
      </c>
      <c r="I161" s="40"/>
      <c r="J161" s="49"/>
      <c r="K161" s="45">
        <v>11240500</v>
      </c>
      <c r="L161" s="46">
        <f t="shared" si="0"/>
        <v>1134339166.7483087</v>
      </c>
    </row>
    <row r="162" spans="1:12" ht="66" x14ac:dyDescent="0.3">
      <c r="A162" s="1"/>
      <c r="B162" s="38" t="s">
        <v>123</v>
      </c>
      <c r="C162" s="39">
        <v>2997</v>
      </c>
      <c r="D162" s="50"/>
      <c r="E162" s="40" t="s">
        <v>124</v>
      </c>
      <c r="F162" s="47" t="s">
        <v>125</v>
      </c>
      <c r="G162" s="40"/>
      <c r="H162" s="43" t="s">
        <v>126</v>
      </c>
      <c r="I162" s="40"/>
      <c r="J162" s="46"/>
      <c r="K162" s="45">
        <v>2395102.71</v>
      </c>
      <c r="L162" s="46">
        <f t="shared" si="0"/>
        <v>1131944064.0383086</v>
      </c>
    </row>
    <row r="163" spans="1:12" ht="45" x14ac:dyDescent="0.3">
      <c r="A163" s="1"/>
      <c r="B163" s="38" t="s">
        <v>123</v>
      </c>
      <c r="C163" s="39">
        <v>2999</v>
      </c>
      <c r="D163" s="40"/>
      <c r="E163" s="41" t="s">
        <v>118</v>
      </c>
      <c r="F163" s="47" t="s">
        <v>119</v>
      </c>
      <c r="G163" s="40"/>
      <c r="H163" s="43" t="s">
        <v>127</v>
      </c>
      <c r="I163" s="40"/>
      <c r="J163" s="44"/>
      <c r="K163" s="45">
        <v>395483.34</v>
      </c>
      <c r="L163" s="46">
        <f t="shared" si="0"/>
        <v>1131548580.6983087</v>
      </c>
    </row>
    <row r="164" spans="1:12" ht="49.5" x14ac:dyDescent="0.3">
      <c r="A164" s="1"/>
      <c r="B164" s="38" t="s">
        <v>128</v>
      </c>
      <c r="C164" s="39">
        <v>3005</v>
      </c>
      <c r="D164" s="50"/>
      <c r="E164" s="51" t="s">
        <v>124</v>
      </c>
      <c r="F164" s="47" t="s">
        <v>129</v>
      </c>
      <c r="G164" s="40"/>
      <c r="H164" s="43" t="s">
        <v>130</v>
      </c>
      <c r="I164" s="40"/>
      <c r="J164" s="44"/>
      <c r="K164" s="45">
        <v>65006537.369999997</v>
      </c>
      <c r="L164" s="46">
        <f t="shared" si="0"/>
        <v>1066542043.3283087</v>
      </c>
    </row>
    <row r="165" spans="1:12" ht="45" x14ac:dyDescent="0.3">
      <c r="A165" s="1"/>
      <c r="B165" s="38" t="s">
        <v>131</v>
      </c>
      <c r="C165" s="39">
        <v>3015</v>
      </c>
      <c r="D165" s="50"/>
      <c r="E165" s="47" t="s">
        <v>132</v>
      </c>
      <c r="F165" s="47" t="s">
        <v>119</v>
      </c>
      <c r="G165" s="40"/>
      <c r="H165" s="43" t="s">
        <v>133</v>
      </c>
      <c r="I165" s="40"/>
      <c r="J165" s="44"/>
      <c r="K165" s="45">
        <v>4011377.76</v>
      </c>
      <c r="L165" s="46">
        <f t="shared" si="0"/>
        <v>1062530665.5683087</v>
      </c>
    </row>
    <row r="166" spans="1:12" ht="33" x14ac:dyDescent="0.3">
      <c r="A166" s="1"/>
      <c r="B166" s="38" t="s">
        <v>134</v>
      </c>
      <c r="C166" s="39">
        <v>3036</v>
      </c>
      <c r="D166" s="50"/>
      <c r="E166" s="47" t="s">
        <v>135</v>
      </c>
      <c r="F166" s="47" t="s">
        <v>136</v>
      </c>
      <c r="G166" s="40"/>
      <c r="H166" s="43" t="s">
        <v>137</v>
      </c>
      <c r="I166" s="40"/>
      <c r="J166" s="44"/>
      <c r="K166" s="45">
        <v>9318</v>
      </c>
      <c r="L166" s="46">
        <f t="shared" si="0"/>
        <v>1062521347.5683087</v>
      </c>
    </row>
    <row r="167" spans="1:12" ht="66" x14ac:dyDescent="0.3">
      <c r="A167" s="1"/>
      <c r="B167" s="52" t="s">
        <v>134</v>
      </c>
      <c r="C167" s="53">
        <v>3040</v>
      </c>
      <c r="D167" s="54"/>
      <c r="E167" s="55" t="s">
        <v>135</v>
      </c>
      <c r="F167" s="56" t="s">
        <v>138</v>
      </c>
      <c r="G167" s="57"/>
      <c r="H167" s="58" t="s">
        <v>139</v>
      </c>
      <c r="I167" s="57"/>
      <c r="J167" s="59"/>
      <c r="K167" s="60">
        <v>210586.8</v>
      </c>
      <c r="L167" s="46">
        <f t="shared" si="0"/>
        <v>1062310760.7683088</v>
      </c>
    </row>
    <row r="168" spans="1:12" ht="45" x14ac:dyDescent="0.3">
      <c r="A168" s="1"/>
      <c r="B168" s="38" t="s">
        <v>134</v>
      </c>
      <c r="C168" s="39">
        <v>3042</v>
      </c>
      <c r="D168" s="50"/>
      <c r="E168" s="61" t="s">
        <v>121</v>
      </c>
      <c r="F168" s="47" t="s">
        <v>119</v>
      </c>
      <c r="G168" s="40"/>
      <c r="H168" s="43" t="s">
        <v>140</v>
      </c>
      <c r="I168" s="40"/>
      <c r="J168" s="44"/>
      <c r="K168" s="45">
        <v>11190500</v>
      </c>
      <c r="L168" s="46">
        <f t="shared" si="0"/>
        <v>1051120260.7683088</v>
      </c>
    </row>
    <row r="169" spans="1:12" ht="45" x14ac:dyDescent="0.3">
      <c r="A169" s="1"/>
      <c r="B169" s="38" t="s">
        <v>134</v>
      </c>
      <c r="C169" s="39">
        <v>3044</v>
      </c>
      <c r="D169" s="50"/>
      <c r="E169" s="47" t="s">
        <v>141</v>
      </c>
      <c r="F169" s="47" t="s">
        <v>119</v>
      </c>
      <c r="G169" s="40"/>
      <c r="H169" s="43" t="s">
        <v>142</v>
      </c>
      <c r="I169" s="40"/>
      <c r="J169" s="44"/>
      <c r="K169" s="45">
        <v>3000</v>
      </c>
      <c r="L169" s="46">
        <f t="shared" si="0"/>
        <v>1051117260.7683088</v>
      </c>
    </row>
    <row r="170" spans="1:12" ht="45" x14ac:dyDescent="0.3">
      <c r="A170" s="1"/>
      <c r="B170" s="38" t="s">
        <v>134</v>
      </c>
      <c r="C170" s="39">
        <v>3046</v>
      </c>
      <c r="D170" s="50"/>
      <c r="E170" s="47" t="s">
        <v>141</v>
      </c>
      <c r="F170" s="47" t="s">
        <v>119</v>
      </c>
      <c r="G170" s="40"/>
      <c r="H170" s="43" t="s">
        <v>143</v>
      </c>
      <c r="I170" s="40"/>
      <c r="J170" s="44"/>
      <c r="K170" s="45">
        <v>5000</v>
      </c>
      <c r="L170" s="46">
        <f t="shared" si="0"/>
        <v>1051112260.7683088</v>
      </c>
    </row>
    <row r="171" spans="1:12" ht="45" x14ac:dyDescent="0.3">
      <c r="A171" s="1"/>
      <c r="B171" s="38" t="s">
        <v>134</v>
      </c>
      <c r="C171" s="39">
        <v>3048</v>
      </c>
      <c r="D171" s="50"/>
      <c r="E171" s="47" t="s">
        <v>141</v>
      </c>
      <c r="F171" s="47" t="s">
        <v>119</v>
      </c>
      <c r="G171" s="40"/>
      <c r="H171" s="43" t="s">
        <v>144</v>
      </c>
      <c r="I171" s="40"/>
      <c r="J171" s="44"/>
      <c r="K171" s="45">
        <v>5000</v>
      </c>
      <c r="L171" s="46">
        <f t="shared" si="0"/>
        <v>1051107260.7683088</v>
      </c>
    </row>
    <row r="172" spans="1:12" ht="60" x14ac:dyDescent="0.3">
      <c r="A172" s="1"/>
      <c r="B172" s="38" t="s">
        <v>145</v>
      </c>
      <c r="C172" s="39">
        <v>3057</v>
      </c>
      <c r="D172" s="50"/>
      <c r="E172" s="47" t="s">
        <v>146</v>
      </c>
      <c r="F172" s="47" t="s">
        <v>119</v>
      </c>
      <c r="G172" s="40"/>
      <c r="H172" s="43" t="s">
        <v>147</v>
      </c>
      <c r="I172" s="40"/>
      <c r="J172" s="44"/>
      <c r="K172" s="45">
        <v>1635497.02</v>
      </c>
      <c r="L172" s="46">
        <f t="shared" si="0"/>
        <v>1049471763.7483088</v>
      </c>
    </row>
    <row r="173" spans="1:12" ht="49.5" x14ac:dyDescent="0.3">
      <c r="A173" s="1"/>
      <c r="B173" s="38" t="s">
        <v>148</v>
      </c>
      <c r="C173" s="39">
        <v>3073</v>
      </c>
      <c r="D173" s="50"/>
      <c r="E173" s="47" t="s">
        <v>124</v>
      </c>
      <c r="F173" s="47" t="s">
        <v>149</v>
      </c>
      <c r="G173" s="40"/>
      <c r="H173" s="43" t="s">
        <v>150</v>
      </c>
      <c r="I173" s="40"/>
      <c r="J173" s="44"/>
      <c r="K173" s="45">
        <v>16762347.76</v>
      </c>
      <c r="L173" s="46">
        <f t="shared" si="0"/>
        <v>1032709415.9883088</v>
      </c>
    </row>
    <row r="174" spans="1:12" ht="33" x14ac:dyDescent="0.3">
      <c r="A174" s="1"/>
      <c r="B174" s="38" t="s">
        <v>151</v>
      </c>
      <c r="C174" s="39">
        <v>3086</v>
      </c>
      <c r="D174" s="50"/>
      <c r="E174" s="47" t="s">
        <v>152</v>
      </c>
      <c r="F174" s="47" t="s">
        <v>153</v>
      </c>
      <c r="G174" s="40"/>
      <c r="H174" s="43" t="s">
        <v>154</v>
      </c>
      <c r="I174" s="40"/>
      <c r="J174" s="44"/>
      <c r="K174" s="45">
        <v>115758</v>
      </c>
      <c r="L174" s="46">
        <f t="shared" si="0"/>
        <v>1032593657.9883088</v>
      </c>
    </row>
    <row r="175" spans="1:12" ht="49.5" x14ac:dyDescent="0.3">
      <c r="A175" s="1"/>
      <c r="B175" s="38" t="s">
        <v>151</v>
      </c>
      <c r="C175" s="39">
        <v>3088</v>
      </c>
      <c r="D175" s="50"/>
      <c r="E175" s="47" t="s">
        <v>155</v>
      </c>
      <c r="F175" s="47" t="s">
        <v>156</v>
      </c>
      <c r="G175" s="40"/>
      <c r="H175" s="43" t="s">
        <v>157</v>
      </c>
      <c r="I175" s="40"/>
      <c r="J175" s="49"/>
      <c r="K175" s="45">
        <v>14530.01</v>
      </c>
      <c r="L175" s="46">
        <f t="shared" si="0"/>
        <v>1032579127.9783088</v>
      </c>
    </row>
    <row r="176" spans="1:12" ht="82.5" x14ac:dyDescent="0.3">
      <c r="A176" s="1"/>
      <c r="B176" s="38" t="s">
        <v>151</v>
      </c>
      <c r="C176" s="39">
        <v>3090</v>
      </c>
      <c r="D176" s="50"/>
      <c r="E176" s="47" t="s">
        <v>155</v>
      </c>
      <c r="F176" s="47" t="s">
        <v>158</v>
      </c>
      <c r="G176" s="40"/>
      <c r="H176" s="43" t="s">
        <v>159</v>
      </c>
      <c r="I176" s="40"/>
      <c r="J176" s="44"/>
      <c r="K176" s="45">
        <v>8354.4</v>
      </c>
      <c r="L176" s="46">
        <f t="shared" si="0"/>
        <v>1032570773.5783088</v>
      </c>
    </row>
    <row r="177" spans="1:12" ht="33" x14ac:dyDescent="0.3">
      <c r="A177" s="1"/>
      <c r="B177" s="38" t="s">
        <v>151</v>
      </c>
      <c r="C177" s="39">
        <v>3094</v>
      </c>
      <c r="D177" s="50"/>
      <c r="E177" s="47" t="s">
        <v>160</v>
      </c>
      <c r="F177" s="47" t="s">
        <v>161</v>
      </c>
      <c r="G177" s="40"/>
      <c r="H177" s="43" t="s">
        <v>162</v>
      </c>
      <c r="I177" s="40"/>
      <c r="J177" s="44"/>
      <c r="K177" s="45">
        <v>967146.27</v>
      </c>
      <c r="L177" s="46">
        <f t="shared" si="0"/>
        <v>1031603627.3083088</v>
      </c>
    </row>
    <row r="178" spans="1:12" ht="49.5" x14ac:dyDescent="0.3">
      <c r="A178" s="1"/>
      <c r="B178" s="38" t="s">
        <v>151</v>
      </c>
      <c r="C178" s="39">
        <v>3096</v>
      </c>
      <c r="D178" s="50"/>
      <c r="E178" s="62" t="s">
        <v>163</v>
      </c>
      <c r="F178" s="47" t="s">
        <v>164</v>
      </c>
      <c r="G178" s="40"/>
      <c r="H178" s="43" t="s">
        <v>165</v>
      </c>
      <c r="I178" s="40"/>
      <c r="J178" s="44"/>
      <c r="K178" s="45">
        <v>39022.6</v>
      </c>
      <c r="L178" s="46">
        <f t="shared" si="0"/>
        <v>1031564604.7083088</v>
      </c>
    </row>
    <row r="179" spans="1:12" ht="33" x14ac:dyDescent="0.3">
      <c r="A179" s="1"/>
      <c r="B179" s="38" t="s">
        <v>151</v>
      </c>
      <c r="C179" s="39">
        <v>3098</v>
      </c>
      <c r="D179" s="50"/>
      <c r="E179" s="62" t="s">
        <v>135</v>
      </c>
      <c r="F179" s="47" t="s">
        <v>166</v>
      </c>
      <c r="G179" s="40"/>
      <c r="H179" s="43" t="s">
        <v>167</v>
      </c>
      <c r="I179" s="40"/>
      <c r="J179" s="44"/>
      <c r="K179" s="45">
        <v>243729</v>
      </c>
      <c r="L179" s="46">
        <f t="shared" si="0"/>
        <v>1031320875.7083088</v>
      </c>
    </row>
    <row r="180" spans="1:12" ht="49.5" x14ac:dyDescent="0.3">
      <c r="A180" s="1"/>
      <c r="B180" s="38" t="s">
        <v>151</v>
      </c>
      <c r="C180" s="39">
        <v>3102</v>
      </c>
      <c r="D180" s="50"/>
      <c r="E180" s="62" t="s">
        <v>155</v>
      </c>
      <c r="F180" s="47" t="s">
        <v>168</v>
      </c>
      <c r="G180" s="40"/>
      <c r="H180" s="43" t="s">
        <v>169</v>
      </c>
      <c r="I180" s="40"/>
      <c r="J180" s="44"/>
      <c r="K180" s="45">
        <v>340270.7</v>
      </c>
      <c r="L180" s="46">
        <f t="shared" si="0"/>
        <v>1030980605.0083088</v>
      </c>
    </row>
    <row r="181" spans="1:12" ht="33" x14ac:dyDescent="0.3">
      <c r="A181" s="1"/>
      <c r="B181" s="38" t="s">
        <v>151</v>
      </c>
      <c r="C181" s="39">
        <v>3105</v>
      </c>
      <c r="D181" s="50"/>
      <c r="E181" s="47" t="s">
        <v>170</v>
      </c>
      <c r="F181" s="47" t="s">
        <v>171</v>
      </c>
      <c r="G181" s="40"/>
      <c r="H181" s="43" t="s">
        <v>172</v>
      </c>
      <c r="I181" s="40"/>
      <c r="J181" s="44"/>
      <c r="K181" s="45">
        <v>16756</v>
      </c>
      <c r="L181" s="46">
        <f t="shared" si="0"/>
        <v>1030963849.0083088</v>
      </c>
    </row>
    <row r="182" spans="1:12" ht="49.5" x14ac:dyDescent="0.3">
      <c r="A182" s="1"/>
      <c r="B182" s="38" t="s">
        <v>151</v>
      </c>
      <c r="C182" s="39">
        <v>3107</v>
      </c>
      <c r="D182" s="50"/>
      <c r="E182" s="47" t="s">
        <v>173</v>
      </c>
      <c r="F182" s="47" t="s">
        <v>174</v>
      </c>
      <c r="G182" s="40"/>
      <c r="H182" s="43" t="s">
        <v>175</v>
      </c>
      <c r="I182" s="40"/>
      <c r="J182" s="44"/>
      <c r="K182" s="45">
        <v>43660</v>
      </c>
      <c r="L182" s="46">
        <f t="shared" si="0"/>
        <v>1030920189.0083088</v>
      </c>
    </row>
    <row r="183" spans="1:12" ht="66" x14ac:dyDescent="0.3">
      <c r="A183" s="1"/>
      <c r="B183" s="38" t="s">
        <v>151</v>
      </c>
      <c r="C183" s="39">
        <v>3111</v>
      </c>
      <c r="D183" s="50"/>
      <c r="E183" s="47" t="s">
        <v>176</v>
      </c>
      <c r="F183" s="47" t="s">
        <v>177</v>
      </c>
      <c r="G183" s="40"/>
      <c r="H183" s="43" t="s">
        <v>178</v>
      </c>
      <c r="I183" s="40"/>
      <c r="J183" s="44"/>
      <c r="K183" s="45">
        <v>376133.34</v>
      </c>
      <c r="L183" s="46">
        <f t="shared" si="0"/>
        <v>1030544055.6683087</v>
      </c>
    </row>
    <row r="184" spans="1:12" ht="33" x14ac:dyDescent="0.3">
      <c r="A184" s="1"/>
      <c r="B184" s="63" t="s">
        <v>151</v>
      </c>
      <c r="C184" s="39">
        <v>3114</v>
      </c>
      <c r="D184" s="50"/>
      <c r="E184" s="47" t="s">
        <v>179</v>
      </c>
      <c r="F184" s="47" t="s">
        <v>180</v>
      </c>
      <c r="G184" s="40"/>
      <c r="H184" s="43" t="s">
        <v>181</v>
      </c>
      <c r="I184" s="40"/>
      <c r="J184" s="44"/>
      <c r="K184" s="45">
        <v>346707.39</v>
      </c>
      <c r="L184" s="46">
        <f t="shared" si="0"/>
        <v>1030197348.2783087</v>
      </c>
    </row>
    <row r="185" spans="1:12" ht="33" x14ac:dyDescent="0.3">
      <c r="A185" s="1"/>
      <c r="B185" s="63" t="s">
        <v>151</v>
      </c>
      <c r="C185" s="39">
        <v>3116</v>
      </c>
      <c r="D185" s="50"/>
      <c r="E185" s="47" t="s">
        <v>182</v>
      </c>
      <c r="F185" s="47" t="s">
        <v>166</v>
      </c>
      <c r="G185" s="40"/>
      <c r="H185" s="43" t="s">
        <v>183</v>
      </c>
      <c r="I185" s="40"/>
      <c r="J185" s="44"/>
      <c r="K185" s="45">
        <v>126024</v>
      </c>
      <c r="L185" s="46">
        <f t="shared" si="0"/>
        <v>1030071324.2783087</v>
      </c>
    </row>
    <row r="186" spans="1:12" ht="33" x14ac:dyDescent="0.3">
      <c r="A186" s="1"/>
      <c r="B186" s="63" t="s">
        <v>184</v>
      </c>
      <c r="C186" s="39">
        <v>3126</v>
      </c>
      <c r="D186" s="50"/>
      <c r="E186" s="47" t="s">
        <v>110</v>
      </c>
      <c r="F186" s="47" t="s">
        <v>185</v>
      </c>
      <c r="G186" s="40"/>
      <c r="H186" s="43" t="s">
        <v>186</v>
      </c>
      <c r="I186" s="40"/>
      <c r="J186" s="44"/>
      <c r="K186" s="45">
        <v>4720</v>
      </c>
      <c r="L186" s="46">
        <f t="shared" si="0"/>
        <v>1030066604.2783087</v>
      </c>
    </row>
    <row r="187" spans="1:12" ht="33" x14ac:dyDescent="0.3">
      <c r="A187" s="1"/>
      <c r="B187" s="63" t="s">
        <v>184</v>
      </c>
      <c r="C187" s="39">
        <v>3135</v>
      </c>
      <c r="D187" s="50"/>
      <c r="E187" s="47" t="s">
        <v>110</v>
      </c>
      <c r="F187" s="47" t="s">
        <v>115</v>
      </c>
      <c r="G187" s="40"/>
      <c r="H187" s="43" t="s">
        <v>187</v>
      </c>
      <c r="I187" s="40"/>
      <c r="J187" s="44"/>
      <c r="K187" s="45">
        <v>59000</v>
      </c>
      <c r="L187" s="46">
        <f t="shared" si="0"/>
        <v>1030007604.2783087</v>
      </c>
    </row>
    <row r="188" spans="1:12" ht="33" x14ac:dyDescent="0.3">
      <c r="A188" s="1"/>
      <c r="B188" s="63" t="s">
        <v>184</v>
      </c>
      <c r="C188" s="39">
        <v>3136</v>
      </c>
      <c r="D188" s="50"/>
      <c r="E188" s="47" t="s">
        <v>110</v>
      </c>
      <c r="F188" s="47" t="s">
        <v>115</v>
      </c>
      <c r="G188" s="40"/>
      <c r="H188" s="43" t="s">
        <v>188</v>
      </c>
      <c r="I188" s="40"/>
      <c r="J188" s="44"/>
      <c r="K188" s="45">
        <v>23600</v>
      </c>
      <c r="L188" s="46">
        <f t="shared" si="0"/>
        <v>1029984004.2783087</v>
      </c>
    </row>
    <row r="189" spans="1:12" ht="49.5" x14ac:dyDescent="0.3">
      <c r="A189" s="1"/>
      <c r="B189" s="63" t="s">
        <v>184</v>
      </c>
      <c r="C189" s="39">
        <v>3142</v>
      </c>
      <c r="D189" s="50"/>
      <c r="E189" s="47" t="s">
        <v>189</v>
      </c>
      <c r="F189" s="47" t="s">
        <v>190</v>
      </c>
      <c r="G189" s="40"/>
      <c r="H189" s="43" t="s">
        <v>191</v>
      </c>
      <c r="I189" s="40"/>
      <c r="J189" s="44"/>
      <c r="K189" s="45">
        <v>12842712.49</v>
      </c>
      <c r="L189" s="46">
        <f t="shared" si="0"/>
        <v>1017141291.7883087</v>
      </c>
    </row>
    <row r="190" spans="1:12" ht="49.5" x14ac:dyDescent="0.3">
      <c r="A190" s="1"/>
      <c r="B190" s="63" t="s">
        <v>184</v>
      </c>
      <c r="C190" s="39">
        <v>3144</v>
      </c>
      <c r="D190" s="50"/>
      <c r="E190" s="47" t="s">
        <v>110</v>
      </c>
      <c r="F190" s="47" t="s">
        <v>192</v>
      </c>
      <c r="G190" s="40"/>
      <c r="H190" s="43" t="s">
        <v>193</v>
      </c>
      <c r="I190" s="40"/>
      <c r="J190" s="44"/>
      <c r="K190" s="45">
        <v>119593</v>
      </c>
      <c r="L190" s="46">
        <f t="shared" si="0"/>
        <v>1017021698.7883087</v>
      </c>
    </row>
    <row r="191" spans="1:12" ht="49.5" x14ac:dyDescent="0.3">
      <c r="A191" s="1"/>
      <c r="B191" s="63" t="s">
        <v>194</v>
      </c>
      <c r="C191" s="39">
        <v>3157</v>
      </c>
      <c r="D191" s="50"/>
      <c r="E191" s="47" t="s">
        <v>124</v>
      </c>
      <c r="F191" s="47" t="s">
        <v>195</v>
      </c>
      <c r="G191" s="40"/>
      <c r="H191" s="43" t="s">
        <v>196</v>
      </c>
      <c r="I191" s="40"/>
      <c r="J191" s="44"/>
      <c r="K191" s="45">
        <v>23204314.760000002</v>
      </c>
      <c r="L191" s="46">
        <f t="shared" si="0"/>
        <v>993817384.02830875</v>
      </c>
    </row>
    <row r="192" spans="1:12" ht="33" x14ac:dyDescent="0.3">
      <c r="A192" s="1"/>
      <c r="B192" s="63" t="s">
        <v>194</v>
      </c>
      <c r="C192" s="39">
        <v>3160</v>
      </c>
      <c r="D192" s="50"/>
      <c r="E192" s="47" t="s">
        <v>197</v>
      </c>
      <c r="F192" s="47" t="s">
        <v>198</v>
      </c>
      <c r="G192" s="40"/>
      <c r="H192" s="43" t="s">
        <v>199</v>
      </c>
      <c r="I192" s="40"/>
      <c r="J192" s="44"/>
      <c r="K192" s="45">
        <v>117576.98</v>
      </c>
      <c r="L192" s="46">
        <f t="shared" si="0"/>
        <v>993699807.04830873</v>
      </c>
    </row>
    <row r="193" spans="1:12" ht="49.5" x14ac:dyDescent="0.3">
      <c r="A193" s="1"/>
      <c r="B193" s="63" t="s">
        <v>194</v>
      </c>
      <c r="C193" s="39">
        <v>3186</v>
      </c>
      <c r="D193" s="50"/>
      <c r="E193" s="47" t="s">
        <v>200</v>
      </c>
      <c r="F193" s="47" t="s">
        <v>201</v>
      </c>
      <c r="G193" s="40"/>
      <c r="H193" s="43" t="s">
        <v>202</v>
      </c>
      <c r="I193" s="40"/>
      <c r="J193" s="44"/>
      <c r="K193" s="45">
        <v>13233502.199999999</v>
      </c>
      <c r="L193" s="46">
        <f t="shared" si="0"/>
        <v>980466304.84830868</v>
      </c>
    </row>
    <row r="194" spans="1:12" ht="45" x14ac:dyDescent="0.3">
      <c r="A194" s="1"/>
      <c r="B194" s="63" t="s">
        <v>194</v>
      </c>
      <c r="C194" s="39">
        <v>3198</v>
      </c>
      <c r="D194" s="50"/>
      <c r="E194" s="47" t="s">
        <v>203</v>
      </c>
      <c r="F194" s="47" t="s">
        <v>204</v>
      </c>
      <c r="G194" s="40"/>
      <c r="H194" s="43" t="s">
        <v>205</v>
      </c>
      <c r="I194" s="40"/>
      <c r="J194" s="44"/>
      <c r="K194" s="45">
        <v>252840.4</v>
      </c>
      <c r="L194" s="46">
        <f t="shared" si="0"/>
        <v>980213464.44830871</v>
      </c>
    </row>
    <row r="195" spans="1:12" ht="45" x14ac:dyDescent="0.3">
      <c r="A195" s="1"/>
      <c r="B195" s="63" t="s">
        <v>194</v>
      </c>
      <c r="C195" s="39">
        <v>3200</v>
      </c>
      <c r="D195" s="50"/>
      <c r="E195" s="47" t="s">
        <v>206</v>
      </c>
      <c r="F195" s="47" t="s">
        <v>204</v>
      </c>
      <c r="G195" s="40"/>
      <c r="H195" s="43" t="s">
        <v>207</v>
      </c>
      <c r="I195" s="40"/>
      <c r="J195" s="44"/>
      <c r="K195" s="45">
        <v>59284.86</v>
      </c>
      <c r="L195" s="46">
        <f t="shared" si="0"/>
        <v>980154179.58830869</v>
      </c>
    </row>
    <row r="196" spans="1:12" ht="45" x14ac:dyDescent="0.3">
      <c r="A196" s="1"/>
      <c r="B196" s="63" t="s">
        <v>194</v>
      </c>
      <c r="C196" s="39">
        <v>3202</v>
      </c>
      <c r="D196" s="50"/>
      <c r="E196" s="47" t="s">
        <v>208</v>
      </c>
      <c r="F196" s="47" t="s">
        <v>204</v>
      </c>
      <c r="G196" s="40"/>
      <c r="H196" s="43" t="s">
        <v>209</v>
      </c>
      <c r="I196" s="40"/>
      <c r="J196" s="64"/>
      <c r="K196" s="45">
        <v>146094.85</v>
      </c>
      <c r="L196" s="46">
        <f t="shared" si="0"/>
        <v>980008084.73830867</v>
      </c>
    </row>
    <row r="197" spans="1:12" ht="45" x14ac:dyDescent="0.3">
      <c r="A197" s="1"/>
      <c r="B197" s="63" t="s">
        <v>194</v>
      </c>
      <c r="C197" s="39">
        <v>3204</v>
      </c>
      <c r="D197" s="50"/>
      <c r="E197" s="47" t="s">
        <v>206</v>
      </c>
      <c r="F197" s="47" t="s">
        <v>204</v>
      </c>
      <c r="G197" s="40"/>
      <c r="H197" s="43" t="s">
        <v>210</v>
      </c>
      <c r="I197" s="40"/>
      <c r="J197" s="44"/>
      <c r="K197" s="45">
        <v>224292.9</v>
      </c>
      <c r="L197" s="46">
        <f t="shared" si="0"/>
        <v>979783791.83830869</v>
      </c>
    </row>
    <row r="198" spans="1:12" ht="45" x14ac:dyDescent="0.3">
      <c r="A198" s="1"/>
      <c r="B198" s="63" t="s">
        <v>194</v>
      </c>
      <c r="C198" s="39">
        <v>3206</v>
      </c>
      <c r="D198" s="50"/>
      <c r="E198" s="47" t="s">
        <v>208</v>
      </c>
      <c r="F198" s="47" t="s">
        <v>204</v>
      </c>
      <c r="G198" s="40"/>
      <c r="H198" s="43" t="s">
        <v>211</v>
      </c>
      <c r="I198" s="40"/>
      <c r="J198" s="44"/>
      <c r="K198" s="45">
        <v>386597.7</v>
      </c>
      <c r="L198" s="46">
        <f t="shared" si="0"/>
        <v>979397194.13830864</v>
      </c>
    </row>
    <row r="199" spans="1:12" ht="45" x14ac:dyDescent="0.3">
      <c r="A199" s="1"/>
      <c r="B199" s="63" t="s">
        <v>194</v>
      </c>
      <c r="C199" s="39">
        <v>3208</v>
      </c>
      <c r="D199" s="50"/>
      <c r="E199" s="47" t="s">
        <v>208</v>
      </c>
      <c r="F199" s="47" t="s">
        <v>204</v>
      </c>
      <c r="G199" s="40"/>
      <c r="H199" s="43" t="s">
        <v>212</v>
      </c>
      <c r="I199" s="40"/>
      <c r="J199" s="44"/>
      <c r="K199" s="45">
        <v>217891.14</v>
      </c>
      <c r="L199" s="46">
        <f t="shared" si="0"/>
        <v>979179302.99830866</v>
      </c>
    </row>
    <row r="200" spans="1:12" ht="49.5" x14ac:dyDescent="0.3">
      <c r="A200" s="1"/>
      <c r="B200" s="63" t="s">
        <v>194</v>
      </c>
      <c r="C200" s="39">
        <v>3210</v>
      </c>
      <c r="D200" s="50"/>
      <c r="E200" s="47" t="s">
        <v>206</v>
      </c>
      <c r="F200" s="47" t="s">
        <v>204</v>
      </c>
      <c r="G200" s="40"/>
      <c r="H200" s="43" t="s">
        <v>213</v>
      </c>
      <c r="I200" s="40"/>
      <c r="J200" s="44"/>
      <c r="K200" s="45">
        <v>252840.4</v>
      </c>
      <c r="L200" s="46">
        <f t="shared" si="0"/>
        <v>978926462.59830868</v>
      </c>
    </row>
    <row r="201" spans="1:12" ht="49.5" x14ac:dyDescent="0.3">
      <c r="A201" s="1"/>
      <c r="B201" s="63" t="s">
        <v>214</v>
      </c>
      <c r="C201" s="39">
        <v>3212</v>
      </c>
      <c r="D201" s="50"/>
      <c r="E201" s="47" t="s">
        <v>124</v>
      </c>
      <c r="F201" s="47" t="s">
        <v>215</v>
      </c>
      <c r="G201" s="40"/>
      <c r="H201" s="43" t="s">
        <v>216</v>
      </c>
      <c r="I201" s="40"/>
      <c r="J201" s="44"/>
      <c r="K201" s="45">
        <v>4521806.93</v>
      </c>
      <c r="L201" s="46">
        <f t="shared" si="0"/>
        <v>974404655.66830873</v>
      </c>
    </row>
    <row r="202" spans="1:12" ht="45" x14ac:dyDescent="0.3">
      <c r="A202" s="1"/>
      <c r="B202" s="63" t="s">
        <v>217</v>
      </c>
      <c r="C202" s="39">
        <v>3219</v>
      </c>
      <c r="D202" s="50"/>
      <c r="E202" s="47" t="s">
        <v>218</v>
      </c>
      <c r="F202" s="47" t="s">
        <v>119</v>
      </c>
      <c r="G202" s="40"/>
      <c r="H202" s="43" t="s">
        <v>219</v>
      </c>
      <c r="I202" s="44"/>
      <c r="K202" s="45">
        <v>70000</v>
      </c>
      <c r="L202" s="46">
        <f t="shared" si="0"/>
        <v>974334655.66830873</v>
      </c>
    </row>
    <row r="203" spans="1:12" ht="45" x14ac:dyDescent="0.3">
      <c r="A203" s="1"/>
      <c r="B203" s="63" t="s">
        <v>217</v>
      </c>
      <c r="C203" s="39">
        <v>3221</v>
      </c>
      <c r="D203" s="50"/>
      <c r="E203" s="47" t="s">
        <v>220</v>
      </c>
      <c r="F203" s="47" t="s">
        <v>119</v>
      </c>
      <c r="G203" s="40"/>
      <c r="H203" s="43" t="s">
        <v>221</v>
      </c>
      <c r="I203" s="40"/>
      <c r="J203" s="44"/>
      <c r="K203" s="45">
        <v>2582944.4</v>
      </c>
      <c r="L203" s="46">
        <f t="shared" si="0"/>
        <v>971751711.26830876</v>
      </c>
    </row>
    <row r="204" spans="1:12" ht="45" x14ac:dyDescent="0.3">
      <c r="A204" s="1"/>
      <c r="B204" s="63" t="s">
        <v>217</v>
      </c>
      <c r="C204" s="39">
        <v>3223</v>
      </c>
      <c r="D204" s="50"/>
      <c r="E204" s="47" t="s">
        <v>222</v>
      </c>
      <c r="F204" s="47" t="s">
        <v>119</v>
      </c>
      <c r="G204" s="40"/>
      <c r="H204" s="43" t="s">
        <v>223</v>
      </c>
      <c r="I204" s="40"/>
      <c r="J204" s="44"/>
      <c r="K204" s="45">
        <v>190558.5</v>
      </c>
      <c r="L204" s="46">
        <f t="shared" si="0"/>
        <v>971561152.76830876</v>
      </c>
    </row>
    <row r="205" spans="1:12" ht="45" x14ac:dyDescent="0.3">
      <c r="A205" s="1"/>
      <c r="B205" s="63" t="s">
        <v>217</v>
      </c>
      <c r="C205" s="39">
        <v>3225</v>
      </c>
      <c r="D205" s="50"/>
      <c r="E205" s="47" t="s">
        <v>141</v>
      </c>
      <c r="F205" s="47" t="s">
        <v>119</v>
      </c>
      <c r="G205" s="40"/>
      <c r="H205" s="43" t="s">
        <v>224</v>
      </c>
      <c r="I205" s="40"/>
      <c r="J205" s="44"/>
      <c r="K205" s="45">
        <v>2166.67</v>
      </c>
      <c r="L205" s="46">
        <f t="shared" si="0"/>
        <v>971558986.0983088</v>
      </c>
    </row>
    <row r="206" spans="1:12" ht="45" x14ac:dyDescent="0.3">
      <c r="A206" s="1"/>
      <c r="B206" s="63" t="s">
        <v>217</v>
      </c>
      <c r="C206" s="39">
        <v>3227</v>
      </c>
      <c r="D206" s="50"/>
      <c r="E206" s="47" t="s">
        <v>225</v>
      </c>
      <c r="F206" s="47" t="s">
        <v>119</v>
      </c>
      <c r="G206" s="40"/>
      <c r="H206" s="43" t="s">
        <v>226</v>
      </c>
      <c r="I206" s="40"/>
      <c r="J206" s="44"/>
      <c r="K206" s="45">
        <v>3611644.88</v>
      </c>
      <c r="L206" s="46">
        <f t="shared" si="0"/>
        <v>967947341.21830881</v>
      </c>
    </row>
    <row r="207" spans="1:12" ht="33" x14ac:dyDescent="0.3">
      <c r="A207" s="1"/>
      <c r="B207" s="63" t="s">
        <v>227</v>
      </c>
      <c r="C207" s="39">
        <v>3234</v>
      </c>
      <c r="D207" s="50"/>
      <c r="E207" s="47" t="s">
        <v>110</v>
      </c>
      <c r="F207" s="47" t="s">
        <v>228</v>
      </c>
      <c r="G207" s="40"/>
      <c r="H207" s="43" t="s">
        <v>229</v>
      </c>
      <c r="I207" s="40"/>
      <c r="J207" s="44"/>
      <c r="K207" s="45">
        <v>40120</v>
      </c>
      <c r="L207" s="46">
        <f t="shared" si="0"/>
        <v>967907221.21830881</v>
      </c>
    </row>
    <row r="208" spans="1:12" ht="33" x14ac:dyDescent="0.3">
      <c r="A208" s="1"/>
      <c r="B208" s="63" t="s">
        <v>227</v>
      </c>
      <c r="C208" s="39">
        <v>3241</v>
      </c>
      <c r="D208" s="50"/>
      <c r="E208" s="47" t="s">
        <v>110</v>
      </c>
      <c r="F208" s="47" t="s">
        <v>113</v>
      </c>
      <c r="G208" s="40"/>
      <c r="H208" s="43" t="s">
        <v>230</v>
      </c>
      <c r="I208" s="40"/>
      <c r="J208" s="44"/>
      <c r="K208" s="45">
        <v>23600</v>
      </c>
      <c r="L208" s="46">
        <f t="shared" si="0"/>
        <v>967883621.21830881</v>
      </c>
    </row>
    <row r="209" spans="1:14" ht="33" x14ac:dyDescent="0.3">
      <c r="A209" s="1"/>
      <c r="B209" s="63" t="s">
        <v>227</v>
      </c>
      <c r="C209" s="39">
        <v>3242</v>
      </c>
      <c r="D209" s="50"/>
      <c r="E209" s="47" t="s">
        <v>110</v>
      </c>
      <c r="F209" s="47" t="s">
        <v>231</v>
      </c>
      <c r="G209" s="40"/>
      <c r="H209" s="43" t="s">
        <v>232</v>
      </c>
      <c r="I209" s="40"/>
      <c r="J209" s="44"/>
      <c r="K209" s="45">
        <v>3000</v>
      </c>
      <c r="L209" s="46">
        <f t="shared" si="0"/>
        <v>967880621.21830881</v>
      </c>
    </row>
    <row r="210" spans="1:14" ht="45" x14ac:dyDescent="0.3">
      <c r="A210" s="1"/>
      <c r="B210" s="63" t="s">
        <v>227</v>
      </c>
      <c r="C210" s="39">
        <v>3248</v>
      </c>
      <c r="D210" s="50"/>
      <c r="E210" s="47" t="s">
        <v>118</v>
      </c>
      <c r="F210" s="47" t="s">
        <v>119</v>
      </c>
      <c r="G210" s="40"/>
      <c r="H210" s="43" t="s">
        <v>233</v>
      </c>
      <c r="I210" s="40"/>
      <c r="J210" s="44"/>
      <c r="K210" s="45">
        <v>75527.78</v>
      </c>
      <c r="L210" s="46">
        <f t="shared" si="0"/>
        <v>967805093.43830884</v>
      </c>
    </row>
    <row r="211" spans="1:14" ht="33" x14ac:dyDescent="0.3">
      <c r="A211" s="1"/>
      <c r="B211" s="63" t="s">
        <v>227</v>
      </c>
      <c r="C211" s="39">
        <v>3252</v>
      </c>
      <c r="D211" s="50"/>
      <c r="E211" s="47" t="s">
        <v>234</v>
      </c>
      <c r="F211" s="62" t="s">
        <v>158</v>
      </c>
      <c r="G211" s="40"/>
      <c r="H211" s="43" t="s">
        <v>235</v>
      </c>
      <c r="I211" s="40"/>
      <c r="J211" s="44"/>
      <c r="K211" s="45">
        <v>18644</v>
      </c>
      <c r="L211" s="46">
        <f t="shared" si="0"/>
        <v>967786449.43830884</v>
      </c>
    </row>
    <row r="212" spans="1:14" ht="49.5" x14ac:dyDescent="0.3">
      <c r="A212" s="1"/>
      <c r="B212" s="63" t="s">
        <v>236</v>
      </c>
      <c r="C212" s="39">
        <v>3254</v>
      </c>
      <c r="D212" s="50"/>
      <c r="E212" s="47" t="s">
        <v>155</v>
      </c>
      <c r="F212" s="47" t="s">
        <v>237</v>
      </c>
      <c r="G212" s="40"/>
      <c r="H212" s="43" t="s">
        <v>238</v>
      </c>
      <c r="I212" s="40"/>
      <c r="J212" s="44"/>
      <c r="K212" s="45">
        <v>17204.400000000001</v>
      </c>
      <c r="L212" s="46">
        <f t="shared" si="0"/>
        <v>967769245.03830886</v>
      </c>
    </row>
    <row r="213" spans="1:14" ht="49.5" x14ac:dyDescent="0.3">
      <c r="A213" s="1"/>
      <c r="B213" s="63" t="s">
        <v>236</v>
      </c>
      <c r="C213" s="39">
        <v>3256</v>
      </c>
      <c r="D213" s="50"/>
      <c r="E213" s="47" t="s">
        <v>155</v>
      </c>
      <c r="F213" s="47" t="s">
        <v>158</v>
      </c>
      <c r="G213" s="40"/>
      <c r="H213" s="43" t="s">
        <v>239</v>
      </c>
      <c r="I213" s="40"/>
      <c r="J213" s="44"/>
      <c r="K213" s="45">
        <v>21629.4</v>
      </c>
      <c r="L213" s="46">
        <f t="shared" si="0"/>
        <v>967747615.63830888</v>
      </c>
    </row>
    <row r="214" spans="1:14" ht="45" x14ac:dyDescent="0.3">
      <c r="A214" s="1"/>
      <c r="B214" s="63" t="s">
        <v>236</v>
      </c>
      <c r="C214" s="39">
        <v>3258</v>
      </c>
      <c r="D214" s="50"/>
      <c r="E214" s="47" t="s">
        <v>121</v>
      </c>
      <c r="F214" s="47" t="s">
        <v>119</v>
      </c>
      <c r="G214" s="40"/>
      <c r="H214" s="43" t="s">
        <v>240</v>
      </c>
      <c r="I214" s="40"/>
      <c r="J214" s="44"/>
      <c r="K214" s="45">
        <v>41500</v>
      </c>
      <c r="L214" s="46">
        <f t="shared" si="0"/>
        <v>967706115.63830888</v>
      </c>
    </row>
    <row r="215" spans="1:14" ht="45" x14ac:dyDescent="0.3">
      <c r="A215" s="1"/>
      <c r="B215" s="63" t="s">
        <v>236</v>
      </c>
      <c r="C215" s="39">
        <v>3260</v>
      </c>
      <c r="D215" s="50"/>
      <c r="E215" s="47" t="s">
        <v>121</v>
      </c>
      <c r="F215" s="47" t="s">
        <v>119</v>
      </c>
      <c r="G215" s="40"/>
      <c r="H215" s="43" t="s">
        <v>241</v>
      </c>
      <c r="I215" s="40"/>
      <c r="J215" s="44"/>
      <c r="K215" s="45">
        <v>41500</v>
      </c>
      <c r="L215" s="46">
        <f t="shared" si="0"/>
        <v>967664615.63830888</v>
      </c>
    </row>
    <row r="216" spans="1:14" ht="45" x14ac:dyDescent="0.3">
      <c r="A216" s="1"/>
      <c r="B216" s="63" t="s">
        <v>236</v>
      </c>
      <c r="C216" s="39">
        <v>3264</v>
      </c>
      <c r="D216" s="50"/>
      <c r="E216" s="47" t="s">
        <v>118</v>
      </c>
      <c r="F216" s="47" t="s">
        <v>119</v>
      </c>
      <c r="G216" s="40"/>
      <c r="H216" s="43" t="s">
        <v>242</v>
      </c>
      <c r="I216" s="40"/>
      <c r="J216" s="44"/>
      <c r="K216" s="45">
        <v>43541.67</v>
      </c>
      <c r="L216" s="46">
        <f t="shared" si="0"/>
        <v>967621073.96830893</v>
      </c>
    </row>
    <row r="217" spans="1:14" ht="49.5" x14ac:dyDescent="0.3">
      <c r="A217" s="1"/>
      <c r="B217" s="63" t="s">
        <v>236</v>
      </c>
      <c r="C217" s="39">
        <v>3268</v>
      </c>
      <c r="D217" s="50"/>
      <c r="E217" s="47" t="s">
        <v>243</v>
      </c>
      <c r="F217" s="47" t="s">
        <v>244</v>
      </c>
      <c r="G217" s="40"/>
      <c r="H217" s="43" t="s">
        <v>245</v>
      </c>
      <c r="I217" s="40"/>
      <c r="J217" s="44"/>
      <c r="K217" s="45">
        <v>106200</v>
      </c>
      <c r="L217" s="46">
        <f t="shared" si="0"/>
        <v>967514873.96830893</v>
      </c>
    </row>
    <row r="218" spans="1:14" ht="49.5" x14ac:dyDescent="0.3">
      <c r="A218" s="1"/>
      <c r="B218" s="63" t="s">
        <v>236</v>
      </c>
      <c r="C218" s="39">
        <v>3270</v>
      </c>
      <c r="D218" s="50"/>
      <c r="E218" s="47" t="s">
        <v>246</v>
      </c>
      <c r="F218" s="47" t="s">
        <v>247</v>
      </c>
      <c r="G218" s="40"/>
      <c r="H218" s="43" t="s">
        <v>248</v>
      </c>
      <c r="I218" s="40"/>
      <c r="J218" s="44"/>
      <c r="K218" s="45">
        <v>80319.5</v>
      </c>
      <c r="L218" s="46">
        <f t="shared" si="0"/>
        <v>967434554.46830893</v>
      </c>
    </row>
    <row r="219" spans="1:14" ht="66" x14ac:dyDescent="0.25">
      <c r="B219" s="63" t="s">
        <v>236</v>
      </c>
      <c r="C219" s="39">
        <v>3273</v>
      </c>
      <c r="D219" s="50"/>
      <c r="E219" s="47" t="s">
        <v>249</v>
      </c>
      <c r="F219" s="47" t="s">
        <v>250</v>
      </c>
      <c r="G219" s="40"/>
      <c r="H219" s="43" t="s">
        <v>251</v>
      </c>
      <c r="I219" s="40"/>
      <c r="J219" s="44"/>
      <c r="K219" s="45">
        <v>5104961.26</v>
      </c>
      <c r="L219" s="46">
        <f t="shared" si="0"/>
        <v>962329593.20830894</v>
      </c>
    </row>
    <row r="220" spans="1:14" ht="45" x14ac:dyDescent="0.25">
      <c r="B220" s="63" t="s">
        <v>252</v>
      </c>
      <c r="C220" s="39">
        <v>3276</v>
      </c>
      <c r="D220" s="50"/>
      <c r="E220" s="47" t="s">
        <v>121</v>
      </c>
      <c r="F220" s="47" t="s">
        <v>119</v>
      </c>
      <c r="G220" s="40"/>
      <c r="H220" s="43" t="s">
        <v>253</v>
      </c>
      <c r="I220" s="40"/>
      <c r="J220" s="44"/>
      <c r="K220" s="45">
        <v>10000</v>
      </c>
      <c r="L220" s="46">
        <f t="shared" si="0"/>
        <v>962319593.20830894</v>
      </c>
      <c r="N220" s="21"/>
    </row>
    <row r="221" spans="1:14" ht="45" x14ac:dyDescent="0.25">
      <c r="B221" s="63" t="s">
        <v>252</v>
      </c>
      <c r="C221" s="39">
        <v>3278</v>
      </c>
      <c r="D221" s="50"/>
      <c r="E221" s="47" t="s">
        <v>121</v>
      </c>
      <c r="F221" s="47" t="s">
        <v>119</v>
      </c>
      <c r="G221" s="40"/>
      <c r="H221" s="43" t="s">
        <v>254</v>
      </c>
      <c r="I221" s="40"/>
      <c r="J221" s="44"/>
      <c r="K221" s="45">
        <v>10000</v>
      </c>
      <c r="L221" s="46">
        <f t="shared" ref="L221:L244" si="1">+L220+J221-K221</f>
        <v>962309593.20830894</v>
      </c>
    </row>
    <row r="222" spans="1:14" ht="45" x14ac:dyDescent="0.25">
      <c r="B222" s="63" t="s">
        <v>255</v>
      </c>
      <c r="C222" s="39">
        <v>3293</v>
      </c>
      <c r="D222" s="50"/>
      <c r="E222" s="47" t="s">
        <v>121</v>
      </c>
      <c r="F222" s="47" t="s">
        <v>119</v>
      </c>
      <c r="G222" s="40"/>
      <c r="H222" s="43" t="s">
        <v>256</v>
      </c>
      <c r="I222" s="40"/>
      <c r="J222" s="44"/>
      <c r="K222" s="45">
        <v>21500</v>
      </c>
      <c r="L222" s="46">
        <f t="shared" si="1"/>
        <v>962288093.20830894</v>
      </c>
    </row>
    <row r="223" spans="1:14" ht="66" x14ac:dyDescent="0.25">
      <c r="B223" s="63" t="s">
        <v>255</v>
      </c>
      <c r="C223" s="39">
        <v>3295</v>
      </c>
      <c r="D223" s="50"/>
      <c r="E223" s="47" t="s">
        <v>257</v>
      </c>
      <c r="F223" s="47" t="s">
        <v>258</v>
      </c>
      <c r="G223" s="40"/>
      <c r="H223" s="43" t="s">
        <v>259</v>
      </c>
      <c r="I223" s="40"/>
      <c r="J223" s="44"/>
      <c r="K223" s="45">
        <v>400000000</v>
      </c>
      <c r="L223" s="46">
        <f t="shared" si="1"/>
        <v>562288093.20830894</v>
      </c>
    </row>
    <row r="224" spans="1:14" ht="33" x14ac:dyDescent="0.25">
      <c r="B224" s="63" t="s">
        <v>255</v>
      </c>
      <c r="C224" s="39">
        <v>3301</v>
      </c>
      <c r="D224" s="50"/>
      <c r="E224" s="47" t="s">
        <v>260</v>
      </c>
      <c r="F224" s="47" t="s">
        <v>261</v>
      </c>
      <c r="G224" s="40"/>
      <c r="H224" s="43" t="s">
        <v>262</v>
      </c>
      <c r="I224" s="40"/>
      <c r="J224" s="44"/>
      <c r="K224" s="45">
        <v>5428</v>
      </c>
      <c r="L224" s="46">
        <f t="shared" si="1"/>
        <v>562282665.20830894</v>
      </c>
    </row>
    <row r="225" spans="2:14" ht="33" x14ac:dyDescent="0.25">
      <c r="B225" s="63" t="s">
        <v>255</v>
      </c>
      <c r="C225" s="39">
        <v>3305</v>
      </c>
      <c r="D225" s="50"/>
      <c r="E225" s="47" t="s">
        <v>163</v>
      </c>
      <c r="F225" s="47" t="s">
        <v>263</v>
      </c>
      <c r="G225" s="40"/>
      <c r="H225" s="43" t="s">
        <v>264</v>
      </c>
      <c r="I225" s="40"/>
      <c r="J225" s="44"/>
      <c r="K225" s="45">
        <v>92508.98</v>
      </c>
      <c r="L225" s="46">
        <f t="shared" si="1"/>
        <v>562190156.22830892</v>
      </c>
    </row>
    <row r="226" spans="2:14" ht="45" x14ac:dyDescent="0.25">
      <c r="B226" s="63" t="s">
        <v>255</v>
      </c>
      <c r="C226" s="39">
        <v>3311</v>
      </c>
      <c r="D226" s="50"/>
      <c r="E226" s="47" t="s">
        <v>265</v>
      </c>
      <c r="F226" s="47" t="s">
        <v>266</v>
      </c>
      <c r="G226" s="40"/>
      <c r="H226" s="43" t="s">
        <v>267</v>
      </c>
      <c r="I226" s="40"/>
      <c r="J226" s="44"/>
      <c r="K226" s="45">
        <v>124736.88</v>
      </c>
      <c r="L226" s="46">
        <f t="shared" si="1"/>
        <v>562065419.34830892</v>
      </c>
    </row>
    <row r="227" spans="2:14" ht="45" x14ac:dyDescent="0.25">
      <c r="B227" s="63" t="s">
        <v>268</v>
      </c>
      <c r="C227" s="39">
        <v>3318</v>
      </c>
      <c r="D227" s="50"/>
      <c r="E227" s="47" t="s">
        <v>269</v>
      </c>
      <c r="F227" s="47" t="s">
        <v>119</v>
      </c>
      <c r="G227" s="40"/>
      <c r="H227" s="43" t="s">
        <v>270</v>
      </c>
      <c r="I227" s="40"/>
      <c r="J227" s="44"/>
      <c r="K227" s="45">
        <v>124517.03</v>
      </c>
      <c r="L227" s="46">
        <f t="shared" si="1"/>
        <v>561940902.31830895</v>
      </c>
    </row>
    <row r="228" spans="2:14" ht="45" x14ac:dyDescent="0.25">
      <c r="B228" s="63" t="s">
        <v>268</v>
      </c>
      <c r="C228" s="39">
        <v>3320</v>
      </c>
      <c r="D228" s="50"/>
      <c r="E228" s="47" t="s">
        <v>271</v>
      </c>
      <c r="F228" s="47" t="s">
        <v>119</v>
      </c>
      <c r="G228" s="40"/>
      <c r="H228" s="43" t="s">
        <v>272</v>
      </c>
      <c r="I228" s="40"/>
      <c r="J228" s="44"/>
      <c r="K228" s="45">
        <v>279621.59999999998</v>
      </c>
      <c r="L228" s="46">
        <f t="shared" si="1"/>
        <v>561661280.71830893</v>
      </c>
    </row>
    <row r="229" spans="2:14" ht="45" x14ac:dyDescent="0.25">
      <c r="B229" s="63" t="s">
        <v>268</v>
      </c>
      <c r="C229" s="39">
        <v>3322</v>
      </c>
      <c r="D229" s="50"/>
      <c r="E229" s="47" t="s">
        <v>271</v>
      </c>
      <c r="F229" s="47" t="s">
        <v>119</v>
      </c>
      <c r="G229" s="40"/>
      <c r="H229" s="43" t="s">
        <v>273</v>
      </c>
      <c r="I229" s="40"/>
      <c r="J229" s="44"/>
      <c r="K229" s="45">
        <v>279621.59999999998</v>
      </c>
      <c r="L229" s="46">
        <f t="shared" si="1"/>
        <v>561381659.1183089</v>
      </c>
    </row>
    <row r="230" spans="2:14" ht="45" x14ac:dyDescent="0.25">
      <c r="B230" s="63" t="s">
        <v>268</v>
      </c>
      <c r="C230" s="39">
        <v>3324</v>
      </c>
      <c r="D230" s="50"/>
      <c r="E230" s="47" t="s">
        <v>271</v>
      </c>
      <c r="F230" s="47" t="s">
        <v>119</v>
      </c>
      <c r="G230" s="40"/>
      <c r="H230" s="43" t="s">
        <v>274</v>
      </c>
      <c r="I230" s="40"/>
      <c r="J230" s="44"/>
      <c r="K230" s="45">
        <v>279621.59999999998</v>
      </c>
      <c r="L230" s="46">
        <f t="shared" si="1"/>
        <v>561102037.51830888</v>
      </c>
    </row>
    <row r="231" spans="2:14" ht="45" x14ac:dyDescent="0.25">
      <c r="B231" s="63" t="s">
        <v>268</v>
      </c>
      <c r="C231" s="39">
        <v>3326</v>
      </c>
      <c r="D231" s="50"/>
      <c r="E231" s="47" t="s">
        <v>271</v>
      </c>
      <c r="F231" s="47" t="s">
        <v>119</v>
      </c>
      <c r="G231" s="40"/>
      <c r="H231" s="43" t="s">
        <v>275</v>
      </c>
      <c r="I231" s="40"/>
      <c r="J231" s="44"/>
      <c r="K231" s="45">
        <v>279621.59999999998</v>
      </c>
      <c r="L231" s="46">
        <f t="shared" si="1"/>
        <v>560822415.91830885</v>
      </c>
      <c r="N231" s="65"/>
    </row>
    <row r="232" spans="2:14" ht="33" x14ac:dyDescent="0.25">
      <c r="B232" s="63" t="s">
        <v>276</v>
      </c>
      <c r="C232" s="39">
        <v>3333</v>
      </c>
      <c r="D232" s="50"/>
      <c r="E232" s="47" t="s">
        <v>170</v>
      </c>
      <c r="F232" s="47" t="s">
        <v>277</v>
      </c>
      <c r="G232" s="40"/>
      <c r="H232" s="43" t="s">
        <v>278</v>
      </c>
      <c r="I232" s="40"/>
      <c r="J232" s="44"/>
      <c r="K232" s="45">
        <v>184184.04</v>
      </c>
      <c r="L232" s="46">
        <f t="shared" si="1"/>
        <v>560638231.87830889</v>
      </c>
      <c r="N232" s="21"/>
    </row>
    <row r="233" spans="2:14" ht="45" x14ac:dyDescent="0.25">
      <c r="B233" s="63" t="s">
        <v>276</v>
      </c>
      <c r="C233" s="39">
        <v>3335</v>
      </c>
      <c r="D233" s="50"/>
      <c r="E233" s="47" t="s">
        <v>279</v>
      </c>
      <c r="F233" s="47" t="s">
        <v>119</v>
      </c>
      <c r="G233" s="40"/>
      <c r="H233" s="43" t="s">
        <v>280</v>
      </c>
      <c r="I233" s="40"/>
      <c r="J233" s="44"/>
      <c r="K233" s="45">
        <v>50000</v>
      </c>
      <c r="L233" s="46">
        <f t="shared" si="1"/>
        <v>560588231.87830889</v>
      </c>
    </row>
    <row r="234" spans="2:14" ht="45" x14ac:dyDescent="0.25">
      <c r="B234" s="63" t="s">
        <v>281</v>
      </c>
      <c r="C234" s="39">
        <v>3343</v>
      </c>
      <c r="D234" s="50"/>
      <c r="E234" s="47" t="s">
        <v>118</v>
      </c>
      <c r="F234" s="47" t="s">
        <v>119</v>
      </c>
      <c r="G234" s="40"/>
      <c r="H234" s="43" t="s">
        <v>282</v>
      </c>
      <c r="I234" s="40"/>
      <c r="J234" s="44"/>
      <c r="K234" s="45">
        <v>92361.11</v>
      </c>
      <c r="L234" s="46">
        <f t="shared" si="1"/>
        <v>560495870.76830888</v>
      </c>
    </row>
    <row r="235" spans="2:14" ht="45" x14ac:dyDescent="0.25">
      <c r="B235" s="63" t="s">
        <v>281</v>
      </c>
      <c r="C235" s="39">
        <v>3345</v>
      </c>
      <c r="D235" s="50"/>
      <c r="E235" s="47" t="s">
        <v>283</v>
      </c>
      <c r="F235" s="47" t="s">
        <v>119</v>
      </c>
      <c r="G235" s="40"/>
      <c r="H235" s="43" t="s">
        <v>284</v>
      </c>
      <c r="I235" s="40"/>
      <c r="J235" s="44"/>
      <c r="K235" s="45">
        <v>649432.41</v>
      </c>
      <c r="L235" s="46">
        <f t="shared" si="1"/>
        <v>559846438.35830891</v>
      </c>
    </row>
    <row r="236" spans="2:14" ht="45" x14ac:dyDescent="0.25">
      <c r="B236" s="63" t="s">
        <v>281</v>
      </c>
      <c r="C236" s="39">
        <v>3347</v>
      </c>
      <c r="D236" s="50"/>
      <c r="E236" s="47" t="s">
        <v>132</v>
      </c>
      <c r="F236" s="47" t="s">
        <v>119</v>
      </c>
      <c r="G236" s="40"/>
      <c r="H236" s="43" t="s">
        <v>285</v>
      </c>
      <c r="I236" s="40"/>
      <c r="J236" s="44"/>
      <c r="K236" s="45">
        <v>211430.56</v>
      </c>
      <c r="L236" s="46">
        <f t="shared" si="1"/>
        <v>559635007.79830897</v>
      </c>
    </row>
    <row r="237" spans="2:14" ht="66" x14ac:dyDescent="0.25">
      <c r="B237" s="63" t="s">
        <v>281</v>
      </c>
      <c r="C237" s="39">
        <v>3360</v>
      </c>
      <c r="D237" s="50"/>
      <c r="E237" s="47" t="s">
        <v>286</v>
      </c>
      <c r="F237" s="47" t="s">
        <v>287</v>
      </c>
      <c r="G237" s="40"/>
      <c r="H237" s="43" t="s">
        <v>288</v>
      </c>
      <c r="I237" s="40"/>
      <c r="J237" s="44"/>
      <c r="K237" s="45">
        <v>102960</v>
      </c>
      <c r="L237" s="46">
        <f t="shared" si="1"/>
        <v>559532047.79830897</v>
      </c>
    </row>
    <row r="238" spans="2:14" ht="45" x14ac:dyDescent="0.25">
      <c r="B238" s="63" t="s">
        <v>281</v>
      </c>
      <c r="C238" s="39">
        <v>3362</v>
      </c>
      <c r="D238" s="50"/>
      <c r="E238" s="47" t="s">
        <v>289</v>
      </c>
      <c r="F238" s="47" t="s">
        <v>119</v>
      </c>
      <c r="G238" s="40"/>
      <c r="H238" s="43" t="s">
        <v>290</v>
      </c>
      <c r="I238" s="40"/>
      <c r="J238" s="44"/>
      <c r="K238" s="45">
        <v>83121.8</v>
      </c>
      <c r="L238" s="46">
        <f t="shared" si="1"/>
        <v>559448925.99830902</v>
      </c>
    </row>
    <row r="239" spans="2:14" ht="45" x14ac:dyDescent="0.25">
      <c r="B239" s="63" t="s">
        <v>281</v>
      </c>
      <c r="C239" s="39">
        <v>3364</v>
      </c>
      <c r="D239" s="50"/>
      <c r="E239" s="47" t="s">
        <v>121</v>
      </c>
      <c r="F239" s="47" t="s">
        <v>119</v>
      </c>
      <c r="G239" s="40"/>
      <c r="H239" s="43" t="s">
        <v>291</v>
      </c>
      <c r="I239" s="40"/>
      <c r="J239" s="44"/>
      <c r="K239" s="45">
        <v>10000</v>
      </c>
      <c r="L239" s="46">
        <f t="shared" si="1"/>
        <v>559438925.99830902</v>
      </c>
    </row>
    <row r="240" spans="2:14" ht="45" x14ac:dyDescent="0.25">
      <c r="B240" s="63" t="s">
        <v>292</v>
      </c>
      <c r="C240" s="39">
        <v>3388</v>
      </c>
      <c r="D240" s="50"/>
      <c r="E240" s="47" t="s">
        <v>293</v>
      </c>
      <c r="F240" s="47" t="s">
        <v>119</v>
      </c>
      <c r="G240" s="40"/>
      <c r="H240" s="43" t="s">
        <v>294</v>
      </c>
      <c r="I240" s="40"/>
      <c r="J240" s="44"/>
      <c r="K240" s="45">
        <v>42346.34</v>
      </c>
      <c r="L240" s="46">
        <f t="shared" si="1"/>
        <v>559396579.65830898</v>
      </c>
    </row>
    <row r="241" spans="2:14" ht="45" x14ac:dyDescent="0.25">
      <c r="B241" s="63" t="s">
        <v>292</v>
      </c>
      <c r="C241" s="39">
        <v>3390</v>
      </c>
      <c r="D241" s="50"/>
      <c r="E241" s="47" t="s">
        <v>293</v>
      </c>
      <c r="F241" s="47" t="s">
        <v>119</v>
      </c>
      <c r="G241" s="40"/>
      <c r="H241" s="43" t="s">
        <v>295</v>
      </c>
      <c r="I241" s="40"/>
      <c r="J241" s="44"/>
      <c r="K241" s="45">
        <v>22999.200000000001</v>
      </c>
      <c r="L241" s="46">
        <f t="shared" si="1"/>
        <v>559373580.45830894</v>
      </c>
    </row>
    <row r="242" spans="2:14" ht="45" x14ac:dyDescent="0.25">
      <c r="B242" s="63" t="s">
        <v>292</v>
      </c>
      <c r="C242" s="39">
        <v>3392</v>
      </c>
      <c r="D242" s="50"/>
      <c r="E242" s="47" t="s">
        <v>293</v>
      </c>
      <c r="F242" s="47" t="s">
        <v>119</v>
      </c>
      <c r="G242" s="40"/>
      <c r="H242" s="43" t="s">
        <v>296</v>
      </c>
      <c r="I242" s="40"/>
      <c r="J242" s="44"/>
      <c r="K242" s="45">
        <v>22999.200000000001</v>
      </c>
      <c r="L242" s="46">
        <f t="shared" si="1"/>
        <v>559350581.25830889</v>
      </c>
    </row>
    <row r="243" spans="2:14" ht="45" x14ac:dyDescent="0.25">
      <c r="B243" s="63" t="s">
        <v>297</v>
      </c>
      <c r="C243" s="39">
        <v>3395</v>
      </c>
      <c r="D243" s="50"/>
      <c r="E243" s="47" t="s">
        <v>298</v>
      </c>
      <c r="F243" s="47" t="s">
        <v>119</v>
      </c>
      <c r="G243" s="40"/>
      <c r="H243" s="43" t="s">
        <v>299</v>
      </c>
      <c r="I243" s="40"/>
      <c r="J243" s="44"/>
      <c r="K243" s="45">
        <v>4197488.87</v>
      </c>
      <c r="L243" s="46">
        <f t="shared" si="1"/>
        <v>555153092.38830888</v>
      </c>
    </row>
    <row r="244" spans="2:14" ht="45" x14ac:dyDescent="0.25">
      <c r="B244" s="63" t="s">
        <v>297</v>
      </c>
      <c r="C244" s="39">
        <v>3397</v>
      </c>
      <c r="D244" s="50"/>
      <c r="E244" s="47" t="s">
        <v>298</v>
      </c>
      <c r="F244" s="47" t="s">
        <v>119</v>
      </c>
      <c r="G244" s="40"/>
      <c r="H244" s="43" t="s">
        <v>300</v>
      </c>
      <c r="I244" s="40"/>
      <c r="J244" s="44"/>
      <c r="K244" s="45">
        <v>68291.67</v>
      </c>
      <c r="L244" s="46">
        <f t="shared" si="1"/>
        <v>555084800.71830893</v>
      </c>
    </row>
    <row r="245" spans="2:14" ht="15.75" thickBot="1" x14ac:dyDescent="0.3">
      <c r="B245" s="66" t="s">
        <v>100</v>
      </c>
      <c r="C245" s="67"/>
      <c r="D245" s="67"/>
      <c r="E245" s="67"/>
      <c r="F245" s="66"/>
      <c r="G245" s="67"/>
      <c r="H245" s="68"/>
      <c r="I245" s="67"/>
      <c r="J245" s="69">
        <f>SUM(J155:J244)</f>
        <v>0</v>
      </c>
      <c r="K245" s="69">
        <f>SUM(K155:K244)</f>
        <v>591024190.48000002</v>
      </c>
      <c r="L245" s="69">
        <f>+L244</f>
        <v>555084800.71830893</v>
      </c>
      <c r="N245" s="48"/>
    </row>
    <row r="246" spans="2:14" ht="16.5" thickTop="1" x14ac:dyDescent="0.3"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1"/>
      <c r="M246" s="21"/>
    </row>
    <row r="247" spans="2:14" ht="15.75" x14ac:dyDescent="0.3"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32"/>
    </row>
    <row r="248" spans="2:14" ht="15.75" x14ac:dyDescent="0.3">
      <c r="B248" s="1"/>
      <c r="C248" t="s">
        <v>301</v>
      </c>
      <c r="E248" s="1"/>
      <c r="F248" s="1"/>
      <c r="G248" s="1"/>
      <c r="H248" s="1"/>
      <c r="I248" s="1"/>
      <c r="J248" s="2"/>
    </row>
    <row r="249" spans="2:14" ht="21.75" customHeight="1" x14ac:dyDescent="0.3">
      <c r="B249" s="1"/>
      <c r="C249" s="76" t="s">
        <v>101</v>
      </c>
      <c r="D249" s="76"/>
      <c r="E249" s="76"/>
      <c r="G249" s="1"/>
      <c r="H249" s="34" t="s">
        <v>102</v>
      </c>
      <c r="I249" s="1"/>
      <c r="K249" s="74" t="s">
        <v>102</v>
      </c>
      <c r="L249" s="74"/>
    </row>
    <row r="250" spans="2:14" ht="15.75" x14ac:dyDescent="0.3">
      <c r="B250" s="1"/>
      <c r="C250" s="77" t="s">
        <v>302</v>
      </c>
      <c r="D250" s="77"/>
      <c r="E250" s="77"/>
      <c r="G250" s="3"/>
      <c r="H250" s="35" t="s">
        <v>103</v>
      </c>
      <c r="I250" s="1"/>
      <c r="J250" s="1"/>
      <c r="K250" s="75" t="s">
        <v>104</v>
      </c>
      <c r="L250" s="75"/>
      <c r="M250" s="70"/>
    </row>
    <row r="251" spans="2:14" ht="15.75" x14ac:dyDescent="0.3">
      <c r="B251" s="1"/>
      <c r="C251" s="72" t="s">
        <v>303</v>
      </c>
      <c r="D251" s="72"/>
      <c r="E251" s="72"/>
      <c r="G251" s="3"/>
      <c r="H251" s="3" t="s">
        <v>105</v>
      </c>
      <c r="I251" s="1"/>
      <c r="J251" s="1"/>
      <c r="K251" s="72" t="s">
        <v>106</v>
      </c>
      <c r="L251" s="72"/>
      <c r="M251" s="70"/>
    </row>
    <row r="252" spans="2:14" ht="15.75" x14ac:dyDescent="0.3"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1"/>
    </row>
    <row r="254" spans="2:14" x14ac:dyDescent="0.25">
      <c r="L254" s="71"/>
    </row>
  </sheetData>
  <mergeCells count="20">
    <mergeCell ref="B150:L150"/>
    <mergeCell ref="B2:L2"/>
    <mergeCell ref="B3:L3"/>
    <mergeCell ref="B4:L4"/>
    <mergeCell ref="B5:L5"/>
    <mergeCell ref="C142:E142"/>
    <mergeCell ref="K142:L142"/>
    <mergeCell ref="C143:E143"/>
    <mergeCell ref="K143:L143"/>
    <mergeCell ref="C144:E144"/>
    <mergeCell ref="K144:L144"/>
    <mergeCell ref="B149:L149"/>
    <mergeCell ref="C251:E251"/>
    <mergeCell ref="K251:L251"/>
    <mergeCell ref="B151:L151"/>
    <mergeCell ref="B152:L152"/>
    <mergeCell ref="C249:E249"/>
    <mergeCell ref="K249:L249"/>
    <mergeCell ref="C250:E250"/>
    <mergeCell ref="K250:L250"/>
  </mergeCells>
  <pageMargins left="0.70866141732283472" right="0.70866141732283472" top="0.74803149606299213" bottom="0.74803149606299213" header="0.31496062992125984" footer="0.31496062992125984"/>
  <pageSetup paperSize="5" scale="65" orientation="landscape" verticalDpi="0" r:id="rId1"/>
  <rowBreaks count="3" manualBreakCount="3">
    <brk id="50" max="11" man="1"/>
    <brk id="99" max="16383" man="1"/>
    <brk id="145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7EDBAD-5F71-400D-9D59-0D0150C17E37}"/>
</file>

<file path=customXml/itemProps2.xml><?xml version="1.0" encoding="utf-8"?>
<ds:datastoreItem xmlns:ds="http://schemas.openxmlformats.org/officeDocument/2006/customXml" ds:itemID="{DAB56A51-36BD-4098-A8F0-10D2CEDD5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1644E-5617-4744-9160-0455674A7E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Maggy Villar</cp:lastModifiedBy>
  <cp:lastPrinted>2024-01-31T19:12:38Z</cp:lastPrinted>
  <dcterms:created xsi:type="dcterms:W3CDTF">2015-06-05T18:19:34Z</dcterms:created>
  <dcterms:modified xsi:type="dcterms:W3CDTF">2024-01-31T19:14:56Z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