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2/"/>
    </mc:Choice>
  </mc:AlternateContent>
  <xr:revisionPtr revIDLastSave="1" documentId="11_1AAD7A55C51D023F5B9CE0CE6E94D31523649F4F" xr6:coauthVersionLast="47" xr6:coauthVersionMax="47" xr10:uidLastSave="{08BD59E7-8E52-4ECB-87DC-AB56F78A2CC6}"/>
  <bookViews>
    <workbookView xWindow="13680" yWindow="1380" windowWidth="12075" windowHeight="139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9" i="1"/>
  <c r="J59" i="1"/>
  <c r="L45" i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K23" i="1"/>
  <c r="J23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3" i="1" s="1"/>
</calcChain>
</file>

<file path=xl/sharedStrings.xml><?xml version="1.0" encoding="utf-8"?>
<sst xmlns="http://schemas.openxmlformats.org/spreadsheetml/2006/main" count="112" uniqueCount="60">
  <si>
    <t>INFORME DE TESORERIA</t>
  </si>
  <si>
    <t>INGRESOS Y EGRESOS</t>
  </si>
  <si>
    <t>CUENTA NO. 2400169440 (Fondo Reponible)</t>
  </si>
  <si>
    <t>ENERO DEL 2022</t>
  </si>
  <si>
    <t>Fecha</t>
  </si>
  <si>
    <t>Transferencia</t>
  </si>
  <si>
    <t>Cheque</t>
  </si>
  <si>
    <t>Referencia</t>
  </si>
  <si>
    <t>Beneficiario</t>
  </si>
  <si>
    <t>Descripcion</t>
  </si>
  <si>
    <t>Debito</t>
  </si>
  <si>
    <t>Credito</t>
  </si>
  <si>
    <t>Balance</t>
  </si>
  <si>
    <t>Balance Inicial</t>
  </si>
  <si>
    <t>EMPLEADO</t>
  </si>
  <si>
    <t>PAGO VIATICOS</t>
  </si>
  <si>
    <t>DGII</t>
  </si>
  <si>
    <t>COBRO IMP DGII 0.15%_TRANS TUB</t>
  </si>
  <si>
    <t>BANRESERVAS</t>
  </si>
  <si>
    <t>COMISION MANEJO DE CUENTA</t>
  </si>
  <si>
    <t>Total</t>
  </si>
  <si>
    <t>^</t>
  </si>
  <si>
    <t>Maggy Villar</t>
  </si>
  <si>
    <t>Anyolani Nolasco</t>
  </si>
  <si>
    <t>Jose Luis Mañon</t>
  </si>
  <si>
    <t>Realizado</t>
  </si>
  <si>
    <t>Aprobado</t>
  </si>
  <si>
    <t>Analista y/o Tecnico Financiero</t>
  </si>
  <si>
    <t>Enc. Division Depto. de Contabilidad</t>
  </si>
  <si>
    <t>Encargado Financiero</t>
  </si>
  <si>
    <t xml:space="preserve">  CUENTA UNICA DEL TESORO NO. 100010102384894</t>
  </si>
  <si>
    <t>Libramiento</t>
  </si>
  <si>
    <t>CEIZTUR</t>
  </si>
  <si>
    <t>Ingresos percibidos del IDAC correspondiente a noviembre 2021</t>
  </si>
  <si>
    <t>2.1.2.2.05</t>
  </si>
  <si>
    <t>COMITE EJECUTOR DE INFRAESTRUCTURAS DE ZONAS TURISTICAS</t>
  </si>
  <si>
    <t>CEIZTUR NOMINA  MILITAR  ENERO 2022</t>
  </si>
  <si>
    <t>2.2.1.3.01</t>
  </si>
  <si>
    <t>COMPANIA DOMINICANA DE TELEFONOS C POR A</t>
  </si>
  <si>
    <t>Pago de la factura No.7871, Por los servicios de renta mensual de las flotas del CEIZTUR, correspondiente al mes de diciembre 2021.</t>
  </si>
  <si>
    <t>2.2.6.3.01</t>
  </si>
  <si>
    <t>HUMANO SEGUROS S A</t>
  </si>
  <si>
    <t>Pago de la Factura No.1768, correspondiente al mes de enero 2022 del Seguro Médico de Salud a los empleados del CEIZTUR.</t>
  </si>
  <si>
    <t>2.7.1.2.01</t>
  </si>
  <si>
    <t xml:space="preserve">	Dineba Diseños Interiores y Ebanisteria, SRL</t>
  </si>
  <si>
    <t>Pago avance 20% del monto RD$44,100,000.02, contrato No.54-2021, Reconstrucción Centro Parroquial Espíritu Santo municipio de San Francisco de Macorís, Provincia Duarte.</t>
  </si>
  <si>
    <t>2.7.2.4.01</t>
  </si>
  <si>
    <t>Proyectos Civiles LD, SRL</t>
  </si>
  <si>
    <t>Pago avance 20% del monto RD$45,588,950.87, contrato No.52-2021, Reconstrucción vía de Acceso Riocito – Playa Saladilla, municipio Santa Cruz provincia de Barahona.</t>
  </si>
  <si>
    <t>Pericles Antonio Andújar De La Vega</t>
  </si>
  <si>
    <t>Pago avance 20% del monto RD$9,675,044.88 contrato No.53-2021, Reconstrucción Aceras y Contenes del Centro del Municipio de Banica, Provincia de Elías Piña.</t>
  </si>
  <si>
    <t>2.1.5.3.01,2.1.5.2.01,2.1.1.2.05,2.1.5.1.01</t>
  </si>
  <si>
    <t>NOMINA PROBATORIO ENERO 2022</t>
  </si>
  <si>
    <t xml:space="preserve">	Cedaria Dominicana, SRL</t>
  </si>
  <si>
    <t>Pago de la fact. No. 0064, Cub. No. 5 y Final Contrato No. 43-2019, proy. 312, Reconstrucción y equipamiento Auditorio de la Plaza Educativa de la Policía Nacional, Santo Domingo, D.N.</t>
  </si>
  <si>
    <t>2.1.5.3.01; 2.1.1.2.08; 2.1.5.2.01; ,2.1.5.1.01</t>
  </si>
  <si>
    <t>ceiztur nomina empleados temporales enero 2022</t>
  </si>
  <si>
    <t>2.1.5.3.01,2.1.5.2.01,2.1.5.1.01,2.1.1.1.01</t>
  </si>
  <si>
    <t>Ceiztur Nomina Empleados Fijo Enero 2022</t>
  </si>
  <si>
    <t>Ingresos percibidos del IDAC correspondiente a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</si>
</sst>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0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7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3" fillId="0" borderId="0" xfId="1" applyFont="1"/>
    <xf numFmtId="14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43" fontId="4" fillId="0" borderId="1" xfId="1" applyFont="1" applyBorder="1"/>
    <xf numFmtId="43" fontId="3" fillId="0" borderId="1" xfId="0" applyNumberFormat="1" applyFont="1" applyBorder="1"/>
    <xf numFmtId="14" fontId="4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0" applyNumberFormat="1" applyFont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3" fillId="2" borderId="2" xfId="1" applyFont="1" applyFill="1" applyBorder="1"/>
    <xf numFmtId="43" fontId="2" fillId="2" borderId="2" xfId="1" applyFont="1" applyFill="1" applyBorder="1"/>
    <xf numFmtId="43" fontId="2" fillId="2" borderId="2" xfId="0" applyNumberFormat="1" applyFont="1" applyFill="1" applyBorder="1"/>
    <xf numFmtId="0" fontId="5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/>
    <xf numFmtId="43" fontId="3" fillId="0" borderId="3" xfId="1" applyFont="1" applyBorder="1"/>
    <xf numFmtId="17" fontId="2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</xdr:colOff>
      <xdr:row>1</xdr:row>
      <xdr:rowOff>15240</xdr:rowOff>
    </xdr:from>
    <xdr:to>
      <xdr:col>5</xdr:col>
      <xdr:colOff>1695450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297656-D75E-4D35-95C3-B7FACCD84FC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205740"/>
          <a:ext cx="5031105" cy="5753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68580</xdr:colOff>
      <xdr:row>36</xdr:row>
      <xdr:rowOff>175260</xdr:rowOff>
    </xdr:from>
    <xdr:to>
      <xdr:col>5</xdr:col>
      <xdr:colOff>1495425</xdr:colOff>
      <xdr:row>39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3F53186-81DA-400C-AE3C-89B703BC865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82880" y="7147560"/>
          <a:ext cx="4827270" cy="5486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6"/>
  <sheetViews>
    <sheetView tabSelected="1" workbookViewId="0">
      <selection activeCell="E8" sqref="E8"/>
    </sheetView>
  </sheetViews>
  <sheetFormatPr baseColWidth="10" defaultColWidth="8.85546875" defaultRowHeight="15" x14ac:dyDescent="0.3"/>
  <cols>
    <col min="1" max="1" width="1.7109375" style="2" customWidth="1"/>
    <col min="2" max="2" width="10.140625" style="2" bestFit="1" customWidth="1"/>
    <col min="3" max="3" width="12.85546875" style="2" bestFit="1" customWidth="1"/>
    <col min="4" max="4" width="8.28515625" style="2" bestFit="1" customWidth="1"/>
    <col min="5" max="5" width="17.42578125" style="2" customWidth="1"/>
    <col min="6" max="6" width="30.140625" style="2" customWidth="1"/>
    <col min="7" max="7" width="1.42578125" style="2" customWidth="1"/>
    <col min="8" max="8" width="73.140625" style="2" customWidth="1"/>
    <col min="9" max="9" width="1.42578125" style="2" hidden="1" customWidth="1"/>
    <col min="10" max="10" width="14.85546875" style="8" bestFit="1" customWidth="1"/>
    <col min="11" max="11" width="13.7109375" style="8" bestFit="1" customWidth="1"/>
    <col min="12" max="12" width="14.7109375" style="2" bestFit="1" customWidth="1"/>
    <col min="13" max="13" width="9" style="2" bestFit="1" customWidth="1"/>
    <col min="14" max="16384" width="8.85546875" style="2"/>
  </cols>
  <sheetData>
    <row r="2" spans="2:12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3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3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</row>
    <row r="7" spans="2:12" ht="22.9" customHeight="1" x14ac:dyDescent="0.3"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/>
      <c r="H7" s="4" t="s">
        <v>9</v>
      </c>
      <c r="I7" s="4"/>
      <c r="J7" s="5" t="s">
        <v>10</v>
      </c>
      <c r="K7" s="5" t="s">
        <v>11</v>
      </c>
      <c r="L7" s="4" t="s">
        <v>12</v>
      </c>
    </row>
    <row r="8" spans="2:12" x14ac:dyDescent="0.3">
      <c r="B8" s="6">
        <v>44562</v>
      </c>
      <c r="H8" s="7" t="s">
        <v>13</v>
      </c>
      <c r="J8" s="8">
        <v>0</v>
      </c>
      <c r="K8" s="8">
        <v>0</v>
      </c>
      <c r="L8" s="8">
        <v>1991852.56</v>
      </c>
    </row>
    <row r="9" spans="2:12" x14ac:dyDescent="0.3">
      <c r="B9" s="9">
        <v>44578</v>
      </c>
      <c r="C9" s="10"/>
      <c r="D9" s="10"/>
      <c r="E9" s="11">
        <v>254426756</v>
      </c>
      <c r="F9" s="12" t="s">
        <v>14</v>
      </c>
      <c r="G9" s="10"/>
      <c r="H9" s="11" t="s">
        <v>15</v>
      </c>
      <c r="I9" s="10"/>
      <c r="J9" s="13"/>
      <c r="K9" s="14">
        <v>9975</v>
      </c>
      <c r="L9" s="15">
        <f>+J9-K9+L8</f>
        <v>1981877.56</v>
      </c>
    </row>
    <row r="10" spans="2:12" x14ac:dyDescent="0.3">
      <c r="B10" s="9">
        <v>44578</v>
      </c>
      <c r="C10" s="10"/>
      <c r="D10" s="10"/>
      <c r="E10" s="11">
        <v>254426748</v>
      </c>
      <c r="F10" s="12" t="s">
        <v>14</v>
      </c>
      <c r="G10" s="10"/>
      <c r="H10" s="11" t="s">
        <v>15</v>
      </c>
      <c r="I10" s="10"/>
      <c r="J10" s="13"/>
      <c r="K10" s="14">
        <v>9975</v>
      </c>
      <c r="L10" s="15">
        <f t="shared" ref="L10:L20" si="0">+J10-K10+L9</f>
        <v>1971902.56</v>
      </c>
    </row>
    <row r="11" spans="2:12" x14ac:dyDescent="0.3">
      <c r="B11" s="9">
        <v>44578</v>
      </c>
      <c r="C11" s="10"/>
      <c r="D11" s="10"/>
      <c r="E11" s="11">
        <v>254426210</v>
      </c>
      <c r="F11" s="12" t="s">
        <v>14</v>
      </c>
      <c r="G11" s="10"/>
      <c r="H11" s="11" t="s">
        <v>15</v>
      </c>
      <c r="I11" s="10"/>
      <c r="J11" s="13"/>
      <c r="K11" s="14">
        <v>10605</v>
      </c>
      <c r="L11" s="15">
        <f t="shared" si="0"/>
        <v>1961297.56</v>
      </c>
    </row>
    <row r="12" spans="2:12" x14ac:dyDescent="0.3">
      <c r="B12" s="9">
        <v>44578</v>
      </c>
      <c r="C12" s="10"/>
      <c r="D12" s="10"/>
      <c r="E12" s="11">
        <v>254426202</v>
      </c>
      <c r="F12" s="12" t="s">
        <v>14</v>
      </c>
      <c r="G12" s="10"/>
      <c r="H12" s="11" t="s">
        <v>15</v>
      </c>
      <c r="I12" s="10"/>
      <c r="J12" s="13"/>
      <c r="K12" s="14">
        <v>10605</v>
      </c>
      <c r="L12" s="15">
        <f t="shared" si="0"/>
        <v>1950692.56</v>
      </c>
    </row>
    <row r="13" spans="2:12" x14ac:dyDescent="0.3">
      <c r="B13" s="9">
        <v>44578</v>
      </c>
      <c r="C13" s="10"/>
      <c r="D13" s="10"/>
      <c r="E13" s="11">
        <v>254426198</v>
      </c>
      <c r="F13" s="12" t="s">
        <v>14</v>
      </c>
      <c r="G13" s="10"/>
      <c r="H13" s="11" t="s">
        <v>15</v>
      </c>
      <c r="I13" s="10"/>
      <c r="J13" s="13"/>
      <c r="K13" s="14">
        <v>10605</v>
      </c>
      <c r="L13" s="15">
        <f t="shared" si="0"/>
        <v>1940087.56</v>
      </c>
    </row>
    <row r="14" spans="2:12" x14ac:dyDescent="0.3">
      <c r="B14" s="9">
        <v>44578</v>
      </c>
      <c r="C14" s="10"/>
      <c r="D14" s="10"/>
      <c r="E14" s="11">
        <v>254426187</v>
      </c>
      <c r="F14" s="12" t="s">
        <v>14</v>
      </c>
      <c r="G14" s="10"/>
      <c r="H14" s="11" t="s">
        <v>15</v>
      </c>
      <c r="I14" s="10"/>
      <c r="J14" s="13"/>
      <c r="K14" s="14">
        <v>10605</v>
      </c>
      <c r="L14" s="15">
        <f t="shared" si="0"/>
        <v>1929482.56</v>
      </c>
    </row>
    <row r="15" spans="2:12" x14ac:dyDescent="0.3">
      <c r="B15" s="16">
        <v>44578</v>
      </c>
      <c r="C15" s="10"/>
      <c r="D15" s="10"/>
      <c r="E15" s="11">
        <v>925442675</v>
      </c>
      <c r="F15" s="12" t="s">
        <v>16</v>
      </c>
      <c r="G15" s="10"/>
      <c r="H15" s="11" t="s">
        <v>17</v>
      </c>
      <c r="I15" s="10"/>
      <c r="J15" s="13"/>
      <c r="K15" s="14">
        <v>14.96</v>
      </c>
      <c r="L15" s="15">
        <f t="shared" si="0"/>
        <v>1929467.6</v>
      </c>
    </row>
    <row r="16" spans="2:12" x14ac:dyDescent="0.3">
      <c r="B16" s="16">
        <v>44578</v>
      </c>
      <c r="C16" s="10"/>
      <c r="D16" s="10"/>
      <c r="E16" s="11">
        <v>925442674</v>
      </c>
      <c r="F16" s="12" t="s">
        <v>16</v>
      </c>
      <c r="G16" s="10"/>
      <c r="H16" s="11" t="s">
        <v>17</v>
      </c>
      <c r="I16" s="10"/>
      <c r="J16" s="13"/>
      <c r="K16" s="14">
        <v>14.96</v>
      </c>
      <c r="L16" s="15">
        <f t="shared" si="0"/>
        <v>1929452.6400000001</v>
      </c>
    </row>
    <row r="17" spans="2:12" x14ac:dyDescent="0.3">
      <c r="B17" s="16">
        <v>44578</v>
      </c>
      <c r="C17" s="10"/>
      <c r="D17" s="10"/>
      <c r="E17" s="11">
        <v>925442621</v>
      </c>
      <c r="F17" s="12" t="s">
        <v>16</v>
      </c>
      <c r="G17" s="10"/>
      <c r="H17" s="11" t="s">
        <v>17</v>
      </c>
      <c r="I17" s="10"/>
      <c r="J17" s="13"/>
      <c r="K17" s="14">
        <v>15.91</v>
      </c>
      <c r="L17" s="15">
        <f t="shared" si="0"/>
        <v>1929436.7300000002</v>
      </c>
    </row>
    <row r="18" spans="2:12" x14ac:dyDescent="0.3">
      <c r="B18" s="16">
        <v>44578</v>
      </c>
      <c r="C18" s="10"/>
      <c r="D18" s="10"/>
      <c r="E18" s="11">
        <v>925442620</v>
      </c>
      <c r="F18" s="12" t="s">
        <v>16</v>
      </c>
      <c r="G18" s="10"/>
      <c r="H18" s="11" t="s">
        <v>17</v>
      </c>
      <c r="I18" s="10"/>
      <c r="J18" s="13"/>
      <c r="K18" s="14">
        <v>15.91</v>
      </c>
      <c r="L18" s="15">
        <f t="shared" si="0"/>
        <v>1929420.8200000003</v>
      </c>
    </row>
    <row r="19" spans="2:12" x14ac:dyDescent="0.3">
      <c r="B19" s="16">
        <v>44578</v>
      </c>
      <c r="C19" s="10"/>
      <c r="D19" s="10"/>
      <c r="E19" s="11">
        <v>925442619</v>
      </c>
      <c r="F19" s="12" t="s">
        <v>16</v>
      </c>
      <c r="G19" s="10"/>
      <c r="H19" s="11" t="s">
        <v>17</v>
      </c>
      <c r="I19" s="10"/>
      <c r="J19" s="13"/>
      <c r="K19" s="14">
        <v>15.91</v>
      </c>
      <c r="L19" s="15">
        <f t="shared" si="0"/>
        <v>1929404.9100000004</v>
      </c>
    </row>
    <row r="20" spans="2:12" x14ac:dyDescent="0.3">
      <c r="B20" s="16">
        <v>44578</v>
      </c>
      <c r="C20" s="10"/>
      <c r="D20" s="10"/>
      <c r="E20" s="11">
        <v>925442618</v>
      </c>
      <c r="F20" s="12" t="s">
        <v>16</v>
      </c>
      <c r="G20" s="10"/>
      <c r="H20" s="11" t="s">
        <v>17</v>
      </c>
      <c r="I20" s="10"/>
      <c r="J20" s="13"/>
      <c r="K20" s="14">
        <v>15.91</v>
      </c>
      <c r="L20" s="15">
        <f t="shared" si="0"/>
        <v>1929389.0000000005</v>
      </c>
    </row>
    <row r="21" spans="2:12" x14ac:dyDescent="0.3">
      <c r="B21" s="17">
        <v>44592</v>
      </c>
      <c r="C21" s="10"/>
      <c r="D21" s="10"/>
      <c r="E21" s="10">
        <v>9990002</v>
      </c>
      <c r="F21" s="12" t="s">
        <v>18</v>
      </c>
      <c r="G21" s="10"/>
      <c r="H21" s="10" t="s">
        <v>19</v>
      </c>
      <c r="I21" s="10"/>
      <c r="J21" s="13">
        <v>0</v>
      </c>
      <c r="K21" s="13">
        <v>175</v>
      </c>
      <c r="L21" s="15">
        <f>+J21-K21+L20</f>
        <v>1929214.0000000005</v>
      </c>
    </row>
    <row r="22" spans="2:12" x14ac:dyDescent="0.3">
      <c r="B22" s="18"/>
      <c r="F22" s="19"/>
      <c r="H22" s="20"/>
      <c r="L22" s="21"/>
    </row>
    <row r="23" spans="2:12" ht="15.75" thickBot="1" x14ac:dyDescent="0.35">
      <c r="B23" s="22" t="s">
        <v>20</v>
      </c>
      <c r="C23" s="23"/>
      <c r="D23" s="23"/>
      <c r="E23" s="23"/>
      <c r="F23" s="22"/>
      <c r="G23" s="22"/>
      <c r="H23" s="24"/>
      <c r="I23" s="23"/>
      <c r="J23" s="25">
        <f>+SUM(J8:J21)</f>
        <v>0</v>
      </c>
      <c r="K23" s="26">
        <f>SUM(K9:K22)</f>
        <v>62638.560000000012</v>
      </c>
      <c r="L23" s="27">
        <f>+L21</f>
        <v>1929214.0000000005</v>
      </c>
    </row>
    <row r="24" spans="2:12" ht="15.75" thickTop="1" x14ac:dyDescent="0.3">
      <c r="L24" s="28" t="s">
        <v>21</v>
      </c>
    </row>
    <row r="28" spans="2:12" x14ac:dyDescent="0.3">
      <c r="F28" s="29" t="s">
        <v>22</v>
      </c>
      <c r="H28" s="29" t="s">
        <v>23</v>
      </c>
      <c r="J28" s="30" t="s">
        <v>24</v>
      </c>
      <c r="K28" s="30"/>
      <c r="L28" s="30"/>
    </row>
    <row r="29" spans="2:12" x14ac:dyDescent="0.3">
      <c r="C29" s="31"/>
      <c r="D29" s="31"/>
      <c r="E29" s="19"/>
      <c r="F29" s="32" t="s">
        <v>25</v>
      </c>
      <c r="G29" s="32"/>
      <c r="H29" s="32" t="s">
        <v>26</v>
      </c>
      <c r="J29" s="1" t="s">
        <v>26</v>
      </c>
      <c r="K29" s="1"/>
      <c r="L29" s="1"/>
    </row>
    <row r="30" spans="2:12" x14ac:dyDescent="0.3">
      <c r="C30" s="31"/>
      <c r="D30" s="31"/>
      <c r="E30" s="19"/>
      <c r="F30" s="32" t="s">
        <v>27</v>
      </c>
      <c r="G30" s="32"/>
      <c r="H30" s="32" t="s">
        <v>28</v>
      </c>
      <c r="J30" s="1" t="s">
        <v>29</v>
      </c>
      <c r="K30" s="1"/>
      <c r="L30" s="1"/>
    </row>
    <row r="33" spans="1:13" s="33" customFormat="1" x14ac:dyDescent="0.3">
      <c r="A33" s="2"/>
      <c r="J33" s="34"/>
      <c r="K33" s="34"/>
    </row>
    <row r="38" spans="1:13" x14ac:dyDescent="0.3">
      <c r="B38" s="1" t="s">
        <v>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31"/>
    </row>
    <row r="39" spans="1:13" x14ac:dyDescent="0.3">
      <c r="B39" s="1" t="s">
        <v>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31"/>
    </row>
    <row r="40" spans="1:13" x14ac:dyDescent="0.3">
      <c r="B40" s="1" t="s">
        <v>30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31"/>
    </row>
    <row r="41" spans="1:13" x14ac:dyDescent="0.3">
      <c r="B41" s="3" t="s">
        <v>3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5"/>
    </row>
    <row r="43" spans="1:13" x14ac:dyDescent="0.3">
      <c r="B43" s="4" t="s">
        <v>4</v>
      </c>
      <c r="C43" s="4" t="s">
        <v>31</v>
      </c>
      <c r="D43" s="4" t="s">
        <v>6</v>
      </c>
      <c r="E43" s="4" t="s">
        <v>7</v>
      </c>
      <c r="F43" s="4" t="s">
        <v>8</v>
      </c>
      <c r="G43" s="4"/>
      <c r="H43" s="4" t="s">
        <v>9</v>
      </c>
      <c r="I43" s="4"/>
      <c r="J43" s="5" t="s">
        <v>10</v>
      </c>
      <c r="K43" s="5" t="s">
        <v>11</v>
      </c>
      <c r="L43" s="4" t="s">
        <v>12</v>
      </c>
    </row>
    <row r="44" spans="1:13" ht="16.5" customHeight="1" x14ac:dyDescent="0.3">
      <c r="B44" s="18"/>
      <c r="C44" s="19"/>
      <c r="F44" s="36"/>
      <c r="H44" s="7" t="s">
        <v>13</v>
      </c>
      <c r="L44" s="8">
        <v>0</v>
      </c>
      <c r="M44" s="8">
        <v>0</v>
      </c>
    </row>
    <row r="45" spans="1:13" ht="16.5" customHeight="1" x14ac:dyDescent="0.3">
      <c r="B45" s="17">
        <v>44575</v>
      </c>
      <c r="C45" s="12"/>
      <c r="D45" s="10"/>
      <c r="E45" s="10"/>
      <c r="F45" s="37" t="s">
        <v>32</v>
      </c>
      <c r="G45" s="10"/>
      <c r="H45" s="38" t="s">
        <v>33</v>
      </c>
      <c r="I45" s="10"/>
      <c r="J45" s="13">
        <v>197520971.02000001</v>
      </c>
      <c r="K45" s="13">
        <v>0</v>
      </c>
      <c r="L45" s="13">
        <f>+L44+J45</f>
        <v>197520971.02000001</v>
      </c>
      <c r="M45" s="8"/>
    </row>
    <row r="46" spans="1:13" ht="16.5" customHeight="1" x14ac:dyDescent="0.3">
      <c r="B46" s="17">
        <v>44579</v>
      </c>
      <c r="C46" s="12"/>
      <c r="D46" s="10"/>
      <c r="E46" s="10"/>
      <c r="F46" s="37" t="s">
        <v>32</v>
      </c>
      <c r="G46" s="10"/>
      <c r="H46" s="38" t="s">
        <v>33</v>
      </c>
      <c r="I46" s="10"/>
      <c r="J46" s="13">
        <v>110713446.87</v>
      </c>
      <c r="K46" s="13">
        <v>0</v>
      </c>
      <c r="L46" s="13">
        <f>+L45+J46</f>
        <v>308234417.88999999</v>
      </c>
      <c r="M46" s="8"/>
    </row>
    <row r="47" spans="1:13" ht="44.25" customHeight="1" x14ac:dyDescent="0.3">
      <c r="B47" s="17">
        <v>44579</v>
      </c>
      <c r="C47" s="12">
        <v>6</v>
      </c>
      <c r="D47" s="10"/>
      <c r="E47" s="39" t="s">
        <v>34</v>
      </c>
      <c r="F47" s="37" t="s">
        <v>35</v>
      </c>
      <c r="G47" s="10"/>
      <c r="H47" s="39" t="s">
        <v>36</v>
      </c>
      <c r="I47" s="10"/>
      <c r="J47" s="13"/>
      <c r="K47" s="13">
        <v>70000</v>
      </c>
      <c r="L47" s="13">
        <f>+L46+J47-K47</f>
        <v>308164417.88999999</v>
      </c>
    </row>
    <row r="48" spans="1:13" ht="30" x14ac:dyDescent="0.3">
      <c r="B48" s="17">
        <v>44580</v>
      </c>
      <c r="C48" s="12">
        <v>8</v>
      </c>
      <c r="D48" s="12"/>
      <c r="E48" s="40" t="s">
        <v>37</v>
      </c>
      <c r="F48" s="37" t="s">
        <v>38</v>
      </c>
      <c r="G48" s="10"/>
      <c r="H48" s="41" t="s">
        <v>39</v>
      </c>
      <c r="I48" s="10"/>
      <c r="J48" s="13"/>
      <c r="K48" s="13">
        <v>112402.46</v>
      </c>
      <c r="L48" s="13">
        <f>+L47+J48-K48</f>
        <v>308052015.43000001</v>
      </c>
    </row>
    <row r="49" spans="2:12" ht="30" x14ac:dyDescent="0.3">
      <c r="B49" s="17">
        <v>44580</v>
      </c>
      <c r="C49" s="12">
        <v>15</v>
      </c>
      <c r="D49" s="12"/>
      <c r="E49" s="40" t="s">
        <v>40</v>
      </c>
      <c r="F49" s="37" t="s">
        <v>41</v>
      </c>
      <c r="G49" s="10"/>
      <c r="H49" s="41" t="s">
        <v>42</v>
      </c>
      <c r="I49" s="10"/>
      <c r="J49" s="13"/>
      <c r="K49" s="13">
        <v>1002540.95</v>
      </c>
      <c r="L49" s="13">
        <f t="shared" ref="L49:L57" si="1">+L48+J49-K49</f>
        <v>307049474.48000002</v>
      </c>
    </row>
    <row r="50" spans="2:12" ht="45" x14ac:dyDescent="0.3">
      <c r="B50" s="17">
        <v>44580</v>
      </c>
      <c r="C50" s="12">
        <v>19</v>
      </c>
      <c r="D50" s="12"/>
      <c r="E50" s="40" t="s">
        <v>43</v>
      </c>
      <c r="F50" s="37" t="s">
        <v>44</v>
      </c>
      <c r="G50" s="10"/>
      <c r="H50" s="41" t="s">
        <v>45</v>
      </c>
      <c r="I50" s="10"/>
      <c r="J50" s="13"/>
      <c r="K50" s="13">
        <v>8820000</v>
      </c>
      <c r="L50" s="13">
        <f t="shared" si="1"/>
        <v>298229474.48000002</v>
      </c>
    </row>
    <row r="51" spans="2:12" ht="27.75" customHeight="1" x14ac:dyDescent="0.3">
      <c r="B51" s="17">
        <v>44580</v>
      </c>
      <c r="C51" s="12">
        <v>23</v>
      </c>
      <c r="D51" s="12"/>
      <c r="E51" s="40" t="s">
        <v>46</v>
      </c>
      <c r="F51" s="37" t="s">
        <v>47</v>
      </c>
      <c r="G51" s="10"/>
      <c r="H51" s="41" t="s">
        <v>48</v>
      </c>
      <c r="I51" s="10"/>
      <c r="J51" s="13"/>
      <c r="K51" s="13">
        <v>9117790.1699999999</v>
      </c>
      <c r="L51" s="13">
        <f t="shared" si="1"/>
        <v>289111684.31</v>
      </c>
    </row>
    <row r="52" spans="2:12" ht="30" x14ac:dyDescent="0.3">
      <c r="B52" s="17">
        <v>44580</v>
      </c>
      <c r="C52" s="12">
        <v>27</v>
      </c>
      <c r="D52" s="12"/>
      <c r="E52" s="40" t="s">
        <v>46</v>
      </c>
      <c r="F52" s="37" t="s">
        <v>49</v>
      </c>
      <c r="G52" s="10"/>
      <c r="H52" s="41" t="s">
        <v>50</v>
      </c>
      <c r="I52" s="10"/>
      <c r="J52" s="13"/>
      <c r="K52" s="13">
        <v>1935008.98</v>
      </c>
      <c r="L52" s="13">
        <f t="shared" si="1"/>
        <v>287176675.32999998</v>
      </c>
    </row>
    <row r="53" spans="2:12" ht="45" x14ac:dyDescent="0.3">
      <c r="B53" s="17">
        <v>44581</v>
      </c>
      <c r="C53" s="12">
        <v>44</v>
      </c>
      <c r="D53" s="12"/>
      <c r="E53" s="41" t="s">
        <v>51</v>
      </c>
      <c r="F53" s="37" t="s">
        <v>35</v>
      </c>
      <c r="G53" s="10"/>
      <c r="H53" s="41" t="s">
        <v>52</v>
      </c>
      <c r="I53" s="10"/>
      <c r="J53" s="13"/>
      <c r="K53" s="13">
        <v>190558.5</v>
      </c>
      <c r="L53" s="13">
        <f t="shared" si="1"/>
        <v>286986116.82999998</v>
      </c>
    </row>
    <row r="54" spans="2:12" ht="45" x14ac:dyDescent="0.3">
      <c r="B54" s="17">
        <v>44581</v>
      </c>
      <c r="C54" s="12">
        <v>45</v>
      </c>
      <c r="D54" s="12"/>
      <c r="E54" s="40" t="s">
        <v>43</v>
      </c>
      <c r="F54" s="37" t="s">
        <v>53</v>
      </c>
      <c r="G54" s="10"/>
      <c r="H54" s="37" t="s">
        <v>54</v>
      </c>
      <c r="I54" s="10"/>
      <c r="J54" s="13"/>
      <c r="K54" s="13">
        <v>3320828.81</v>
      </c>
      <c r="L54" s="13">
        <f t="shared" si="1"/>
        <v>283665288.01999998</v>
      </c>
    </row>
    <row r="55" spans="2:12" ht="60" x14ac:dyDescent="0.3">
      <c r="B55" s="17">
        <v>44581</v>
      </c>
      <c r="C55" s="12">
        <v>47</v>
      </c>
      <c r="D55" s="12"/>
      <c r="E55" s="41" t="s">
        <v>55</v>
      </c>
      <c r="F55" s="37" t="s">
        <v>35</v>
      </c>
      <c r="G55" s="10"/>
      <c r="H55" s="41" t="s">
        <v>56</v>
      </c>
      <c r="I55" s="10"/>
      <c r="J55" s="13"/>
      <c r="K55" s="13">
        <v>2567333.25</v>
      </c>
      <c r="L55" s="13">
        <f t="shared" si="1"/>
        <v>281097954.76999998</v>
      </c>
    </row>
    <row r="56" spans="2:12" ht="45" x14ac:dyDescent="0.3">
      <c r="B56" s="17">
        <v>44581</v>
      </c>
      <c r="C56" s="12">
        <v>49</v>
      </c>
      <c r="D56" s="12"/>
      <c r="E56" s="41" t="s">
        <v>57</v>
      </c>
      <c r="F56" s="37" t="s">
        <v>35</v>
      </c>
      <c r="G56" s="10"/>
      <c r="H56" s="41" t="s">
        <v>58</v>
      </c>
      <c r="I56" s="10"/>
      <c r="J56" s="13"/>
      <c r="K56" s="13">
        <v>3987586.39</v>
      </c>
      <c r="L56" s="13">
        <f t="shared" si="1"/>
        <v>277110368.38</v>
      </c>
    </row>
    <row r="57" spans="2:12" x14ac:dyDescent="0.3">
      <c r="B57" s="17">
        <v>44588</v>
      </c>
      <c r="C57" s="12"/>
      <c r="D57" s="12"/>
      <c r="E57" s="41"/>
      <c r="F57" s="37" t="s">
        <v>32</v>
      </c>
      <c r="G57" s="10"/>
      <c r="H57" s="38" t="s">
        <v>59</v>
      </c>
      <c r="I57" s="10"/>
      <c r="J57" s="13">
        <v>122748750.22</v>
      </c>
      <c r="K57" s="13"/>
      <c r="L57" s="13">
        <f t="shared" si="1"/>
        <v>399859118.60000002</v>
      </c>
    </row>
    <row r="58" spans="2:12" x14ac:dyDescent="0.3">
      <c r="B58" s="18"/>
      <c r="C58" s="19"/>
      <c r="D58" s="19"/>
      <c r="E58" s="42"/>
      <c r="F58" s="36"/>
      <c r="H58" s="36"/>
      <c r="L58" s="8"/>
    </row>
    <row r="59" spans="2:12" ht="15.75" thickBot="1" x14ac:dyDescent="0.35">
      <c r="B59" s="22" t="s">
        <v>20</v>
      </c>
      <c r="C59" s="23"/>
      <c r="D59" s="23"/>
      <c r="E59" s="24"/>
      <c r="F59" s="22"/>
      <c r="G59" s="23"/>
      <c r="H59" s="24"/>
      <c r="I59" s="23"/>
      <c r="J59" s="26">
        <f>SUM(J45:J57)</f>
        <v>430983168.11000001</v>
      </c>
      <c r="K59" s="26">
        <f>SUM(K47:K57)</f>
        <v>31124049.509999998</v>
      </c>
      <c r="L59" s="27">
        <f>+J59-K59</f>
        <v>399859118.60000002</v>
      </c>
    </row>
    <row r="60" spans="2:12" ht="15.75" thickTop="1" x14ac:dyDescent="0.3">
      <c r="L60" s="28" t="s">
        <v>21</v>
      </c>
    </row>
    <row r="63" spans="2:12" x14ac:dyDescent="0.3">
      <c r="L63" s="43"/>
    </row>
    <row r="64" spans="2:12" x14ac:dyDescent="0.3">
      <c r="F64" s="29" t="s">
        <v>22</v>
      </c>
      <c r="H64" s="29" t="s">
        <v>23</v>
      </c>
      <c r="J64" s="30" t="s">
        <v>24</v>
      </c>
      <c r="K64" s="30"/>
      <c r="L64" s="30"/>
    </row>
    <row r="65" spans="6:12" x14ac:dyDescent="0.3">
      <c r="F65" s="32" t="s">
        <v>25</v>
      </c>
      <c r="G65" s="32"/>
      <c r="H65" s="32" t="s">
        <v>26</v>
      </c>
      <c r="J65" s="1" t="s">
        <v>26</v>
      </c>
      <c r="K65" s="1"/>
      <c r="L65" s="1"/>
    </row>
    <row r="66" spans="6:12" x14ac:dyDescent="0.3">
      <c r="F66" s="32" t="s">
        <v>27</v>
      </c>
      <c r="G66" s="32"/>
      <c r="H66" s="32" t="s">
        <v>28</v>
      </c>
      <c r="J66" s="1" t="s">
        <v>29</v>
      </c>
      <c r="K66" s="1"/>
      <c r="L66" s="1"/>
    </row>
  </sheetData>
  <mergeCells count="14">
    <mergeCell ref="J65:L65"/>
    <mergeCell ref="J66:L66"/>
    <mergeCell ref="J30:L30"/>
    <mergeCell ref="B38:L38"/>
    <mergeCell ref="B39:L39"/>
    <mergeCell ref="B40:L40"/>
    <mergeCell ref="B41:L41"/>
    <mergeCell ref="J64:L64"/>
    <mergeCell ref="B2:L2"/>
    <mergeCell ref="B3:L3"/>
    <mergeCell ref="B4:L4"/>
    <mergeCell ref="B5:L5"/>
    <mergeCell ref="J28:L28"/>
    <mergeCell ref="J29:L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83D5B9-64EC-4458-9E24-5AA801E482A8}"/>
</file>

<file path=customXml/itemProps2.xml><?xml version="1.0" encoding="utf-8"?>
<ds:datastoreItem xmlns:ds="http://schemas.openxmlformats.org/officeDocument/2006/customXml" ds:itemID="{D2C83A25-ED44-4CB6-9DD8-4F542F4084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9EF144-5F2B-4743-95FD-7E84F427D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2024-01-30T19:30:22Z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