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1/"/>
    </mc:Choice>
  </mc:AlternateContent>
  <xr:revisionPtr revIDLastSave="160" documentId="11_B17D7867D11D854467DDE0CE6E94D31523649F4F" xr6:coauthVersionLast="47" xr6:coauthVersionMax="47" xr10:uidLastSave="{D3BC780A-9F03-477A-BE63-AE5B096D60EA}"/>
  <bookViews>
    <workbookView xWindow="-120" yWindow="-120" windowWidth="24240" windowHeight="131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8" i="1"/>
  <c r="L34" i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K15" i="1"/>
  <c r="J15" i="1"/>
  <c r="L8" i="1"/>
  <c r="L9" i="1" s="1"/>
  <c r="L10" i="1" s="1"/>
  <c r="L11" i="1" s="1"/>
  <c r="L12" i="1" s="1"/>
  <c r="L13" i="1" s="1"/>
  <c r="L15" i="1" s="1"/>
</calcChain>
</file>

<file path=xl/sharedStrings.xml><?xml version="1.0" encoding="utf-8"?>
<sst xmlns="http://schemas.openxmlformats.org/spreadsheetml/2006/main" count="101" uniqueCount="68">
  <si>
    <t>INFORME DE TESORERIA</t>
  </si>
  <si>
    <t>INGRESOS Y EGRESOS</t>
  </si>
  <si>
    <t>CUENTA NO. 2400169440 (Fondo Reponible)</t>
  </si>
  <si>
    <t>FEBRERO DEL 2021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</si>
  <si>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</si>
  <si>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</si>
  <si>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</si>
  <si>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</si>
  <si>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</si>
  <si>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</si>
  <si>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</si>
  <si>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</si>
  <si>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</si>
  <si>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</si>
  <si>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CEIZTUR</t>
  </si>
  <si>
    <t>CERTIFICACION CHEQUE PRIVADO  CAJA CHICA</t>
  </si>
  <si>
    <t>DGII</t>
  </si>
  <si>
    <t>COBRO IMP DGII 0.15%_TRANS TUB</t>
  </si>
  <si>
    <t>Empleados</t>
  </si>
  <si>
    <t>PAGO DE VIATICOS</t>
  </si>
  <si>
    <t>COBRO IMP 0.15% DGII CTA CTE</t>
  </si>
  <si>
    <t>BANRESERVAS</t>
  </si>
  <si>
    <t xml:space="preserve">COMISION MANEJO DE CUENTA </t>
  </si>
  <si>
    <t>Total</t>
  </si>
  <si>
    <t>Anyolani Nolasco</t>
  </si>
  <si>
    <t>Enc. Division Depto. de Contabilidad</t>
  </si>
  <si>
    <t xml:space="preserve">  CUENTA UNICA DEL TESORO NO. 100010102384894</t>
  </si>
  <si>
    <t>Libramiento</t>
  </si>
  <si>
    <t xml:space="preserve"> 08/02/2021</t>
  </si>
  <si>
    <t>TRASNFERENCIAS RECIBIDAS DEL IDAC CORRESPONDIENTE AL MES DE FEBRERO</t>
  </si>
  <si>
    <t>2.1.1.1.01; 2.1.5.1.01; 2.1.5.2.01; 2.1.5.3.01</t>
  </si>
  <si>
    <t xml:space="preserve">COMITE EJECUTOR DE INFRAESTRUCTURAS DE
ZONAS TURISTICAS
</t>
  </si>
  <si>
    <t>RETROACTIVO FIJO NOVIEMBRE Y DICIEMBRE 2020</t>
  </si>
  <si>
    <t>09/02/2021</t>
  </si>
  <si>
    <t>2.1.1.5.04</t>
  </si>
  <si>
    <t>VACACIONES NO DISFRUTADAS EXEMPLEADOS</t>
  </si>
  <si>
    <t>16/02/2021 </t>
  </si>
  <si>
    <t xml:space="preserve"> COMITE EJECUTOR DE INFRAESTRUCTURAS DE ZONAS TURISTICAS</t>
  </si>
  <si>
    <t>NOMINA FIJA FEBRERO 2021</t>
  </si>
  <si>
    <t>2.1.2.2.05</t>
  </si>
  <si>
    <t>NOMINA MILITAR FEBRERO 2021</t>
  </si>
  <si>
    <t>18/02/2021</t>
  </si>
  <si>
    <t>2.2.7.2.06</t>
  </si>
  <si>
    <t xml:space="preserve">PAGO FACTURA NO. 0340 POR MANTENIMIENTO DE VEHICULO TOYOTA FORTUNER </t>
  </si>
  <si>
    <t>DELTA COMERCIAL S.A.</t>
  </si>
  <si>
    <t xml:space="preserve">PAGO FACTURA NO.0300 DEDUCIBLE A LA REPARACION VEHICULO POR ACCIDENTE DEL VEHICULO </t>
  </si>
  <si>
    <t>2.2.8.5.03</t>
  </si>
  <si>
    <t>SERVICIO AUTOMOTRIZ ESPECIALIZADO  SRL (SAES)</t>
  </si>
  <si>
    <t xml:space="preserve">PAGO FACTURA NO. 0156 Y 0157 POR CONTRATACION DE SERVICIOS DE DESINFECCION CONTRA EL VIRUS COVID-19 EN LAS DIFERENTES AREAS DEL CEIZTUR, DURANTE 3 MESES </t>
  </si>
  <si>
    <t>2,1,1,2,08; 2,1,5,1,01; 2.1,5,1,02; 2,1,5,1,03</t>
  </si>
  <si>
    <t xml:space="preserve">TARPAX SERVICES SRL </t>
  </si>
  <si>
    <t>NOMINA CONTRATADOS FEBRERO 2021</t>
  </si>
  <si>
    <t>2.2.8.6.01</t>
  </si>
  <si>
    <t>PAGO FACTURA NOS. 0002 Y 0003 POR SERVICIO DE DESAYUNO ACTIVIDAD NAVIDAD PARA EL PERSONAL CEIZTUR</t>
  </si>
  <si>
    <t>24/02/2021</t>
  </si>
  <si>
    <t>2.7.2.7.01</t>
  </si>
  <si>
    <t>OX CONSULTING SRL</t>
  </si>
  <si>
    <t>RECONSTRUCCION CLUB OFICIALES DE LA ARMADA DOMINICANA  SANS SOUCI</t>
  </si>
  <si>
    <t>2.3.7.1.01</t>
  </si>
  <si>
    <t>HENRY VELOZ CIVIL GROUP</t>
  </si>
  <si>
    <t>PAGO FACTURA NO. 6125 COMPRA DE TICKETS DE COMBUSTIBLE PARA ASIGNACIONES Y VIAJES EMPLEADOS DEL CEIZTUR</t>
  </si>
  <si>
    <t>2.1.1.2.08;  2.1.5.01;   2.1.5.3.01</t>
  </si>
  <si>
    <t>ISLA DOMINICANA DE PETROLEO CORPORATION</t>
  </si>
  <si>
    <t>NOMINA CONTRATADOS ADICIONAL ENERO 2021</t>
  </si>
  <si>
    <t>Realizado por:</t>
  </si>
  <si>
    <t>Aprobado por:</t>
  </si>
  <si>
    <t>Maggy Villar</t>
  </si>
  <si>
    <t>Analista y/o Técnico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</si>
</sst>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3" fontId="2" fillId="2" borderId="1" xfId="2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3" fillId="0" borderId="0" xfId="2" applyFont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3" fontId="3" fillId="0" borderId="1" xfId="2" applyFont="1" applyBorder="1"/>
    <xf numFmtId="39" fontId="4" fillId="0" borderId="1" xfId="2" applyNumberFormat="1" applyFont="1" applyBorder="1" applyAlignment="1">
      <alignment horizontal="right"/>
    </xf>
    <xf numFmtId="43" fontId="3" fillId="0" borderId="1" xfId="0" applyNumberFormat="1" applyFont="1" applyBorder="1"/>
    <xf numFmtId="1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39" fontId="4" fillId="0" borderId="0" xfId="2" applyNumberFormat="1" applyFont="1" applyAlignment="1">
      <alignment horizontal="right"/>
    </xf>
    <xf numFmtId="43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2" xfId="2" applyFont="1" applyFill="1" applyBorder="1"/>
    <xf numFmtId="43" fontId="2" fillId="2" borderId="2" xfId="0" applyNumberFormat="1" applyFont="1" applyFill="1" applyBorder="1"/>
    <xf numFmtId="0" fontId="3" fillId="0" borderId="3" xfId="0" applyFont="1" applyBorder="1"/>
    <xf numFmtId="0" fontId="2" fillId="0" borderId="0" xfId="0" applyFont="1"/>
    <xf numFmtId="17" fontId="2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43" fontId="3" fillId="0" borderId="1" xfId="2" applyFont="1" applyFill="1" applyBorder="1"/>
    <xf numFmtId="0" fontId="2" fillId="0" borderId="4" xfId="0" applyFont="1" applyBorder="1" applyAlignment="1">
      <alignment horizontal="center"/>
    </xf>
    <xf numFmtId="0" fontId="6" fillId="0" borderId="0" xfId="0" applyFont="1"/>
    <xf numFmtId="1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left" wrapText="1"/>
    </xf>
    <xf numFmtId="43" fontId="5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43" fontId="3" fillId="0" borderId="0" xfId="2" applyFont="1" applyBorder="1"/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Millares 2 2 2 3" xfId="2" xr:uid="{40BF9B91-0E8D-4A5A-AE81-5C26E1FC5D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4</xdr:col>
      <xdr:colOff>491913</xdr:colOff>
      <xdr:row>4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76B68D-D3F7-4B68-89CD-BFB0CFCAB64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21920" y="205740"/>
          <a:ext cx="3427518" cy="6915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68580</xdr:colOff>
      <xdr:row>27</xdr:row>
      <xdr:rowOff>175260</xdr:rowOff>
    </xdr:from>
    <xdr:to>
      <xdr:col>4</xdr:col>
      <xdr:colOff>542925</xdr:colOff>
      <xdr:row>32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4B209BE-E34F-4FE8-B898-DA9428DA9F6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82880" y="5775960"/>
          <a:ext cx="3417570" cy="8153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pto%20financiero%202021/CONTROL%20DE%20LIBRAMIENTOS/CONTROL%20DE%20LIB.%20MONTO%20BRUTO%202021-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pto%20financiero%202021/CONTROL%20DE%20LIBRAMIENTOS/CONTROL%20DE%20LIB.%20MONTO%20BRUTO%202021-1.xlsx?64C19A8F" TargetMode="External"/><Relationship Id="rId1" Type="http://schemas.openxmlformats.org/officeDocument/2006/relationships/externalLinkPath" Target="file:///\\64C19A8F\CONTROL%20DE%20LIB.%20MONTO%20BRUTO%20202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ENERO 1"/>
      <sheetName val="FEBRERO"/>
      <sheetName val="FEBRERO 1"/>
      <sheetName val="MARZO"/>
      <sheetName val="MARZO 1"/>
      <sheetName val="ABRIL"/>
      <sheetName val="ABRIL 1"/>
      <sheetName val="MAYO"/>
      <sheetName val="MAYO 1"/>
      <sheetName val="JUNIO"/>
      <sheetName val="JUNIO 1"/>
      <sheetName val="JULIO"/>
      <sheetName val="JULIO 1"/>
      <sheetName val="AGOSTO"/>
      <sheetName val="AGOSTO 1"/>
      <sheetName val="SEPTIEMBRE "/>
      <sheetName val="SEPTIEMBRE 1"/>
      <sheetName val="OCTUBRE"/>
      <sheetName val="OCTUBRE 1"/>
      <sheetName val="NOVIEMBRE"/>
      <sheetName val="NOVIEMBRE 1"/>
      <sheetName val="DICIEMBRE"/>
      <sheetName val="DICIEMBRE 1"/>
      <sheetName val="Sheet11"/>
      <sheetName val="Hoja6"/>
      <sheetName val="Hoja1"/>
      <sheetName val="Hoja2"/>
      <sheetName val="Hoja3"/>
      <sheetName val="Hoja5"/>
    </sheetNames>
    <sheetDataSet>
      <sheetData sheetId="0"/>
      <sheetData sheetId="1">
        <row r="11">
          <cell r="L11">
            <v>1401078</v>
          </cell>
        </row>
        <row r="42">
          <cell r="L42">
            <v>161728112.47057223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"/>
  <sheetViews>
    <sheetView showGridLines="0" tabSelected="1" view="pageBreakPreview" topLeftCell="A37" zoomScale="60" zoomScaleNormal="100" workbookViewId="0">
      <selection activeCell="K45" sqref="K45"/>
    </sheetView>
  </sheetViews>
  <sheetFormatPr baseColWidth="10" defaultColWidth="8.85546875" defaultRowHeight="15" x14ac:dyDescent="0.3"/>
  <cols>
    <col min="1" max="1" width="1.7109375" style="2" customWidth="1"/>
    <col min="2" max="2" width="12" style="2" customWidth="1"/>
    <col min="3" max="3" width="19.28515625" style="2" customWidth="1"/>
    <col min="4" max="4" width="11.42578125" style="2" customWidth="1"/>
    <col min="5" max="5" width="19.85546875" style="2" customWidth="1"/>
    <col min="6" max="6" width="51.5703125" style="2" customWidth="1"/>
    <col min="7" max="7" width="0.42578125" style="2" hidden="1" customWidth="1"/>
    <col min="8" max="8" width="56.42578125" style="2" customWidth="1"/>
    <col min="9" max="9" width="3.5703125" style="2" hidden="1" customWidth="1"/>
    <col min="10" max="11" width="20" style="7" customWidth="1"/>
    <col min="12" max="12" width="21" style="2" customWidth="1"/>
    <col min="13" max="13" width="10.28515625" style="2" bestFit="1" customWidth="1"/>
    <col min="14" max="16384" width="8.85546875" style="2"/>
  </cols>
  <sheetData>
    <row r="2" spans="2:12" x14ac:dyDescent="0.3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x14ac:dyDescent="0.3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x14ac:dyDescent="0.3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2" x14ac:dyDescent="0.3">
      <c r="B5" s="43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7" spans="2:12" ht="22.9" customHeight="1" x14ac:dyDescent="0.3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/>
      <c r="H7" s="3" t="s">
        <v>9</v>
      </c>
      <c r="I7" s="3"/>
      <c r="J7" s="4" t="s">
        <v>10</v>
      </c>
      <c r="K7" s="4" t="s">
        <v>11</v>
      </c>
      <c r="L7" s="3" t="s">
        <v>12</v>
      </c>
    </row>
    <row r="8" spans="2:12" x14ac:dyDescent="0.3">
      <c r="B8" s="5"/>
      <c r="H8" s="6" t="s">
        <v>13</v>
      </c>
      <c r="J8" s="7">
        <v>0</v>
      </c>
      <c r="K8" s="7">
        <v>0</v>
      </c>
      <c r="L8" s="7">
        <f>+'[1]ENERO 1'!L11</f>
        <v>1401078</v>
      </c>
    </row>
    <row r="9" spans="2:12" ht="28.9" customHeight="1" x14ac:dyDescent="0.3">
      <c r="B9" s="8">
        <v>44230</v>
      </c>
      <c r="C9" s="9"/>
      <c r="D9" s="9"/>
      <c r="E9" s="10">
        <v>999130042</v>
      </c>
      <c r="F9" s="11" t="s">
        <v>14</v>
      </c>
      <c r="G9" s="9"/>
      <c r="H9" s="12" t="s">
        <v>15</v>
      </c>
      <c r="I9" s="9"/>
      <c r="J9" s="13"/>
      <c r="K9" s="14">
        <v>215318.85</v>
      </c>
      <c r="L9" s="15">
        <f>+L8+J9-K9</f>
        <v>1185759.1499999999</v>
      </c>
    </row>
    <row r="10" spans="2:12" ht="13.5" customHeight="1" x14ac:dyDescent="0.3">
      <c r="B10" s="8">
        <v>44231</v>
      </c>
      <c r="C10" s="9"/>
      <c r="D10" s="9"/>
      <c r="E10" s="16">
        <v>452444798</v>
      </c>
      <c r="F10" s="11" t="s">
        <v>16</v>
      </c>
      <c r="G10" s="9"/>
      <c r="H10" s="17" t="s">
        <v>17</v>
      </c>
      <c r="I10" s="9"/>
      <c r="J10" s="13"/>
      <c r="K10" s="14">
        <v>322.23</v>
      </c>
      <c r="L10" s="15">
        <f t="shared" ref="L10:L13" si="0">+L9+J10-K10</f>
        <v>1185436.92</v>
      </c>
    </row>
    <row r="11" spans="2:12" x14ac:dyDescent="0.3">
      <c r="B11" s="8">
        <v>44238</v>
      </c>
      <c r="C11" s="9"/>
      <c r="D11" s="9"/>
      <c r="E11" s="10">
        <v>452400042</v>
      </c>
      <c r="F11" s="11" t="s">
        <v>18</v>
      </c>
      <c r="G11" s="9"/>
      <c r="H11" s="17" t="s">
        <v>19</v>
      </c>
      <c r="I11" s="9"/>
      <c r="J11" s="13"/>
      <c r="K11" s="14">
        <v>539700</v>
      </c>
      <c r="L11" s="15">
        <f t="shared" si="0"/>
        <v>645736.91999999993</v>
      </c>
    </row>
    <row r="12" spans="2:12" x14ac:dyDescent="0.3">
      <c r="B12" s="8">
        <v>44239</v>
      </c>
      <c r="C12" s="9"/>
      <c r="D12" s="9"/>
      <c r="E12" s="10">
        <v>452433436</v>
      </c>
      <c r="F12" s="11" t="s">
        <v>16</v>
      </c>
      <c r="G12" s="9"/>
      <c r="H12" s="12" t="s">
        <v>20</v>
      </c>
      <c r="I12" s="9"/>
      <c r="J12" s="13"/>
      <c r="K12" s="14">
        <v>809.55</v>
      </c>
      <c r="L12" s="15">
        <f t="shared" si="0"/>
        <v>644927.36999999988</v>
      </c>
    </row>
    <row r="13" spans="2:12" x14ac:dyDescent="0.3">
      <c r="B13" s="8">
        <v>44253</v>
      </c>
      <c r="C13" s="9"/>
      <c r="D13" s="9"/>
      <c r="E13" s="10">
        <v>999000002</v>
      </c>
      <c r="F13" s="11" t="s">
        <v>21</v>
      </c>
      <c r="G13" s="9"/>
      <c r="H13" s="12" t="s">
        <v>22</v>
      </c>
      <c r="I13" s="9"/>
      <c r="J13" s="13"/>
      <c r="K13" s="14">
        <v>175</v>
      </c>
      <c r="L13" s="15">
        <f t="shared" si="0"/>
        <v>644752.36999999988</v>
      </c>
    </row>
    <row r="14" spans="2:12" x14ac:dyDescent="0.3">
      <c r="B14" s="5"/>
      <c r="E14" s="18"/>
      <c r="F14" s="18"/>
      <c r="H14" s="19"/>
      <c r="K14" s="20"/>
      <c r="L14" s="21"/>
    </row>
    <row r="15" spans="2:12" ht="15.75" thickBot="1" x14ac:dyDescent="0.35">
      <c r="B15" s="22" t="s">
        <v>23</v>
      </c>
      <c r="C15" s="23"/>
      <c r="D15" s="23"/>
      <c r="E15" s="23"/>
      <c r="F15" s="22"/>
      <c r="G15" s="22"/>
      <c r="H15" s="24"/>
      <c r="I15" s="23"/>
      <c r="J15" s="25">
        <f>+SUM(J8:J14)</f>
        <v>0</v>
      </c>
      <c r="K15" s="25">
        <f>SUM(K9:K14)</f>
        <v>756325.63000000012</v>
      </c>
      <c r="L15" s="26">
        <f>+L13</f>
        <v>644752.36999999988</v>
      </c>
    </row>
    <row r="16" spans="2:12" ht="15.75" thickTop="1" x14ac:dyDescent="0.3"/>
    <row r="19" spans="1:12" x14ac:dyDescent="0.3">
      <c r="K19" s="44"/>
      <c r="L19" s="45"/>
    </row>
    <row r="20" spans="1:12" ht="15.75" x14ac:dyDescent="0.3">
      <c r="B20"/>
      <c r="C20"/>
      <c r="H20" s="28"/>
      <c r="K20" s="46"/>
      <c r="L20" s="47"/>
    </row>
    <row r="21" spans="1:12" x14ac:dyDescent="0.3">
      <c r="B21" s="42" t="s">
        <v>64</v>
      </c>
      <c r="C21" s="42"/>
      <c r="D21" s="42"/>
      <c r="H21" s="34" t="s">
        <v>65</v>
      </c>
      <c r="K21" s="48"/>
      <c r="L21" s="48"/>
    </row>
    <row r="22" spans="1:12" x14ac:dyDescent="0.3">
      <c r="B22" s="40" t="s">
        <v>66</v>
      </c>
      <c r="C22" s="40"/>
      <c r="D22" s="40"/>
      <c r="H22" s="18" t="s">
        <v>24</v>
      </c>
      <c r="K22" s="49"/>
      <c r="L22" s="49"/>
    </row>
    <row r="23" spans="1:12" x14ac:dyDescent="0.3">
      <c r="B23" s="41" t="s">
        <v>67</v>
      </c>
      <c r="C23" s="41"/>
      <c r="D23" s="41"/>
      <c r="H23" s="1" t="s">
        <v>25</v>
      </c>
      <c r="K23" s="50"/>
      <c r="L23" s="50"/>
    </row>
    <row r="24" spans="1:12" x14ac:dyDescent="0.3">
      <c r="B24" s="1"/>
      <c r="C24" s="1"/>
      <c r="D24" s="1"/>
      <c r="H24" s="1"/>
      <c r="K24" s="51"/>
      <c r="L24" s="51"/>
    </row>
    <row r="25" spans="1:12" x14ac:dyDescent="0.3">
      <c r="K25" s="44"/>
      <c r="L25" s="45"/>
    </row>
    <row r="29" spans="1:12" x14ac:dyDescent="0.3">
      <c r="B29" s="41" t="s">
        <v>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s="27" customFormat="1" x14ac:dyDescent="0.3">
      <c r="A30" s="2"/>
      <c r="B30" s="41" t="s">
        <v>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x14ac:dyDescent="0.3"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x14ac:dyDescent="0.3">
      <c r="B32" s="43" t="s">
        <v>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2:13" x14ac:dyDescent="0.3">
      <c r="B33" s="3" t="s">
        <v>4</v>
      </c>
      <c r="C33" s="3" t="s">
        <v>27</v>
      </c>
      <c r="D33" s="3" t="s">
        <v>6</v>
      </c>
      <c r="E33" s="3" t="s">
        <v>7</v>
      </c>
      <c r="F33" s="3" t="s">
        <v>8</v>
      </c>
      <c r="G33" s="3"/>
      <c r="H33" s="3" t="s">
        <v>9</v>
      </c>
      <c r="I33" s="3"/>
      <c r="J33" s="4" t="s">
        <v>10</v>
      </c>
      <c r="K33" s="4" t="s">
        <v>11</v>
      </c>
      <c r="L33" s="3" t="s">
        <v>12</v>
      </c>
    </row>
    <row r="34" spans="2:13" x14ac:dyDescent="0.3">
      <c r="B34" s="30"/>
      <c r="C34" s="18"/>
      <c r="F34" s="31"/>
      <c r="H34" s="6" t="s">
        <v>13</v>
      </c>
      <c r="L34" s="7">
        <f>+'[1]ENERO 1'!L42</f>
        <v>161728112.47057223</v>
      </c>
      <c r="M34" s="28"/>
    </row>
    <row r="35" spans="2:13" ht="30" x14ac:dyDescent="0.3">
      <c r="B35" s="36" t="s">
        <v>28</v>
      </c>
      <c r="C35" s="11"/>
      <c r="D35" s="9"/>
      <c r="E35" s="32"/>
      <c r="F35" s="12"/>
      <c r="G35" s="9"/>
      <c r="H35" s="38" t="s">
        <v>29</v>
      </c>
      <c r="I35" s="9"/>
      <c r="J35" s="13">
        <v>144105549.91</v>
      </c>
      <c r="K35" s="13"/>
      <c r="L35" s="13">
        <f>+L34+J35-K35</f>
        <v>305833662.3805722</v>
      </c>
      <c r="M35" s="28"/>
    </row>
    <row r="36" spans="2:13" ht="50.25" customHeight="1" x14ac:dyDescent="0.3">
      <c r="B36" s="36" t="s">
        <v>33</v>
      </c>
      <c r="C36" s="11">
        <v>64</v>
      </c>
      <c r="D36" s="9"/>
      <c r="E36" s="32" t="s">
        <v>30</v>
      </c>
      <c r="F36" s="12" t="s">
        <v>31</v>
      </c>
      <c r="G36" s="9"/>
      <c r="H36" s="38" t="s">
        <v>32</v>
      </c>
      <c r="I36" s="9"/>
      <c r="J36" s="13"/>
      <c r="K36" s="39">
        <v>11549</v>
      </c>
      <c r="L36" s="13">
        <f t="shared" ref="L36:L47" si="1">+L35+J36-K36</f>
        <v>305822113.3805722</v>
      </c>
      <c r="M36" s="28"/>
    </row>
    <row r="37" spans="2:13" ht="46.5" customHeight="1" x14ac:dyDescent="0.3">
      <c r="B37" s="36" t="s">
        <v>33</v>
      </c>
      <c r="C37" s="11">
        <v>66</v>
      </c>
      <c r="D37" s="9"/>
      <c r="E37" s="32" t="s">
        <v>34</v>
      </c>
      <c r="F37" s="12" t="s">
        <v>31</v>
      </c>
      <c r="G37" s="9"/>
      <c r="H37" s="38" t="s">
        <v>35</v>
      </c>
      <c r="I37" s="9"/>
      <c r="J37" s="13"/>
      <c r="K37" s="13">
        <v>1045362.24</v>
      </c>
      <c r="L37" s="13">
        <f t="shared" si="1"/>
        <v>304776751.14057219</v>
      </c>
      <c r="M37" s="29"/>
    </row>
    <row r="38" spans="2:13" ht="30" x14ac:dyDescent="0.3">
      <c r="B38" s="36" t="s">
        <v>36</v>
      </c>
      <c r="C38" s="11">
        <v>81</v>
      </c>
      <c r="D38" s="9"/>
      <c r="E38" s="32" t="s">
        <v>30</v>
      </c>
      <c r="F38" s="12" t="s">
        <v>37</v>
      </c>
      <c r="G38" s="9"/>
      <c r="H38" s="38" t="s">
        <v>38</v>
      </c>
      <c r="I38" s="9"/>
      <c r="J38" s="13"/>
      <c r="K38" s="13">
        <v>3270631.15</v>
      </c>
      <c r="L38" s="13">
        <f t="shared" si="1"/>
        <v>301506119.99057221</v>
      </c>
    </row>
    <row r="39" spans="2:13" ht="45" customHeight="1" x14ac:dyDescent="0.3">
      <c r="B39" s="36">
        <v>44243</v>
      </c>
      <c r="C39" s="11">
        <v>83</v>
      </c>
      <c r="D39" s="11"/>
      <c r="E39" s="12" t="s">
        <v>39</v>
      </c>
      <c r="F39" s="12" t="s">
        <v>37</v>
      </c>
      <c r="G39" s="9"/>
      <c r="H39" s="38" t="s">
        <v>40</v>
      </c>
      <c r="I39" s="9"/>
      <c r="J39" s="13"/>
      <c r="K39" s="13">
        <v>137000</v>
      </c>
      <c r="L39" s="13">
        <f t="shared" si="1"/>
        <v>301369119.99057221</v>
      </c>
    </row>
    <row r="40" spans="2:13" ht="44.25" customHeight="1" x14ac:dyDescent="0.3">
      <c r="B40" s="36" t="s">
        <v>41</v>
      </c>
      <c r="C40" s="11">
        <v>112</v>
      </c>
      <c r="D40" s="11"/>
      <c r="E40" s="12" t="s">
        <v>42</v>
      </c>
      <c r="F40" s="12" t="s">
        <v>37</v>
      </c>
      <c r="G40" s="9"/>
      <c r="H40" s="38" t="s">
        <v>43</v>
      </c>
      <c r="I40" s="9"/>
      <c r="J40" s="13"/>
      <c r="K40" s="33">
        <v>35679.86</v>
      </c>
      <c r="L40" s="13">
        <f t="shared" si="1"/>
        <v>301333440.1305722</v>
      </c>
      <c r="M40" s="7"/>
    </row>
    <row r="41" spans="2:13" ht="48" customHeight="1" x14ac:dyDescent="0.3">
      <c r="B41" s="36" t="s">
        <v>41</v>
      </c>
      <c r="C41" s="11">
        <v>123</v>
      </c>
      <c r="D41" s="11"/>
      <c r="E41" s="12" t="s">
        <v>42</v>
      </c>
      <c r="F41" s="12" t="s">
        <v>44</v>
      </c>
      <c r="G41" s="9"/>
      <c r="H41" s="38" t="s">
        <v>45</v>
      </c>
      <c r="I41" s="9"/>
      <c r="J41" s="13"/>
      <c r="K41" s="13">
        <v>9369</v>
      </c>
      <c r="L41" s="13">
        <f t="shared" si="1"/>
        <v>301324071.1305722</v>
      </c>
      <c r="M41" s="7"/>
    </row>
    <row r="42" spans="2:13" ht="50.25" customHeight="1" x14ac:dyDescent="0.3">
      <c r="B42" s="36" t="s">
        <v>41</v>
      </c>
      <c r="C42" s="11">
        <v>158</v>
      </c>
      <c r="D42" s="11"/>
      <c r="E42" s="12" t="s">
        <v>46</v>
      </c>
      <c r="F42" s="12" t="s">
        <v>47</v>
      </c>
      <c r="G42" s="9"/>
      <c r="H42" s="38" t="s">
        <v>48</v>
      </c>
      <c r="I42" s="9"/>
      <c r="J42" s="13"/>
      <c r="K42" s="13">
        <v>93172.800000000003</v>
      </c>
      <c r="L42" s="13">
        <f t="shared" si="1"/>
        <v>301230898.33057219</v>
      </c>
      <c r="M42" s="7"/>
    </row>
    <row r="43" spans="2:13" ht="42" customHeight="1" x14ac:dyDescent="0.3">
      <c r="B43" s="36" t="s">
        <v>41</v>
      </c>
      <c r="C43" s="11">
        <v>162</v>
      </c>
      <c r="D43" s="11"/>
      <c r="E43" s="12" t="s">
        <v>49</v>
      </c>
      <c r="F43" s="12" t="s">
        <v>50</v>
      </c>
      <c r="G43" s="9"/>
      <c r="H43" s="38" t="s">
        <v>51</v>
      </c>
      <c r="I43" s="9"/>
      <c r="J43" s="13"/>
      <c r="K43" s="13">
        <v>2536149.66</v>
      </c>
      <c r="L43" s="13">
        <f t="shared" si="1"/>
        <v>298694748.67057216</v>
      </c>
      <c r="M43" s="7"/>
    </row>
    <row r="44" spans="2:13" ht="45" x14ac:dyDescent="0.3">
      <c r="B44" s="37" t="s">
        <v>41</v>
      </c>
      <c r="C44" s="11">
        <v>183</v>
      </c>
      <c r="D44" s="11"/>
      <c r="E44" s="12" t="s">
        <v>52</v>
      </c>
      <c r="F44" s="12" t="s">
        <v>14</v>
      </c>
      <c r="G44" s="9"/>
      <c r="H44" s="38" t="s">
        <v>53</v>
      </c>
      <c r="I44" s="9"/>
      <c r="J44" s="13"/>
      <c r="K44" s="13">
        <v>96730.5</v>
      </c>
      <c r="L44" s="13">
        <f t="shared" si="1"/>
        <v>298598018.17057216</v>
      </c>
    </row>
    <row r="45" spans="2:13" ht="38.25" customHeight="1" x14ac:dyDescent="0.3">
      <c r="B45" s="37" t="s">
        <v>54</v>
      </c>
      <c r="C45" s="11">
        <v>588</v>
      </c>
      <c r="D45" s="11"/>
      <c r="E45" s="12" t="s">
        <v>55</v>
      </c>
      <c r="F45" s="12" t="s">
        <v>56</v>
      </c>
      <c r="G45" s="9"/>
      <c r="H45" s="38" t="s">
        <v>57</v>
      </c>
      <c r="I45" s="9"/>
      <c r="J45" s="13"/>
      <c r="K45" s="13">
        <v>5645527.5800000001</v>
      </c>
      <c r="L45" s="13">
        <f t="shared" si="1"/>
        <v>292952490.59057218</v>
      </c>
    </row>
    <row r="46" spans="2:13" ht="54.75" customHeight="1" x14ac:dyDescent="0.3">
      <c r="B46" s="37" t="s">
        <v>54</v>
      </c>
      <c r="C46" s="11">
        <v>606</v>
      </c>
      <c r="D46" s="11"/>
      <c r="E46" s="12" t="s">
        <v>58</v>
      </c>
      <c r="F46" s="12" t="s">
        <v>59</v>
      </c>
      <c r="G46" s="9"/>
      <c r="H46" s="38" t="s">
        <v>60</v>
      </c>
      <c r="I46" s="9"/>
      <c r="J46" s="13"/>
      <c r="K46" s="13">
        <v>2200000</v>
      </c>
      <c r="L46" s="13">
        <f t="shared" si="1"/>
        <v>290752490.59057218</v>
      </c>
    </row>
    <row r="47" spans="2:13" ht="30" x14ac:dyDescent="0.3">
      <c r="B47" s="37" t="s">
        <v>54</v>
      </c>
      <c r="C47" s="11">
        <v>703</v>
      </c>
      <c r="D47" s="11"/>
      <c r="E47" s="12" t="s">
        <v>61</v>
      </c>
      <c r="F47" s="12" t="s">
        <v>62</v>
      </c>
      <c r="G47" s="9"/>
      <c r="H47" s="38" t="s">
        <v>63</v>
      </c>
      <c r="I47" s="9"/>
      <c r="J47" s="13"/>
      <c r="K47" s="13">
        <v>150058.06</v>
      </c>
      <c r="L47" s="13">
        <f t="shared" si="1"/>
        <v>290602432.53057218</v>
      </c>
    </row>
    <row r="48" spans="2:13" ht="34.5" customHeight="1" thickBot="1" x14ac:dyDescent="0.35">
      <c r="B48" s="22" t="s">
        <v>23</v>
      </c>
      <c r="C48" s="23"/>
      <c r="D48" s="23"/>
      <c r="E48" s="23"/>
      <c r="F48" s="22"/>
      <c r="G48" s="23"/>
      <c r="H48" s="24"/>
      <c r="I48" s="23"/>
      <c r="J48" s="25">
        <f>SUM(J34:J47)</f>
        <v>144105549.91</v>
      </c>
      <c r="K48" s="25">
        <f>SUM(K34:K47)</f>
        <v>15231229.85</v>
      </c>
      <c r="L48" s="26">
        <f>+L47</f>
        <v>290602432.53057218</v>
      </c>
    </row>
    <row r="49" spans="2:12" ht="34.5" customHeight="1" thickTop="1" x14ac:dyDescent="0.3"/>
    <row r="50" spans="2:12" ht="27" customHeight="1" x14ac:dyDescent="0.3">
      <c r="B50" s="35"/>
      <c r="C50" s="35"/>
      <c r="F50" s="28"/>
      <c r="G50" s="28"/>
      <c r="H50" s="28"/>
      <c r="K50" s="47"/>
      <c r="L50" s="47"/>
    </row>
    <row r="51" spans="2:12" x14ac:dyDescent="0.3">
      <c r="B51" s="42" t="s">
        <v>64</v>
      </c>
      <c r="C51" s="42"/>
      <c r="D51" s="42"/>
      <c r="F51" s="28"/>
      <c r="H51" s="34" t="s">
        <v>65</v>
      </c>
      <c r="K51" s="48"/>
      <c r="L51" s="48"/>
    </row>
    <row r="52" spans="2:12" x14ac:dyDescent="0.3">
      <c r="B52" s="40" t="s">
        <v>66</v>
      </c>
      <c r="C52" s="40"/>
      <c r="D52" s="40"/>
      <c r="F52" s="28"/>
      <c r="H52" s="18" t="s">
        <v>24</v>
      </c>
      <c r="K52" s="40"/>
      <c r="L52" s="40"/>
    </row>
    <row r="53" spans="2:12" x14ac:dyDescent="0.3">
      <c r="B53" s="41" t="s">
        <v>67</v>
      </c>
      <c r="C53" s="41"/>
      <c r="D53" s="41"/>
      <c r="F53" s="28"/>
      <c r="H53" s="1" t="s">
        <v>25</v>
      </c>
      <c r="K53" s="41"/>
      <c r="L53" s="41"/>
    </row>
  </sheetData>
  <mergeCells count="20">
    <mergeCell ref="B2:L2"/>
    <mergeCell ref="B3:L3"/>
    <mergeCell ref="B4:L4"/>
    <mergeCell ref="B5:L5"/>
    <mergeCell ref="B29:L29"/>
    <mergeCell ref="K52:L52"/>
    <mergeCell ref="K53:L53"/>
    <mergeCell ref="B21:D21"/>
    <mergeCell ref="B22:D22"/>
    <mergeCell ref="B23:D23"/>
    <mergeCell ref="K22:L22"/>
    <mergeCell ref="K23:L23"/>
    <mergeCell ref="K21:L21"/>
    <mergeCell ref="B52:D52"/>
    <mergeCell ref="B53:D53"/>
    <mergeCell ref="B51:D51"/>
    <mergeCell ref="K51:L51"/>
    <mergeCell ref="B30:L30"/>
    <mergeCell ref="B31:L31"/>
    <mergeCell ref="B32:L32"/>
  </mergeCells>
  <pageMargins left="0.70866141732283472" right="0.70866141732283472" top="0.74803149606299213" bottom="0.74803149606299213" header="0.31496062992125984" footer="0.31496062992125984"/>
  <pageSetup paperSize="5" scale="63" orientation="landscape" verticalDpi="0" r:id="rId1"/>
  <rowBreaks count="1" manualBreakCount="1">
    <brk id="27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0D385F-4531-4578-A3F1-C8A6922CC07F}"/>
</file>

<file path=customXml/itemProps2.xml><?xml version="1.0" encoding="utf-8"?>
<ds:datastoreItem xmlns:ds="http://schemas.openxmlformats.org/officeDocument/2006/customXml" ds:itemID="{C9AEF754-EFB4-46B7-BEE0-042E82D4B3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B6B69-2200-481A-A7D5-F57DBAD60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Maggy Villar</cp:lastModifiedBy>
  <cp:lastPrinted>2024-01-31T19:17:35Z</cp:lastPrinted>
  <dcterms:created xsi:type="dcterms:W3CDTF">2015-06-05T18:19:34Z</dcterms:created>
  <dcterms:modified xsi:type="dcterms:W3CDTF">2024-01-31T19:28:32Z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