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Informes Financieros 2021-2023/Ingresos y egresos año 2022/"/>
    </mc:Choice>
  </mc:AlternateContent>
  <xr:revisionPtr revIDLastSave="1" documentId="11_BBE57E42B52D880FDFBCEDCE6E94D31523649F4F" xr6:coauthVersionLast="47" xr6:coauthVersionMax="47" xr10:uidLastSave="{7EDDE08E-B3D3-4B70-BE70-1E3A101D868A}"/>
  <bookViews>
    <workbookView xWindow="13995" yWindow="1140" windowWidth="12075" windowHeight="1398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7" i="1" l="1"/>
  <c r="K150" i="1"/>
  <c r="K149" i="1"/>
  <c r="K187" i="1" s="1"/>
  <c r="L136" i="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K115" i="1"/>
  <c r="J115" i="1"/>
  <c r="L9" i="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95" i="1" s="1"/>
  <c r="L87" i="1" s="1"/>
  <c r="L96" i="1" s="1"/>
  <c r="L88" i="1" s="1"/>
  <c r="L97" i="1" s="1"/>
  <c r="L89" i="1" s="1"/>
  <c r="L98" i="1" s="1"/>
  <c r="L90" i="1" s="1"/>
  <c r="L99" i="1" s="1"/>
  <c r="L91" i="1" s="1"/>
  <c r="L100" i="1" s="1"/>
  <c r="L92" i="1" s="1"/>
  <c r="L101" i="1" s="1"/>
  <c r="L93" i="1" s="1"/>
  <c r="L103" i="1" s="1"/>
  <c r="L94" i="1" s="1"/>
  <c r="L102" i="1" s="1"/>
  <c r="L104" i="1" s="1"/>
  <c r="L105" i="1" s="1"/>
  <c r="L106" i="1" s="1"/>
  <c r="L107" i="1" s="1"/>
  <c r="L108" i="1" s="1"/>
  <c r="L109" i="1" s="1"/>
  <c r="L110" i="1" s="1"/>
  <c r="L111" i="1" s="1"/>
  <c r="L112" i="1" s="1"/>
  <c r="L113" i="1" s="1"/>
  <c r="L115" i="1" s="1"/>
  <c r="L8" i="1"/>
</calcChain>
</file>

<file path=xl/sharedStrings.xml><?xml version="1.0" encoding="utf-8"?>
<sst xmlns="http://schemas.openxmlformats.org/spreadsheetml/2006/main" count="485" uniqueCount="198">
  <si>
    <t>INFORME DE TESORERIA</t>
  </si>
  <si>
    <t>INGRESOS Y EGRESOS</t>
  </si>
  <si>
    <t>CUENTA NO. 2400169440 (Fondo Reponible)</t>
  </si>
  <si>
    <t>FEBRERO DEL 2022</t>
  </si>
  <si>
    <t>Fecha</t>
  </si>
  <si>
    <t>Transferencia</t>
  </si>
  <si>
    <t>Cheque</t>
  </si>
  <si>
    <t>Referencia</t>
  </si>
  <si>
    <t>Beneficiario</t>
  </si>
  <si>
    <t>Descripcion</t>
  </si>
  <si>
    <t>Debito</t>
  </si>
  <si>
    <t>Credito</t>
  </si>
  <si>
    <t>Balance</t>
  </si>
  <si>
    <t>Balance Inicial</t>
  </si>
  <si>
    <t>925594846</t>
  </si>
  <si>
    <t>DGII</t>
  </si>
  <si>
    <t>COBRO IMP DGII 0.15%_TRANS TUB</t>
  </si>
  <si>
    <t>255948463</t>
  </si>
  <si>
    <t>TSS</t>
  </si>
  <si>
    <t>TRANSFERENCIA A COLECTOR CONTRIBUCIONES A</t>
  </si>
  <si>
    <t>256604238</t>
  </si>
  <si>
    <t>EMPLEADO</t>
  </si>
  <si>
    <t>PAGO VIATICOS</t>
  </si>
  <si>
    <t>256604235</t>
  </si>
  <si>
    <t>256604231</t>
  </si>
  <si>
    <t>256604227</t>
  </si>
  <si>
    <t>256604224</t>
  </si>
  <si>
    <t>256603798</t>
  </si>
  <si>
    <t>925660423</t>
  </si>
  <si>
    <t>925660422</t>
  </si>
  <si>
    <t>925660379</t>
  </si>
  <si>
    <t>925671054</t>
  </si>
  <si>
    <t>*</t>
  </si>
  <si>
    <t>925671032</t>
  </si>
  <si>
    <t>925671031</t>
  </si>
  <si>
    <t>925671030</t>
  </si>
  <si>
    <t>925670988</t>
  </si>
  <si>
    <t>925670987</t>
  </si>
  <si>
    <t>925670934</t>
  </si>
  <si>
    <t>925670933</t>
  </si>
  <si>
    <t>925670932</t>
  </si>
  <si>
    <t>925670899</t>
  </si>
  <si>
    <t>925670898</t>
  </si>
  <si>
    <t>925670897</t>
  </si>
  <si>
    <t>925670854</t>
  </si>
  <si>
    <t>925670853</t>
  </si>
  <si>
    <t>925670852</t>
  </si>
  <si>
    <t>925670812</t>
  </si>
  <si>
    <t>925670811</t>
  </si>
  <si>
    <t>256710551</t>
  </si>
  <si>
    <t>256710548</t>
  </si>
  <si>
    <t>256710541</t>
  </si>
  <si>
    <t>256710322</t>
  </si>
  <si>
    <t>256710317</t>
  </si>
  <si>
    <t>256710312</t>
  </si>
  <si>
    <t>256710304</t>
  </si>
  <si>
    <t>256710300</t>
  </si>
  <si>
    <t>256709889</t>
  </si>
  <si>
    <t>256709880</t>
  </si>
  <si>
    <t>256709876</t>
  </si>
  <si>
    <t>256709872</t>
  </si>
  <si>
    <t>256709341</t>
  </si>
  <si>
    <t>256709338</t>
  </si>
  <si>
    <t>256709335</t>
  </si>
  <si>
    <t>256709331</t>
  </si>
  <si>
    <t>256709327</t>
  </si>
  <si>
    <t>256708990</t>
  </si>
  <si>
    <t>256708987</t>
  </si>
  <si>
    <t>256708981</t>
  </si>
  <si>
    <t>256708977</t>
  </si>
  <si>
    <t>256708973</t>
  </si>
  <si>
    <t>256708540</t>
  </si>
  <si>
    <t>256708537</t>
  </si>
  <si>
    <t>256708533</t>
  </si>
  <si>
    <t>256708529</t>
  </si>
  <si>
    <t>256708525</t>
  </si>
  <si>
    <t>256708126</t>
  </si>
  <si>
    <t>256708123</t>
  </si>
  <si>
    <t>256708120</t>
  </si>
  <si>
    <t>256708116</t>
  </si>
  <si>
    <t>256708110</t>
  </si>
  <si>
    <t>CEIZTUR</t>
  </si>
  <si>
    <t>DEVOLUCION POR DUPLICIDAD EN PAGO VIATICOS DESDE EL 09 AL 10 /02/2022</t>
  </si>
  <si>
    <t>PAGOS NOMINAS NET-BANKING PAGO VIATICOS</t>
  </si>
  <si>
    <t>PAGO VIATICOS DESDE EL 30 DE JUNIO AL  30/10/2021</t>
  </si>
  <si>
    <t>BANRESERVAS</t>
  </si>
  <si>
    <t>COMISIÓN MANEJO DE CUENTA</t>
  </si>
  <si>
    <t>Total</t>
  </si>
  <si>
    <t>Maggy Vilalr</t>
  </si>
  <si>
    <t>Anyolani Nolasco</t>
  </si>
  <si>
    <t>Jose Luis Mañon</t>
  </si>
  <si>
    <t>Realizado</t>
  </si>
  <si>
    <t>Aprobado</t>
  </si>
  <si>
    <t>Analista y/o Tecnico Financiero</t>
  </si>
  <si>
    <t>Enc. Division Depto. de Contabilidad</t>
  </si>
  <si>
    <t>Encargado Financiero</t>
  </si>
  <si>
    <t xml:space="preserve">  CUENTA UNICA DEL TESORO NO. 100010102384894</t>
  </si>
  <si>
    <t>Libramiento</t>
  </si>
  <si>
    <t>Ingresos correspondientes del 9 al 15/01/2022</t>
  </si>
  <si>
    <t>2.2.5.1.01</t>
  </si>
  <si>
    <t>XIOMARA DEL CARMEN MARMOLEJOS ACOSTA</t>
  </si>
  <si>
    <t>Pago de la Factura No.0052 por el Alquiler de un inmueble que aloja oficinas de la policía de Turismo Politur, correspondiente al mes de enero 2022.</t>
  </si>
  <si>
    <t>Ingresos correspondientes del 1 al 15/01/2022</t>
  </si>
  <si>
    <t>Ingresos correspondientes del 16 al 22/01/2022</t>
  </si>
  <si>
    <t>2.2.6.3.01</t>
  </si>
  <si>
    <t xml:space="preserve">	HUMANO SEGUROS S A</t>
  </si>
  <si>
    <t>Pago de la Factura No.2095, correspondiente al mes de febrero 2022, del Seguro Médico de Salud a los empleados del CEIZTUR.</t>
  </si>
  <si>
    <t>2.2.8.7.06</t>
  </si>
  <si>
    <t>Elsa Margarita de la Cruz Matos</t>
  </si>
  <si>
    <t>Pago de la Factura No.0073, por concepto de Legalización de documentos, según anexos.</t>
  </si>
  <si>
    <t>2.3.9.2.01</t>
  </si>
  <si>
    <t>Fis Soluciones SRL</t>
  </si>
  <si>
    <t>Pago de la Factura No. 0051 por la Compra de Toners y Cartuchos para Impresoras y Fotocopiadoras del CEIZTUR.</t>
  </si>
  <si>
    <t>2.3.5.5.01</t>
  </si>
  <si>
    <t>Plásticos Viñals, SRL</t>
  </si>
  <si>
    <t>Pago de la factura No. 0130, Compra de fundas Negras con logo impreso, calibre 200 de 55 galones para el Programa nacional de Limpieza de Playas y Balnearios del CEIZTUR.</t>
  </si>
  <si>
    <t xml:space="preserve">2.2.7.2.06 </t>
  </si>
  <si>
    <t>Auto Servicio Automotriz Inteligente RD, Auto Sai RD</t>
  </si>
  <si>
    <t>Pago de la factura No. 0411, Por el servicio de Mantenimiento General de los Vehículos Mitsubishi nativa Placa G342842, Chevrolet Colorado placa L379825, Chevrolet Colorado L379824, Toyota prado Placa G419344, Según anexos.</t>
  </si>
  <si>
    <t>Ingresos correspondientes del 19 al 25/12/2021</t>
  </si>
  <si>
    <t>Ingresos correspondientes del 26/12/2021 al 01/01/2022</t>
  </si>
  <si>
    <t>Ingresos correspondientes del 16 al 31/12/2021</t>
  </si>
  <si>
    <t>2.2.2.1.01</t>
  </si>
  <si>
    <t>Editora Listin Diario, SA  / Corporación Estatal de Radio y Televisión
(CERTV)</t>
  </si>
  <si>
    <t>Pago de la factura No.6436, Servicio de Publicación en periódico por dos días consecutivos 31 de enero y 1 de febrero del 2022, Licitación Pública
nacional CEIZTUR-CCC-LPN-0002.</t>
  </si>
  <si>
    <t>EDITORA DEL CARIBE C POR A   / Corporación Estatal de Radio y Televisión
(CERTV)</t>
  </si>
  <si>
    <t>Pago de la factura No.3278, por Servicio de publicación en Periódico por dos días 29 y 30 de septiembre del 2021, correspondiente al proceso No. CEIZTUR-CCC-LPN-2021-0001.</t>
  </si>
  <si>
    <t>2.6.1.3.01</t>
  </si>
  <si>
    <t>Beyond Office, SRL</t>
  </si>
  <si>
    <t>Pago factura No.0301 Contrato No. 26-2020, Saldo de pago de Adquisición de equipos tecnológicos para las oficinas del MITUR, en el tercer nivel del CEI-RD y las oficinas del CEIZTUR.</t>
  </si>
  <si>
    <t>2.1.5.3.01,2.1.1.2.08,2.1.5.2.01,2.1.5.1.01</t>
  </si>
  <si>
    <t>COMITE EJECUTOR DE INFRAESTRUCTURAS DE ZONAS TURISTICAS</t>
  </si>
  <si>
    <t>PAGO DIFERENCIA EMPLEADOS TEMPORALES OCTUBRE 2021</t>
  </si>
  <si>
    <t>CARMEN ENICIA CHEVALIER CARABALLO</t>
  </si>
  <si>
    <t>Pago de la Factura No.0420, Por concepto de Legalización de Documentos, según anexos.</t>
  </si>
  <si>
    <t>Bonnelly Benirda Hernandez Herrera</t>
  </si>
  <si>
    <t>Pago de la Factura No.0150, Por concepto de Legalización de Documentos, según anexos.</t>
  </si>
  <si>
    <t>2.3.3.2.01</t>
  </si>
  <si>
    <t>GTG Industrial, SRL</t>
  </si>
  <si>
    <t>Pago de la Factura No. 2257, Por la Adquisición de papeles higiénicos y tipo Toalla para baños del CEIZTUR, 1er trimestre 2022.</t>
  </si>
  <si>
    <t>2.3.9.5.01</t>
  </si>
  <si>
    <t>Suplidora Reysa, EIRL</t>
  </si>
  <si>
    <t>Pago de la factura No. 0454, por la Adquisición de combo cubertería (Cuchara, Cuchillo, Tenedor y Servilleta).</t>
  </si>
  <si>
    <t>EDITORA DEL CARIBE C POR A</t>
  </si>
  <si>
    <t>Pago de la factura No.3662 por el Servicio de Publicación en periódico por dos días consecutivos, 31 de enero y 1 de febrero del 2022, correspondiente al proceso No.CEIZTUR-CCC-LPN-2022-0001.</t>
  </si>
  <si>
    <t>2.2.7.2.06</t>
  </si>
  <si>
    <t>COMERCIAL MINI EIRL</t>
  </si>
  <si>
    <t>Mantenimiento y reparación de equipos de transporte, tracción y elevación</t>
  </si>
  <si>
    <t>Agencia Bella, SAS.</t>
  </si>
  <si>
    <t>Pago de la Factura No.1260, por el servicio de mantenimiento del Motor Honda placa K2069451, asignado al mensajero del CEIZTUR.</t>
  </si>
  <si>
    <t>2.2.1.3.01</t>
  </si>
  <si>
    <t>COMPANIA DOMINICANA DE TELEFONOS C POR A</t>
  </si>
  <si>
    <t>Pago de la factura No.0295, Por los servicios de renta mensual de las flotas del CEIZTUR, correspondiente al mes de enero 2022.</t>
  </si>
  <si>
    <t>2.1.5.3.01,2.1.5.2.01,2.1.5.1.01,2.1.1.1.01</t>
  </si>
  <si>
    <t>NOMINA PERSONAL FIJO FEBRERO 2022</t>
  </si>
  <si>
    <t>2.1.5.3.01,2.1.5.2.01,2.1.1.2.05,2.1.5.1.01</t>
  </si>
  <si>
    <t>NOMINA PERSONAL PROBATORIO FEBRERO 2022</t>
  </si>
  <si>
    <t>2.1.2.2.05</t>
  </si>
  <si>
    <t>NOMINA MILITAR FEBRERO 2022</t>
  </si>
  <si>
    <t>NOMINA EMPLEADOS TEMPOREROS FEBRERO 2022</t>
  </si>
  <si>
    <t>Ingresos correspondientes del 23 al 29/01/2022</t>
  </si>
  <si>
    <t>Ingresos correspondientes del 30/01/2022 al 05/02/2022</t>
  </si>
  <si>
    <t>2.1.1.1.01,2.1.5.1.01,2.1.5.2.01,2.1.5.3.01</t>
  </si>
  <si>
    <t>COMITE EJECUTOR DE INFRAESTRUCTURAS
DE ZONAS TURISTICAS</t>
  </si>
  <si>
    <t>Nomina Adicional Fijo Noviembre 2021</t>
  </si>
  <si>
    <t>NOMINA ADICIONAL FIJO DICIEMBRE 2021</t>
  </si>
  <si>
    <t>PAGO DIFERENCIAL EMPLEADOS TEMPORALES NOVIEMBRE 2021</t>
  </si>
  <si>
    <t>2.2.8.7.04</t>
  </si>
  <si>
    <t>Capacitación Especializada (CAES), SRL</t>
  </si>
  <si>
    <t>Pago de la Factura No.0328, Diplomado Compras y Contrataciones del Sector Publico y Descentralizado para personal Administrativo, Según Anexos.</t>
  </si>
  <si>
    <t>Pago de la factura No.0413, Por el Servicio de Mantenimiento preventivo al vehículo Toyota Hilux placa No. L409888 asignado al Depto. Administrativo.</t>
  </si>
  <si>
    <t>OFFICE TARGET S A</t>
  </si>
  <si>
    <t>Pago de la Factura No, 0271, Compra de Componentes para impresora del Departamento de Ingeniería del CEIZTUR.</t>
  </si>
  <si>
    <t>ALL Office Solutions TS, SRL</t>
  </si>
  <si>
    <t>Pago de la Factura No.1122, Compra de Componentes para Impresora del Departamento de Ingeniería del CEIZTUR.</t>
  </si>
  <si>
    <t>Delta Comercial, SA</t>
  </si>
  <si>
    <t>Pago de la Factura No.3939, Por el Servicio de Mantenimiento Preventivo al Vehículo Toyota Fortuner Placa No. G487603, asignado al encargado Financiero del CEIZTUR.</t>
  </si>
  <si>
    <t>Ingresos correspondientes del 16 al 31/01/2022</t>
  </si>
  <si>
    <t>2.7.2.1.01</t>
  </si>
  <si>
    <t>Diseño, Presupuesto, Construcción y Supervisión SRL DIPCOSU</t>
  </si>
  <si>
    <t>Pago avance 20% del monto RD$ 52,957,881.43, Contrato No.55-2021, Construcción de previsiones sanitarias para el Distrito Municipal de Las Galeras Provincia Samaná, Relanzamiento.</t>
  </si>
  <si>
    <t>2.1.1.2.06</t>
  </si>
  <si>
    <t xml:space="preserve">
pago jornaleros enero 2022
</t>
  </si>
  <si>
    <t>2.2.9.2.01</t>
  </si>
  <si>
    <t>INSTITUTO DE FORMACION TURISTICA DEL CARIBE</t>
  </si>
  <si>
    <t>Pago de las Facturas No. 0538-0536-0534-0532-0529-0528-0526-0523-0545-0544, correspondiente al servicio de almuerzo para los empleados del CEIZTUR, desde el 08 de noviembre 2021 hasta el 28 de enero 2022, según anexos.</t>
  </si>
  <si>
    <t>Pago de la Factura No.0053 por el Alquiler de un inmueble que aloja oficinas de la policía de Turismo Politur, correspondiente al mes de febrero del 2022.</t>
  </si>
  <si>
    <t>Maet Innovation Tean, SRL</t>
  </si>
  <si>
    <t xml:space="preserve">Pago de la factura No. 0138, por la Compra de dos adaptadores de disco duros </t>
  </si>
  <si>
    <t>2.3.9.6.01</t>
  </si>
  <si>
    <t>Pago de la factura No.0418, Compra de baterías para vehículos asignados al Departamento Administrativo y Planificación.</t>
  </si>
  <si>
    <t>Pago de la factura No.3965, por el servicio de Mantenimiento general vehículo Toyota Fortuner placa G488728, asignado al Encargado del Depto. de Ingeniería del CEIZTUR.</t>
  </si>
  <si>
    <t xml:space="preserve">
pago jornaleros febrero 2022
</t>
  </si>
  <si>
    <t>Pago de la Factura No. 3690, por concepto de Publicación de Convocatoria a licitación pública nacional por dos días consecutivos 11 y 14 de febrero del 2022, correspondiente al proceso CEIZTUR-CCC-LPN-2022-0002.</t>
  </si>
  <si>
    <t>Editora Listin Diario, SA</t>
  </si>
  <si>
    <t>Pago de la Factura No. 6555, por concepto de Publicación de Convocatoria a licitación pública nacional por dos días consecutivos 11 y 14 de febrero del 2022, correspondiente al proceso CEIZTUR-CCC-LPN-2022-0002.</t>
  </si>
  <si>
    <t>Ingresos correspondientes del 6 al 12/02/2022</t>
  </si>
  <si>
    <t>Maggy Villar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</si>
</sst>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7" x14ac:knownFonts="1">
    <font>
      <sz val="11"/>
      <color theme="1"/>
      <name val="Calibri"/>
      <family val="2"/>
      <scheme val="minor"/>
    </font>
    <font>
      <sz val="11"/>
      <color theme="1"/>
      <name val="Calibri"/>
      <family val="2"/>
      <scheme val="minor"/>
    </font>
    <font>
      <b/>
      <sz val="10"/>
      <color theme="1"/>
      <name val="Palatino Linotype"/>
      <family val="1"/>
    </font>
    <font>
      <sz val="10"/>
      <color theme="1"/>
      <name val="Palatino Linotype"/>
      <family val="1"/>
    </font>
    <font>
      <sz val="10"/>
      <name val="Palatino Linotype"/>
      <family val="1"/>
    </font>
    <font>
      <sz val="10"/>
      <color indexed="8"/>
      <name val="Palatino Linotype"/>
      <family val="1"/>
    </font>
    <font>
      <sz val="11"/>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applyAlignment="1">
      <alignment horizontal="center"/>
    </xf>
    <xf numFmtId="0" fontId="3" fillId="0" borderId="0" xfId="0" applyFont="1"/>
    <xf numFmtId="17" fontId="2" fillId="0" borderId="0" xfId="0" applyNumberFormat="1" applyFont="1" applyAlignment="1">
      <alignment horizontal="center"/>
    </xf>
    <xf numFmtId="0" fontId="2" fillId="2" borderId="1" xfId="0" applyFont="1" applyFill="1" applyBorder="1" applyAlignment="1">
      <alignment horizontal="center"/>
    </xf>
    <xf numFmtId="43" fontId="2" fillId="2" borderId="1" xfId="1" applyFont="1" applyFill="1" applyBorder="1" applyAlignment="1">
      <alignment horizontal="center"/>
    </xf>
    <xf numFmtId="14" fontId="3" fillId="0" borderId="0" xfId="0" applyNumberFormat="1" applyFont="1" applyAlignment="1">
      <alignment horizontal="right"/>
    </xf>
    <xf numFmtId="0" fontId="2" fillId="0" borderId="0" xfId="0" applyFont="1" applyAlignment="1">
      <alignment horizontal="right"/>
    </xf>
    <xf numFmtId="43" fontId="3" fillId="0" borderId="0" xfId="1" applyFont="1"/>
    <xf numFmtId="14" fontId="3" fillId="0" borderId="1" xfId="0" applyNumberFormat="1" applyFont="1" applyBorder="1" applyAlignment="1">
      <alignment horizontal="right"/>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wrapText="1"/>
    </xf>
    <xf numFmtId="43" fontId="3" fillId="0" borderId="1" xfId="1" applyFont="1" applyBorder="1"/>
    <xf numFmtId="39" fontId="4" fillId="0" borderId="1" xfId="1" applyNumberFormat="1" applyFont="1" applyBorder="1" applyAlignment="1">
      <alignment horizontal="right"/>
    </xf>
    <xf numFmtId="43" fontId="3" fillId="0" borderId="1" xfId="0" applyNumberFormat="1" applyFont="1" applyBorder="1"/>
    <xf numFmtId="14" fontId="3" fillId="3" borderId="1" xfId="0" applyNumberFormat="1" applyFont="1" applyFill="1" applyBorder="1" applyAlignment="1">
      <alignment horizontal="right"/>
    </xf>
    <xf numFmtId="0" fontId="3" fillId="3" borderId="1" xfId="0" applyFont="1" applyFill="1" applyBorder="1"/>
    <xf numFmtId="0" fontId="3" fillId="3" borderId="1" xfId="0" applyFont="1" applyFill="1" applyBorder="1" applyAlignment="1">
      <alignment horizontal="center"/>
    </xf>
    <xf numFmtId="43" fontId="3" fillId="3" borderId="1" xfId="1" applyFont="1" applyFill="1" applyBorder="1"/>
    <xf numFmtId="39" fontId="4" fillId="3" borderId="1" xfId="1" applyNumberFormat="1" applyFont="1" applyFill="1" applyBorder="1" applyAlignment="1">
      <alignment horizontal="right"/>
    </xf>
    <xf numFmtId="43" fontId="3" fillId="3" borderId="1" xfId="0" applyNumberFormat="1" applyFont="1" applyFill="1" applyBorder="1"/>
    <xf numFmtId="0" fontId="3" fillId="3" borderId="0" xfId="0" applyFont="1" applyFill="1"/>
    <xf numFmtId="0" fontId="3" fillId="0" borderId="0" xfId="0" applyFont="1" applyAlignment="1">
      <alignment horizontal="center"/>
    </xf>
    <xf numFmtId="0" fontId="4" fillId="0" borderId="0" xfId="0" applyFont="1"/>
    <xf numFmtId="39" fontId="4" fillId="0" borderId="0" xfId="1" applyNumberFormat="1" applyFont="1" applyAlignment="1">
      <alignment horizontal="right"/>
    </xf>
    <xf numFmtId="43" fontId="3" fillId="0" borderId="0" xfId="0" applyNumberFormat="1" applyFont="1"/>
    <xf numFmtId="0" fontId="2" fillId="2" borderId="0" xfId="0" applyFont="1" applyFill="1"/>
    <xf numFmtId="0" fontId="3" fillId="2" borderId="0" xfId="0" applyFont="1" applyFill="1"/>
    <xf numFmtId="0" fontId="2" fillId="2" borderId="0" xfId="0" applyFont="1" applyFill="1" applyAlignment="1">
      <alignment horizontal="center"/>
    </xf>
    <xf numFmtId="43" fontId="2" fillId="2" borderId="2" xfId="1" applyFont="1" applyFill="1" applyBorder="1"/>
    <xf numFmtId="43" fontId="2" fillId="2" borderId="2" xfId="0" applyNumberFormat="1" applyFont="1" applyFill="1" applyBorder="1"/>
    <xf numFmtId="0" fontId="3" fillId="0" borderId="3" xfId="0" applyFont="1" applyBorder="1"/>
    <xf numFmtId="0" fontId="3" fillId="0" borderId="3" xfId="0" applyFont="1" applyBorder="1" applyAlignment="1">
      <alignment horizontal="center"/>
    </xf>
    <xf numFmtId="0" fontId="2" fillId="0" borderId="3" xfId="0" applyFont="1" applyBorder="1"/>
    <xf numFmtId="0" fontId="3" fillId="0" borderId="3" xfId="0" applyFont="1" applyBorder="1" applyAlignment="1">
      <alignment horizontal="center"/>
    </xf>
    <xf numFmtId="0" fontId="2" fillId="0" borderId="0" xfId="0" applyFont="1" applyAlignment="1">
      <alignment horizontal="center"/>
    </xf>
    <xf numFmtId="0" fontId="2" fillId="0" borderId="0" xfId="0" applyFont="1"/>
    <xf numFmtId="43" fontId="3" fillId="0" borderId="3" xfId="1" applyFont="1" applyBorder="1"/>
    <xf numFmtId="17" fontId="2" fillId="0" borderId="0" xfId="0" applyNumberFormat="1" applyFont="1"/>
    <xf numFmtId="14" fontId="3" fillId="0" borderId="0" xfId="0" applyNumberFormat="1" applyFont="1"/>
    <xf numFmtId="0" fontId="3" fillId="0" borderId="0" xfId="0" applyFont="1" applyAlignment="1">
      <alignment horizontal="left" wrapText="1"/>
    </xf>
    <xf numFmtId="14" fontId="5" fillId="0" borderId="1" xfId="0" applyNumberFormat="1" applyFont="1" applyBorder="1"/>
    <xf numFmtId="14" fontId="6" fillId="0" borderId="1" xfId="0" applyNumberFormat="1" applyFont="1" applyBorder="1" applyAlignment="1">
      <alignment horizontal="left" wrapText="1"/>
    </xf>
    <xf numFmtId="43" fontId="6" fillId="0" borderId="1" xfId="0" applyNumberFormat="1" applyFont="1" applyBorder="1"/>
    <xf numFmtId="0" fontId="3" fillId="0" borderId="1" xfId="0" applyFont="1" applyBorder="1" applyAlignment="1">
      <alignment horizontal="left"/>
    </xf>
    <xf numFmtId="43" fontId="3" fillId="0" borderId="1" xfId="1" applyFont="1" applyFill="1" applyBorder="1"/>
    <xf numFmtId="14" fontId="3" fillId="0" borderId="1" xfId="0" applyNumberFormat="1" applyFont="1" applyBorder="1"/>
    <xf numFmtId="43" fontId="2" fillId="0" borderId="0" xfId="1" applyFont="1"/>
    <xf numFmtId="164" fontId="3" fillId="0" borderId="0" xfId="0"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15240</xdr:rowOff>
    </xdr:from>
    <xdr:to>
      <xdr:col>5</xdr:col>
      <xdr:colOff>720513</xdr:colOff>
      <xdr:row>4</xdr:row>
      <xdr:rowOff>135255</xdr:rowOff>
    </xdr:to>
    <xdr:pic>
      <xdr:nvPicPr>
        <xdr:cNvPr id="2" name="Picture 1">
          <a:extLst>
            <a:ext uri="{FF2B5EF4-FFF2-40B4-BE49-F238E27FC236}">
              <a16:creationId xmlns:a16="http://schemas.microsoft.com/office/drawing/2014/main" id="{99B389CF-D83D-419F-A409-61889083A8DD}"/>
            </a:ext>
          </a:extLst>
        </xdr:cNvPr>
        <xdr:cNvPicPr/>
      </xdr:nvPicPr>
      <xdr:blipFill rotWithShape="1">
        <a:blip xmlns:r="http://schemas.openxmlformats.org/officeDocument/2006/relationships" r:embed="rId1"/>
        <a:srcRect l="21147" t="21357" r="20430" b="67487"/>
        <a:stretch/>
      </xdr:blipFill>
      <xdr:spPr bwMode="auto">
        <a:xfrm>
          <a:off x="121920" y="205740"/>
          <a:ext cx="4284768" cy="69151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68580</xdr:colOff>
      <xdr:row>128</xdr:row>
      <xdr:rowOff>175260</xdr:rowOff>
    </xdr:from>
    <xdr:to>
      <xdr:col>5</xdr:col>
      <xdr:colOff>771525</xdr:colOff>
      <xdr:row>133</xdr:row>
      <xdr:rowOff>38100</xdr:rowOff>
    </xdr:to>
    <xdr:pic>
      <xdr:nvPicPr>
        <xdr:cNvPr id="3" name="Picture 1">
          <a:extLst>
            <a:ext uri="{FF2B5EF4-FFF2-40B4-BE49-F238E27FC236}">
              <a16:creationId xmlns:a16="http://schemas.microsoft.com/office/drawing/2014/main" id="{0BC48D3D-94A5-4389-9CBE-DF5A2140C1E4}"/>
            </a:ext>
          </a:extLst>
        </xdr:cNvPr>
        <xdr:cNvPicPr/>
      </xdr:nvPicPr>
      <xdr:blipFill rotWithShape="1">
        <a:blip xmlns:r="http://schemas.openxmlformats.org/officeDocument/2006/relationships" r:embed="rId1"/>
        <a:srcRect l="21147" t="21357" r="20430" b="67487"/>
        <a:stretch/>
      </xdr:blipFill>
      <xdr:spPr bwMode="auto">
        <a:xfrm>
          <a:off x="182880" y="25626060"/>
          <a:ext cx="4274820" cy="81534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2/Informe%20de%20Tesoreria%202022/Informe%20de%20Tesoreria%201-2022.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2/Informe%20de%20Tesoreria%202022/Informe%20de%20Tesoreria%201-2022.xlsx?E65A9414" TargetMode="External"/><Relationship Id="rId1" Type="http://schemas.openxmlformats.org/officeDocument/2006/relationships/externalLinkPath" Target="file:///\\E65A9414\Informe%20de%20Tesoreria%2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nero 2022"/>
      <sheetName val="FEBRERO 2022"/>
      <sheetName val="Marzo 2022"/>
      <sheetName val="Abril 2022"/>
      <sheetName val="Mayo 2022"/>
      <sheetName val="Junio 2022"/>
      <sheetName val="julio 2022 "/>
      <sheetName val="Agosto 2022"/>
      <sheetName val="Septiembre 2022"/>
      <sheetName val="Octubre 2022"/>
      <sheetName val="Noviembre 2022"/>
      <sheetName val="Diciembre 2022"/>
    </sheetNames>
    <sheetDataSet>
      <sheetData sheetId="0">
        <row r="23">
          <cell r="L23">
            <v>1929214.0000000005</v>
          </cell>
        </row>
        <row r="59">
          <cell r="L59">
            <v>399859118.60000002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94"/>
  <sheetViews>
    <sheetView tabSelected="1" workbookViewId="0">
      <selection activeCell="D8" sqref="D8"/>
    </sheetView>
  </sheetViews>
  <sheetFormatPr baseColWidth="10" defaultColWidth="8.85546875" defaultRowHeight="15" x14ac:dyDescent="0.3"/>
  <cols>
    <col min="1" max="1" width="1.7109375" style="2" customWidth="1"/>
    <col min="2" max="2" width="12" style="2" customWidth="1"/>
    <col min="3" max="3" width="13.85546875" style="2" customWidth="1"/>
    <col min="4" max="4" width="8.28515625" style="2" bestFit="1" customWidth="1"/>
    <col min="5" max="5" width="17.42578125" style="2" customWidth="1"/>
    <col min="6" max="6" width="29.85546875" style="2" customWidth="1"/>
    <col min="7" max="7" width="1.42578125" style="2" customWidth="1"/>
    <col min="8" max="8" width="44.85546875" style="2" customWidth="1"/>
    <col min="9" max="9" width="1.42578125" style="2" customWidth="1"/>
    <col min="10" max="10" width="14.7109375" style="8" bestFit="1" customWidth="1"/>
    <col min="11" max="11" width="13.85546875" style="8" bestFit="1" customWidth="1"/>
    <col min="12" max="12" width="14.85546875" style="2" bestFit="1" customWidth="1"/>
    <col min="13" max="13" width="10.28515625" style="2" bestFit="1" customWidth="1"/>
    <col min="14" max="16384" width="8.85546875" style="2"/>
  </cols>
  <sheetData>
    <row r="2" spans="2:12" x14ac:dyDescent="0.3">
      <c r="B2" s="1" t="s">
        <v>0</v>
      </c>
      <c r="C2" s="1"/>
      <c r="D2" s="1"/>
      <c r="E2" s="1"/>
      <c r="F2" s="1"/>
      <c r="G2" s="1"/>
      <c r="H2" s="1"/>
      <c r="I2" s="1"/>
      <c r="J2" s="1"/>
      <c r="K2" s="1"/>
      <c r="L2" s="1"/>
    </row>
    <row r="3" spans="2:12" x14ac:dyDescent="0.3">
      <c r="B3" s="1" t="s">
        <v>1</v>
      </c>
      <c r="C3" s="1"/>
      <c r="D3" s="1"/>
      <c r="E3" s="1"/>
      <c r="F3" s="1"/>
      <c r="G3" s="1"/>
      <c r="H3" s="1"/>
      <c r="I3" s="1"/>
      <c r="J3" s="1"/>
      <c r="K3" s="1"/>
      <c r="L3" s="1"/>
    </row>
    <row r="4" spans="2:12" x14ac:dyDescent="0.3">
      <c r="B4" s="1" t="s">
        <v>2</v>
      </c>
      <c r="C4" s="1"/>
      <c r="D4" s="1"/>
      <c r="E4" s="1"/>
      <c r="F4" s="1"/>
      <c r="G4" s="1"/>
      <c r="H4" s="1"/>
      <c r="I4" s="1"/>
      <c r="J4" s="1"/>
      <c r="K4" s="1"/>
      <c r="L4" s="1"/>
    </row>
    <row r="5" spans="2:12" x14ac:dyDescent="0.3">
      <c r="B5" s="3" t="s">
        <v>3</v>
      </c>
      <c r="C5" s="3"/>
      <c r="D5" s="3"/>
      <c r="E5" s="3"/>
      <c r="F5" s="3"/>
      <c r="G5" s="3"/>
      <c r="H5" s="3"/>
      <c r="I5" s="3"/>
      <c r="J5" s="3"/>
      <c r="K5" s="3"/>
      <c r="L5" s="3"/>
    </row>
    <row r="7" spans="2:12" ht="22.9" customHeight="1" x14ac:dyDescent="0.3">
      <c r="B7" s="4" t="s">
        <v>4</v>
      </c>
      <c r="C7" s="4" t="s">
        <v>5</v>
      </c>
      <c r="D7" s="4" t="s">
        <v>6</v>
      </c>
      <c r="E7" s="4" t="s">
        <v>7</v>
      </c>
      <c r="F7" s="4" t="s">
        <v>8</v>
      </c>
      <c r="G7" s="4"/>
      <c r="H7" s="4" t="s">
        <v>9</v>
      </c>
      <c r="I7" s="4"/>
      <c r="J7" s="5" t="s">
        <v>10</v>
      </c>
      <c r="K7" s="5" t="s">
        <v>11</v>
      </c>
      <c r="L7" s="4" t="s">
        <v>12</v>
      </c>
    </row>
    <row r="8" spans="2:12" x14ac:dyDescent="0.3">
      <c r="B8" s="6"/>
      <c r="H8" s="7" t="s">
        <v>13</v>
      </c>
      <c r="J8" s="8">
        <v>0</v>
      </c>
      <c r="K8" s="8">
        <v>0</v>
      </c>
      <c r="L8" s="8">
        <f>+'[1]Enero 2022'!L23</f>
        <v>1929214.0000000005</v>
      </c>
    </row>
    <row r="9" spans="2:12" x14ac:dyDescent="0.3">
      <c r="B9" s="9">
        <v>44593</v>
      </c>
      <c r="C9" s="10"/>
      <c r="D9" s="10"/>
      <c r="E9" s="11" t="s">
        <v>14</v>
      </c>
      <c r="F9" s="11" t="s">
        <v>15</v>
      </c>
      <c r="G9" s="10"/>
      <c r="H9" s="12" t="s">
        <v>16</v>
      </c>
      <c r="I9" s="10"/>
      <c r="J9" s="13"/>
      <c r="K9" s="14">
        <v>5.39</v>
      </c>
      <c r="L9" s="15">
        <f>+J9-K9+L8</f>
        <v>1929208.6100000006</v>
      </c>
    </row>
    <row r="10" spans="2:12" ht="30" customHeight="1" x14ac:dyDescent="0.3">
      <c r="B10" s="9">
        <v>44593</v>
      </c>
      <c r="C10" s="10"/>
      <c r="D10" s="10"/>
      <c r="E10" s="11" t="s">
        <v>17</v>
      </c>
      <c r="F10" s="11" t="s">
        <v>18</v>
      </c>
      <c r="G10" s="10"/>
      <c r="H10" s="12" t="s">
        <v>19</v>
      </c>
      <c r="I10" s="10"/>
      <c r="J10" s="13"/>
      <c r="K10" s="14">
        <v>3591.7</v>
      </c>
      <c r="L10" s="15">
        <f>+J10-K10+L9</f>
        <v>1925616.9100000006</v>
      </c>
    </row>
    <row r="11" spans="2:12" x14ac:dyDescent="0.3">
      <c r="B11" s="9">
        <v>44600</v>
      </c>
      <c r="C11" s="10"/>
      <c r="D11" s="10"/>
      <c r="E11" s="11" t="s">
        <v>20</v>
      </c>
      <c r="F11" s="11" t="s">
        <v>21</v>
      </c>
      <c r="G11" s="10"/>
      <c r="H11" s="12" t="s">
        <v>22</v>
      </c>
      <c r="I11" s="10"/>
      <c r="J11" s="13"/>
      <c r="K11" s="14">
        <v>17300</v>
      </c>
      <c r="L11" s="15">
        <f t="shared" ref="L11:L74" si="0">+J11-K11+L10</f>
        <v>1908316.9100000006</v>
      </c>
    </row>
    <row r="12" spans="2:12" x14ac:dyDescent="0.3">
      <c r="B12" s="9">
        <v>44600</v>
      </c>
      <c r="C12" s="10"/>
      <c r="D12" s="10"/>
      <c r="E12" s="11" t="s">
        <v>23</v>
      </c>
      <c r="F12" s="11" t="s">
        <v>21</v>
      </c>
      <c r="G12" s="10"/>
      <c r="H12" s="12" t="s">
        <v>22</v>
      </c>
      <c r="I12" s="10"/>
      <c r="J12" s="13"/>
      <c r="K12" s="14">
        <v>17300</v>
      </c>
      <c r="L12" s="15">
        <f t="shared" si="0"/>
        <v>1891016.9100000006</v>
      </c>
    </row>
    <row r="13" spans="2:12" x14ac:dyDescent="0.3">
      <c r="B13" s="9">
        <v>44600</v>
      </c>
      <c r="C13" s="10"/>
      <c r="D13" s="10"/>
      <c r="E13" s="11" t="s">
        <v>24</v>
      </c>
      <c r="F13" s="11" t="s">
        <v>21</v>
      </c>
      <c r="G13" s="10"/>
      <c r="H13" s="12" t="s">
        <v>22</v>
      </c>
      <c r="I13" s="10"/>
      <c r="J13" s="13"/>
      <c r="K13" s="14">
        <v>18300</v>
      </c>
      <c r="L13" s="15">
        <f>+J13-K13+L12</f>
        <v>1872716.9100000006</v>
      </c>
    </row>
    <row r="14" spans="2:12" x14ac:dyDescent="0.3">
      <c r="B14" s="9">
        <v>44600</v>
      </c>
      <c r="C14" s="10"/>
      <c r="D14" s="10"/>
      <c r="E14" s="11" t="s">
        <v>25</v>
      </c>
      <c r="F14" s="11" t="s">
        <v>21</v>
      </c>
      <c r="G14" s="10"/>
      <c r="H14" s="12" t="s">
        <v>22</v>
      </c>
      <c r="I14" s="10"/>
      <c r="J14" s="13"/>
      <c r="K14" s="14">
        <v>18300</v>
      </c>
      <c r="L14" s="15">
        <f t="shared" si="0"/>
        <v>1854416.9100000006</v>
      </c>
    </row>
    <row r="15" spans="2:12" x14ac:dyDescent="0.3">
      <c r="B15" s="9">
        <v>44600</v>
      </c>
      <c r="C15" s="10"/>
      <c r="D15" s="10"/>
      <c r="E15" s="11" t="s">
        <v>26</v>
      </c>
      <c r="F15" s="11" t="s">
        <v>21</v>
      </c>
      <c r="G15" s="10"/>
      <c r="H15" s="12" t="s">
        <v>22</v>
      </c>
      <c r="I15" s="10"/>
      <c r="J15" s="13"/>
      <c r="K15" s="14">
        <v>18300</v>
      </c>
      <c r="L15" s="15">
        <f t="shared" si="0"/>
        <v>1836116.9100000006</v>
      </c>
    </row>
    <row r="16" spans="2:12" x14ac:dyDescent="0.3">
      <c r="B16" s="9">
        <v>44600</v>
      </c>
      <c r="C16" s="10"/>
      <c r="D16" s="10"/>
      <c r="E16" s="11" t="s">
        <v>27</v>
      </c>
      <c r="F16" s="11" t="s">
        <v>21</v>
      </c>
      <c r="G16" s="10"/>
      <c r="H16" s="12" t="s">
        <v>22</v>
      </c>
      <c r="I16" s="10"/>
      <c r="J16" s="13"/>
      <c r="K16" s="14">
        <v>18300</v>
      </c>
      <c r="L16" s="15">
        <f t="shared" si="0"/>
        <v>1817816.9100000006</v>
      </c>
    </row>
    <row r="17" spans="2:13" x14ac:dyDescent="0.3">
      <c r="B17" s="9">
        <v>44600</v>
      </c>
      <c r="C17" s="10"/>
      <c r="D17" s="10"/>
      <c r="E17" s="11" t="s">
        <v>28</v>
      </c>
      <c r="F17" s="11" t="s">
        <v>15</v>
      </c>
      <c r="G17" s="10"/>
      <c r="H17" s="12" t="s">
        <v>16</v>
      </c>
      <c r="I17" s="10"/>
      <c r="J17" s="13"/>
      <c r="K17" s="14">
        <v>25.95</v>
      </c>
      <c r="L17" s="15">
        <f>+J17-K17+L16</f>
        <v>1817790.9600000007</v>
      </c>
    </row>
    <row r="18" spans="2:13" x14ac:dyDescent="0.3">
      <c r="B18" s="9">
        <v>44600</v>
      </c>
      <c r="C18" s="10"/>
      <c r="D18" s="10"/>
      <c r="E18" s="11" t="s">
        <v>28</v>
      </c>
      <c r="F18" s="11" t="s">
        <v>15</v>
      </c>
      <c r="G18" s="10"/>
      <c r="H18" s="12" t="s">
        <v>16</v>
      </c>
      <c r="I18" s="10"/>
      <c r="J18" s="13"/>
      <c r="K18" s="14">
        <v>25.95</v>
      </c>
      <c r="L18" s="15">
        <f>+J18-K18+L17</f>
        <v>1817765.0100000007</v>
      </c>
    </row>
    <row r="19" spans="2:13" x14ac:dyDescent="0.3">
      <c r="B19" s="9">
        <v>44600</v>
      </c>
      <c r="C19" s="10"/>
      <c r="D19" s="10"/>
      <c r="E19" s="11" t="s">
        <v>28</v>
      </c>
      <c r="F19" s="11" t="s">
        <v>15</v>
      </c>
      <c r="G19" s="10"/>
      <c r="H19" s="12" t="s">
        <v>16</v>
      </c>
      <c r="I19" s="10"/>
      <c r="J19" s="13"/>
      <c r="K19" s="14">
        <v>27.45</v>
      </c>
      <c r="L19" s="15">
        <f t="shared" si="0"/>
        <v>1817737.5600000008</v>
      </c>
    </row>
    <row r="20" spans="2:13" x14ac:dyDescent="0.3">
      <c r="B20" s="9">
        <v>44600</v>
      </c>
      <c r="C20" s="10"/>
      <c r="D20" s="10"/>
      <c r="E20" s="11" t="s">
        <v>29</v>
      </c>
      <c r="F20" s="11" t="s">
        <v>15</v>
      </c>
      <c r="G20" s="10"/>
      <c r="H20" s="12" t="s">
        <v>16</v>
      </c>
      <c r="I20" s="10"/>
      <c r="J20" s="13"/>
      <c r="K20" s="14">
        <v>27.45</v>
      </c>
      <c r="L20" s="15">
        <f t="shared" si="0"/>
        <v>1817710.1100000008</v>
      </c>
    </row>
    <row r="21" spans="2:13" x14ac:dyDescent="0.3">
      <c r="B21" s="9">
        <v>44600</v>
      </c>
      <c r="C21" s="10"/>
      <c r="D21" s="10"/>
      <c r="E21" s="11" t="s">
        <v>29</v>
      </c>
      <c r="F21" s="11" t="s">
        <v>15</v>
      </c>
      <c r="G21" s="10"/>
      <c r="H21" s="12" t="s">
        <v>16</v>
      </c>
      <c r="I21" s="10"/>
      <c r="J21" s="13"/>
      <c r="K21" s="14">
        <v>27.45</v>
      </c>
      <c r="L21" s="15">
        <f t="shared" si="0"/>
        <v>1817682.6600000008</v>
      </c>
    </row>
    <row r="22" spans="2:13" x14ac:dyDescent="0.3">
      <c r="B22" s="9">
        <v>44600</v>
      </c>
      <c r="C22" s="10"/>
      <c r="D22" s="10"/>
      <c r="E22" s="11" t="s">
        <v>30</v>
      </c>
      <c r="F22" s="11" t="s">
        <v>15</v>
      </c>
      <c r="G22" s="10"/>
      <c r="H22" s="12" t="s">
        <v>16</v>
      </c>
      <c r="I22" s="10"/>
      <c r="J22" s="13"/>
      <c r="K22" s="14">
        <v>27.45</v>
      </c>
      <c r="L22" s="15">
        <f t="shared" si="0"/>
        <v>1817655.2100000009</v>
      </c>
    </row>
    <row r="23" spans="2:13" x14ac:dyDescent="0.3">
      <c r="B23" s="9">
        <v>44601</v>
      </c>
      <c r="C23" s="10"/>
      <c r="D23" s="10"/>
      <c r="E23" s="11">
        <v>925671055</v>
      </c>
      <c r="F23" s="11" t="s">
        <v>15</v>
      </c>
      <c r="G23" s="10"/>
      <c r="H23" s="12" t="s">
        <v>16</v>
      </c>
      <c r="I23" s="10"/>
      <c r="J23" s="13"/>
      <c r="K23" s="14">
        <v>0.53</v>
      </c>
      <c r="L23" s="15">
        <f t="shared" si="0"/>
        <v>1817654.6800000009</v>
      </c>
    </row>
    <row r="24" spans="2:13" x14ac:dyDescent="0.3">
      <c r="B24" s="9">
        <v>44601</v>
      </c>
      <c r="C24" s="10"/>
      <c r="D24" s="10"/>
      <c r="E24" s="11" t="s">
        <v>31</v>
      </c>
      <c r="F24" s="11" t="s">
        <v>15</v>
      </c>
      <c r="G24" s="10"/>
      <c r="H24" s="12" t="s">
        <v>16</v>
      </c>
      <c r="I24" s="10"/>
      <c r="J24" s="13"/>
      <c r="K24" s="14">
        <v>0.53</v>
      </c>
      <c r="L24" s="15">
        <f t="shared" si="0"/>
        <v>1817654.1500000008</v>
      </c>
    </row>
    <row r="25" spans="2:13" x14ac:dyDescent="0.3">
      <c r="B25" s="9">
        <v>44601</v>
      </c>
      <c r="C25" s="10"/>
      <c r="D25" s="10"/>
      <c r="E25" s="11" t="s">
        <v>31</v>
      </c>
      <c r="F25" s="11" t="s">
        <v>15</v>
      </c>
      <c r="G25" s="10"/>
      <c r="H25" s="12" t="s">
        <v>16</v>
      </c>
      <c r="I25" s="10"/>
      <c r="J25" s="13"/>
      <c r="K25" s="14">
        <v>16.78</v>
      </c>
      <c r="L25" s="15">
        <f t="shared" si="0"/>
        <v>1817637.3700000008</v>
      </c>
      <c r="M25" s="2" t="s">
        <v>32</v>
      </c>
    </row>
    <row r="26" spans="2:13" x14ac:dyDescent="0.3">
      <c r="B26" s="9">
        <v>44601</v>
      </c>
      <c r="C26" s="10"/>
      <c r="D26" s="10"/>
      <c r="E26" s="11" t="s">
        <v>33</v>
      </c>
      <c r="F26" s="11" t="s">
        <v>15</v>
      </c>
      <c r="G26" s="10"/>
      <c r="H26" s="12" t="s">
        <v>16</v>
      </c>
      <c r="I26" s="10"/>
      <c r="J26" s="13"/>
      <c r="K26" s="14">
        <v>6.58</v>
      </c>
      <c r="L26" s="15">
        <f t="shared" si="0"/>
        <v>1817630.7900000007</v>
      </c>
      <c r="M26" s="2" t="s">
        <v>32</v>
      </c>
    </row>
    <row r="27" spans="2:13" x14ac:dyDescent="0.3">
      <c r="B27" s="9">
        <v>44601</v>
      </c>
      <c r="C27" s="10"/>
      <c r="D27" s="10"/>
      <c r="E27" s="11" t="s">
        <v>34</v>
      </c>
      <c r="F27" s="11" t="s">
        <v>15</v>
      </c>
      <c r="G27" s="10"/>
      <c r="H27" s="12" t="s">
        <v>16</v>
      </c>
      <c r="I27" s="10"/>
      <c r="J27" s="13"/>
      <c r="K27" s="14">
        <v>0.53</v>
      </c>
      <c r="L27" s="15">
        <f t="shared" si="0"/>
        <v>1817630.2600000007</v>
      </c>
      <c r="M27" s="2" t="s">
        <v>32</v>
      </c>
    </row>
    <row r="28" spans="2:13" x14ac:dyDescent="0.3">
      <c r="B28" s="9">
        <v>44601</v>
      </c>
      <c r="C28" s="10"/>
      <c r="D28" s="10"/>
      <c r="E28" s="11" t="s">
        <v>34</v>
      </c>
      <c r="F28" s="11" t="s">
        <v>15</v>
      </c>
      <c r="G28" s="10"/>
      <c r="H28" s="12" t="s">
        <v>16</v>
      </c>
      <c r="I28" s="10"/>
      <c r="J28" s="13"/>
      <c r="K28" s="14">
        <v>0.53</v>
      </c>
      <c r="L28" s="15">
        <f t="shared" si="0"/>
        <v>1817629.7300000007</v>
      </c>
      <c r="M28" s="2" t="s">
        <v>32</v>
      </c>
    </row>
    <row r="29" spans="2:13" x14ac:dyDescent="0.3">
      <c r="B29" s="9">
        <v>44601</v>
      </c>
      <c r="C29" s="10"/>
      <c r="D29" s="10"/>
      <c r="E29" s="11" t="s">
        <v>35</v>
      </c>
      <c r="F29" s="11" t="s">
        <v>15</v>
      </c>
      <c r="G29" s="10"/>
      <c r="H29" s="12" t="s">
        <v>16</v>
      </c>
      <c r="I29" s="10"/>
      <c r="J29" s="13"/>
      <c r="K29" s="14">
        <v>0.53</v>
      </c>
      <c r="L29" s="15">
        <f t="shared" si="0"/>
        <v>1817629.2000000007</v>
      </c>
      <c r="M29" s="2" t="s">
        <v>32</v>
      </c>
    </row>
    <row r="30" spans="2:13" x14ac:dyDescent="0.3">
      <c r="B30" s="9">
        <v>44601</v>
      </c>
      <c r="C30" s="10"/>
      <c r="D30" s="10"/>
      <c r="E30" s="11" t="s">
        <v>35</v>
      </c>
      <c r="F30" s="11" t="s">
        <v>15</v>
      </c>
      <c r="G30" s="10"/>
      <c r="H30" s="12" t="s">
        <v>16</v>
      </c>
      <c r="I30" s="10"/>
      <c r="J30" s="13"/>
      <c r="K30" s="14">
        <v>45</v>
      </c>
      <c r="L30" s="15">
        <f t="shared" si="0"/>
        <v>1817584.2000000007</v>
      </c>
      <c r="M30" s="2" t="s">
        <v>32</v>
      </c>
    </row>
    <row r="31" spans="2:13" x14ac:dyDescent="0.3">
      <c r="B31" s="9">
        <v>44601</v>
      </c>
      <c r="C31" s="10"/>
      <c r="D31" s="10"/>
      <c r="E31" s="11" t="s">
        <v>36</v>
      </c>
      <c r="F31" s="11" t="s">
        <v>15</v>
      </c>
      <c r="G31" s="10"/>
      <c r="H31" s="12" t="s">
        <v>16</v>
      </c>
      <c r="I31" s="10"/>
      <c r="J31" s="13"/>
      <c r="K31" s="14">
        <v>16.18</v>
      </c>
      <c r="L31" s="15">
        <f t="shared" si="0"/>
        <v>1817568.0200000007</v>
      </c>
      <c r="M31" s="2" t="s">
        <v>32</v>
      </c>
    </row>
    <row r="32" spans="2:13" x14ac:dyDescent="0.3">
      <c r="B32" s="9">
        <v>44601</v>
      </c>
      <c r="C32" s="10"/>
      <c r="D32" s="10"/>
      <c r="E32" s="11" t="s">
        <v>36</v>
      </c>
      <c r="F32" s="11" t="s">
        <v>15</v>
      </c>
      <c r="G32" s="10"/>
      <c r="H32" s="12" t="s">
        <v>16</v>
      </c>
      <c r="I32" s="10"/>
      <c r="J32" s="13"/>
      <c r="K32" s="14">
        <v>0.53</v>
      </c>
      <c r="L32" s="15">
        <f t="shared" si="0"/>
        <v>1817567.4900000007</v>
      </c>
      <c r="M32" s="2" t="s">
        <v>32</v>
      </c>
    </row>
    <row r="33" spans="2:13" x14ac:dyDescent="0.3">
      <c r="B33" s="9">
        <v>44601</v>
      </c>
      <c r="C33" s="10"/>
      <c r="D33" s="10"/>
      <c r="E33" s="11" t="s">
        <v>37</v>
      </c>
      <c r="F33" s="11" t="s">
        <v>15</v>
      </c>
      <c r="G33" s="10"/>
      <c r="H33" s="12" t="s">
        <v>16</v>
      </c>
      <c r="I33" s="10"/>
      <c r="J33" s="13"/>
      <c r="K33" s="14">
        <v>1.73</v>
      </c>
      <c r="L33" s="15">
        <f t="shared" si="0"/>
        <v>1817565.7600000007</v>
      </c>
    </row>
    <row r="34" spans="2:13" x14ac:dyDescent="0.3">
      <c r="B34" s="9">
        <v>44601</v>
      </c>
      <c r="C34" s="10"/>
      <c r="D34" s="10"/>
      <c r="E34" s="11" t="s">
        <v>37</v>
      </c>
      <c r="F34" s="11" t="s">
        <v>15</v>
      </c>
      <c r="G34" s="10"/>
      <c r="H34" s="12" t="s">
        <v>16</v>
      </c>
      <c r="I34" s="10"/>
      <c r="J34" s="13"/>
      <c r="K34" s="14">
        <v>4.68</v>
      </c>
      <c r="L34" s="15">
        <f t="shared" si="0"/>
        <v>1817561.0800000008</v>
      </c>
    </row>
    <row r="35" spans="2:13" x14ac:dyDescent="0.3">
      <c r="B35" s="9">
        <v>44601</v>
      </c>
      <c r="C35" s="10"/>
      <c r="D35" s="10"/>
      <c r="E35" s="11" t="s">
        <v>38</v>
      </c>
      <c r="F35" s="11" t="s">
        <v>15</v>
      </c>
      <c r="G35" s="10"/>
      <c r="H35" s="12" t="s">
        <v>16</v>
      </c>
      <c r="I35" s="10"/>
      <c r="J35" s="13"/>
      <c r="K35" s="14">
        <v>59.17</v>
      </c>
      <c r="L35" s="15">
        <f t="shared" si="0"/>
        <v>1817501.9100000008</v>
      </c>
    </row>
    <row r="36" spans="2:13" x14ac:dyDescent="0.3">
      <c r="B36" s="9">
        <v>44601</v>
      </c>
      <c r="C36" s="10"/>
      <c r="D36" s="10"/>
      <c r="E36" s="11" t="s">
        <v>39</v>
      </c>
      <c r="F36" s="11" t="s">
        <v>15</v>
      </c>
      <c r="G36" s="10"/>
      <c r="H36" s="12" t="s">
        <v>16</v>
      </c>
      <c r="I36" s="10"/>
      <c r="J36" s="13"/>
      <c r="K36" s="14">
        <v>6.83</v>
      </c>
      <c r="L36" s="15">
        <f t="shared" si="0"/>
        <v>1817495.0800000008</v>
      </c>
    </row>
    <row r="37" spans="2:13" x14ac:dyDescent="0.3">
      <c r="B37" s="9">
        <v>44601</v>
      </c>
      <c r="C37" s="10"/>
      <c r="D37" s="10"/>
      <c r="E37" s="11" t="s">
        <v>39</v>
      </c>
      <c r="F37" s="11" t="s">
        <v>15</v>
      </c>
      <c r="G37" s="10"/>
      <c r="H37" s="12" t="s">
        <v>16</v>
      </c>
      <c r="I37" s="10"/>
      <c r="J37" s="13"/>
      <c r="K37" s="14">
        <v>5.85</v>
      </c>
      <c r="L37" s="15">
        <f t="shared" si="0"/>
        <v>1817489.2300000007</v>
      </c>
    </row>
    <row r="38" spans="2:13" x14ac:dyDescent="0.3">
      <c r="B38" s="9">
        <v>44601</v>
      </c>
      <c r="C38" s="10"/>
      <c r="D38" s="10"/>
      <c r="E38" s="11" t="s">
        <v>39</v>
      </c>
      <c r="F38" s="11" t="s">
        <v>15</v>
      </c>
      <c r="G38" s="10"/>
      <c r="H38" s="12" t="s">
        <v>16</v>
      </c>
      <c r="I38" s="10"/>
      <c r="J38" s="13"/>
      <c r="K38" s="14">
        <v>0.53</v>
      </c>
      <c r="L38" s="15">
        <f t="shared" si="0"/>
        <v>1817488.7000000007</v>
      </c>
      <c r="M38" s="2" t="s">
        <v>32</v>
      </c>
    </row>
    <row r="39" spans="2:13" x14ac:dyDescent="0.3">
      <c r="B39" s="9">
        <v>44601</v>
      </c>
      <c r="C39" s="10"/>
      <c r="D39" s="10"/>
      <c r="E39" s="11" t="s">
        <v>40</v>
      </c>
      <c r="F39" s="11" t="s">
        <v>15</v>
      </c>
      <c r="G39" s="10"/>
      <c r="H39" s="12" t="s">
        <v>16</v>
      </c>
      <c r="I39" s="10"/>
      <c r="J39" s="13"/>
      <c r="K39" s="14">
        <v>30.68</v>
      </c>
      <c r="L39" s="15">
        <f t="shared" si="0"/>
        <v>1817458.0200000007</v>
      </c>
    </row>
    <row r="40" spans="2:13" x14ac:dyDescent="0.3">
      <c r="B40" s="9">
        <v>44601</v>
      </c>
      <c r="C40" s="10"/>
      <c r="D40" s="10"/>
      <c r="E40" s="11" t="s">
        <v>41</v>
      </c>
      <c r="F40" s="11" t="s">
        <v>15</v>
      </c>
      <c r="G40" s="10"/>
      <c r="H40" s="12" t="s">
        <v>16</v>
      </c>
      <c r="I40" s="10"/>
      <c r="J40" s="13"/>
      <c r="K40" s="14">
        <v>6.06</v>
      </c>
      <c r="L40" s="15">
        <f t="shared" si="0"/>
        <v>1817451.9600000007</v>
      </c>
    </row>
    <row r="41" spans="2:13" x14ac:dyDescent="0.3">
      <c r="B41" s="9">
        <v>44601</v>
      </c>
      <c r="C41" s="10"/>
      <c r="D41" s="10"/>
      <c r="E41" s="11" t="s">
        <v>42</v>
      </c>
      <c r="F41" s="11" t="s">
        <v>15</v>
      </c>
      <c r="G41" s="10"/>
      <c r="H41" s="12" t="s">
        <v>16</v>
      </c>
      <c r="I41" s="10"/>
      <c r="J41" s="13"/>
      <c r="K41" s="14">
        <v>0.53</v>
      </c>
      <c r="L41" s="15">
        <f t="shared" si="0"/>
        <v>1817451.4300000006</v>
      </c>
      <c r="M41" s="2" t="s">
        <v>32</v>
      </c>
    </row>
    <row r="42" spans="2:13" x14ac:dyDescent="0.3">
      <c r="B42" s="9">
        <v>44601</v>
      </c>
      <c r="C42" s="10"/>
      <c r="D42" s="10"/>
      <c r="E42" s="11" t="s">
        <v>42</v>
      </c>
      <c r="F42" s="11" t="s">
        <v>15</v>
      </c>
      <c r="G42" s="10"/>
      <c r="H42" s="12" t="s">
        <v>16</v>
      </c>
      <c r="I42" s="10"/>
      <c r="J42" s="13"/>
      <c r="K42" s="14">
        <v>0.53</v>
      </c>
      <c r="L42" s="15">
        <f t="shared" si="0"/>
        <v>1817450.9000000006</v>
      </c>
    </row>
    <row r="43" spans="2:13" x14ac:dyDescent="0.3">
      <c r="B43" s="9">
        <v>44601</v>
      </c>
      <c r="C43" s="10"/>
      <c r="D43" s="10"/>
      <c r="E43" s="11" t="s">
        <v>43</v>
      </c>
      <c r="F43" s="11" t="s">
        <v>15</v>
      </c>
      <c r="G43" s="10"/>
      <c r="H43" s="12" t="s">
        <v>16</v>
      </c>
      <c r="I43" s="10"/>
      <c r="J43" s="13"/>
      <c r="K43" s="14">
        <v>45</v>
      </c>
      <c r="L43" s="15">
        <f t="shared" si="0"/>
        <v>1817405.9000000006</v>
      </c>
    </row>
    <row r="44" spans="2:13" x14ac:dyDescent="0.3">
      <c r="B44" s="9">
        <v>44601</v>
      </c>
      <c r="C44" s="10"/>
      <c r="D44" s="10"/>
      <c r="E44" s="11" t="s">
        <v>43</v>
      </c>
      <c r="F44" s="11" t="s">
        <v>15</v>
      </c>
      <c r="G44" s="10"/>
      <c r="H44" s="12" t="s">
        <v>16</v>
      </c>
      <c r="I44" s="10"/>
      <c r="J44" s="13"/>
      <c r="K44" s="14">
        <v>2.5499999999999998</v>
      </c>
      <c r="L44" s="15">
        <f t="shared" si="0"/>
        <v>1817403.3500000006</v>
      </c>
    </row>
    <row r="45" spans="2:13" x14ac:dyDescent="0.3">
      <c r="B45" s="9">
        <v>44601</v>
      </c>
      <c r="C45" s="10"/>
      <c r="D45" s="10"/>
      <c r="E45" s="11" t="s">
        <v>44</v>
      </c>
      <c r="F45" s="11" t="s">
        <v>15</v>
      </c>
      <c r="G45" s="10"/>
      <c r="H45" s="12" t="s">
        <v>16</v>
      </c>
      <c r="I45" s="10"/>
      <c r="J45" s="13"/>
      <c r="K45" s="14">
        <v>3.3</v>
      </c>
      <c r="L45" s="15">
        <f t="shared" si="0"/>
        <v>1817400.0500000005</v>
      </c>
    </row>
    <row r="46" spans="2:13" x14ac:dyDescent="0.3">
      <c r="B46" s="9">
        <v>44601</v>
      </c>
      <c r="C46" s="10"/>
      <c r="D46" s="10"/>
      <c r="E46" s="11" t="s">
        <v>45</v>
      </c>
      <c r="F46" s="11" t="s">
        <v>15</v>
      </c>
      <c r="G46" s="10"/>
      <c r="H46" s="12" t="s">
        <v>16</v>
      </c>
      <c r="I46" s="10"/>
      <c r="J46" s="13"/>
      <c r="K46" s="14">
        <v>0.53</v>
      </c>
      <c r="L46" s="15">
        <f t="shared" si="0"/>
        <v>1817399.5200000005</v>
      </c>
    </row>
    <row r="47" spans="2:13" x14ac:dyDescent="0.3">
      <c r="B47" s="9">
        <v>44601</v>
      </c>
      <c r="C47" s="10"/>
      <c r="D47" s="10"/>
      <c r="E47" s="11" t="s">
        <v>45</v>
      </c>
      <c r="F47" s="11" t="s">
        <v>15</v>
      </c>
      <c r="G47" s="10"/>
      <c r="H47" s="12" t="s">
        <v>16</v>
      </c>
      <c r="I47" s="10"/>
      <c r="J47" s="13"/>
      <c r="K47" s="14">
        <v>0.53</v>
      </c>
      <c r="L47" s="15">
        <f t="shared" si="0"/>
        <v>1817398.9900000005</v>
      </c>
    </row>
    <row r="48" spans="2:13" x14ac:dyDescent="0.3">
      <c r="B48" s="9">
        <v>44601</v>
      </c>
      <c r="C48" s="10"/>
      <c r="D48" s="10"/>
      <c r="E48" s="11" t="s">
        <v>46</v>
      </c>
      <c r="F48" s="11" t="s">
        <v>15</v>
      </c>
      <c r="G48" s="10"/>
      <c r="H48" s="12" t="s">
        <v>16</v>
      </c>
      <c r="I48" s="10"/>
      <c r="J48" s="13"/>
      <c r="K48" s="14">
        <v>0.53</v>
      </c>
      <c r="L48" s="15">
        <f t="shared" si="0"/>
        <v>1817398.4600000004</v>
      </c>
    </row>
    <row r="49" spans="2:12" x14ac:dyDescent="0.3">
      <c r="B49" s="9">
        <v>44601</v>
      </c>
      <c r="C49" s="10"/>
      <c r="D49" s="10"/>
      <c r="E49" s="11" t="s">
        <v>46</v>
      </c>
      <c r="F49" s="11" t="s">
        <v>15</v>
      </c>
      <c r="G49" s="10"/>
      <c r="H49" s="12" t="s">
        <v>16</v>
      </c>
      <c r="I49" s="10"/>
      <c r="J49" s="13"/>
      <c r="K49" s="14">
        <v>2.13</v>
      </c>
      <c r="L49" s="15">
        <f t="shared" si="0"/>
        <v>1817396.3300000005</v>
      </c>
    </row>
    <row r="50" spans="2:12" x14ac:dyDescent="0.3">
      <c r="B50" s="9">
        <v>44601</v>
      </c>
      <c r="C50" s="10"/>
      <c r="D50" s="10"/>
      <c r="E50" s="11" t="s">
        <v>47</v>
      </c>
      <c r="F50" s="11" t="s">
        <v>15</v>
      </c>
      <c r="G50" s="10"/>
      <c r="H50" s="12" t="s">
        <v>16</v>
      </c>
      <c r="I50" s="10"/>
      <c r="J50" s="13"/>
      <c r="K50" s="14">
        <v>45</v>
      </c>
      <c r="L50" s="15">
        <f t="shared" si="0"/>
        <v>1817351.3300000005</v>
      </c>
    </row>
    <row r="51" spans="2:12" x14ac:dyDescent="0.3">
      <c r="B51" s="9">
        <v>44601</v>
      </c>
      <c r="C51" s="10"/>
      <c r="D51" s="10"/>
      <c r="E51" s="11" t="s">
        <v>47</v>
      </c>
      <c r="F51" s="11" t="s">
        <v>15</v>
      </c>
      <c r="G51" s="10"/>
      <c r="H51" s="12" t="s">
        <v>16</v>
      </c>
      <c r="I51" s="10"/>
      <c r="J51" s="13"/>
      <c r="K51" s="14">
        <v>1.42</v>
      </c>
      <c r="L51" s="15">
        <f t="shared" si="0"/>
        <v>1817349.9100000006</v>
      </c>
    </row>
    <row r="52" spans="2:12" x14ac:dyDescent="0.3">
      <c r="B52" s="9">
        <v>44601</v>
      </c>
      <c r="C52" s="10"/>
      <c r="D52" s="10"/>
      <c r="E52" s="11" t="s">
        <v>47</v>
      </c>
      <c r="F52" s="11" t="s">
        <v>15</v>
      </c>
      <c r="G52" s="10"/>
      <c r="H52" s="12" t="s">
        <v>16</v>
      </c>
      <c r="I52" s="10"/>
      <c r="J52" s="13"/>
      <c r="K52" s="14">
        <v>6.09</v>
      </c>
      <c r="L52" s="15">
        <f t="shared" si="0"/>
        <v>1817343.8200000005</v>
      </c>
    </row>
    <row r="53" spans="2:12" x14ac:dyDescent="0.3">
      <c r="B53" s="9">
        <v>44601</v>
      </c>
      <c r="C53" s="10"/>
      <c r="D53" s="10"/>
      <c r="E53" s="11" t="s">
        <v>48</v>
      </c>
      <c r="F53" s="11" t="s">
        <v>15</v>
      </c>
      <c r="G53" s="10"/>
      <c r="H53" s="12" t="s">
        <v>16</v>
      </c>
      <c r="I53" s="10"/>
      <c r="J53" s="13"/>
      <c r="K53" s="14">
        <v>5.85</v>
      </c>
      <c r="L53" s="15">
        <f t="shared" si="0"/>
        <v>1817337.9700000004</v>
      </c>
    </row>
    <row r="54" spans="2:12" x14ac:dyDescent="0.3">
      <c r="B54" s="9">
        <v>44601</v>
      </c>
      <c r="C54" s="10"/>
      <c r="D54" s="10"/>
      <c r="E54" s="11" t="s">
        <v>48</v>
      </c>
      <c r="F54" s="11" t="s">
        <v>15</v>
      </c>
      <c r="G54" s="10"/>
      <c r="H54" s="12" t="s">
        <v>16</v>
      </c>
      <c r="I54" s="10"/>
      <c r="J54" s="13"/>
      <c r="K54" s="14">
        <v>3.38</v>
      </c>
      <c r="L54" s="15">
        <f t="shared" si="0"/>
        <v>1817334.5900000005</v>
      </c>
    </row>
    <row r="55" spans="2:12" x14ac:dyDescent="0.3">
      <c r="B55" s="9">
        <v>44601</v>
      </c>
      <c r="C55" s="10"/>
      <c r="D55" s="10"/>
      <c r="E55" s="11" t="s">
        <v>49</v>
      </c>
      <c r="F55" s="11" t="s">
        <v>21</v>
      </c>
      <c r="G55" s="10"/>
      <c r="H55" s="12" t="s">
        <v>22</v>
      </c>
      <c r="I55" s="10"/>
      <c r="J55" s="13"/>
      <c r="K55" s="14">
        <v>350</v>
      </c>
      <c r="L55" s="15">
        <f t="shared" si="0"/>
        <v>1816984.5900000005</v>
      </c>
    </row>
    <row r="56" spans="2:12" x14ac:dyDescent="0.3">
      <c r="B56" s="9">
        <v>44601</v>
      </c>
      <c r="C56" s="10"/>
      <c r="D56" s="10"/>
      <c r="E56" s="11" t="s">
        <v>50</v>
      </c>
      <c r="F56" s="11" t="s">
        <v>21</v>
      </c>
      <c r="G56" s="10"/>
      <c r="H56" s="12" t="s">
        <v>22</v>
      </c>
      <c r="I56" s="10"/>
      <c r="J56" s="13"/>
      <c r="K56" s="14">
        <v>350</v>
      </c>
      <c r="L56" s="15">
        <f t="shared" si="0"/>
        <v>1816634.5900000005</v>
      </c>
    </row>
    <row r="57" spans="2:12" x14ac:dyDescent="0.3">
      <c r="B57" s="9">
        <v>44601</v>
      </c>
      <c r="C57" s="10"/>
      <c r="D57" s="10"/>
      <c r="E57" s="11" t="s">
        <v>51</v>
      </c>
      <c r="F57" s="11" t="s">
        <v>21</v>
      </c>
      <c r="G57" s="10"/>
      <c r="H57" s="12" t="s">
        <v>22</v>
      </c>
      <c r="I57" s="10"/>
      <c r="J57" s="13"/>
      <c r="K57" s="14">
        <v>11185</v>
      </c>
      <c r="L57" s="15">
        <f t="shared" si="0"/>
        <v>1805449.5900000005</v>
      </c>
    </row>
    <row r="58" spans="2:12" x14ac:dyDescent="0.3">
      <c r="B58" s="9">
        <v>44601</v>
      </c>
      <c r="C58" s="10"/>
      <c r="D58" s="10"/>
      <c r="E58" s="11" t="s">
        <v>52</v>
      </c>
      <c r="F58" s="11" t="s">
        <v>21</v>
      </c>
      <c r="G58" s="10"/>
      <c r="H58" s="12" t="s">
        <v>22</v>
      </c>
      <c r="I58" s="10"/>
      <c r="J58" s="13"/>
      <c r="K58" s="14">
        <v>4385</v>
      </c>
      <c r="L58" s="15">
        <f t="shared" si="0"/>
        <v>1801064.5900000005</v>
      </c>
    </row>
    <row r="59" spans="2:12" x14ac:dyDescent="0.3">
      <c r="B59" s="9">
        <v>44601</v>
      </c>
      <c r="C59" s="10"/>
      <c r="D59" s="10"/>
      <c r="E59" s="11" t="s">
        <v>53</v>
      </c>
      <c r="F59" s="11" t="s">
        <v>21</v>
      </c>
      <c r="G59" s="10"/>
      <c r="H59" s="12" t="s">
        <v>22</v>
      </c>
      <c r="I59" s="10"/>
      <c r="J59" s="13"/>
      <c r="K59" s="14">
        <v>350</v>
      </c>
      <c r="L59" s="15">
        <f t="shared" si="0"/>
        <v>1800714.5900000005</v>
      </c>
    </row>
    <row r="60" spans="2:12" x14ac:dyDescent="0.3">
      <c r="B60" s="9">
        <v>44601</v>
      </c>
      <c r="C60" s="10"/>
      <c r="D60" s="10"/>
      <c r="E60" s="11" t="s">
        <v>54</v>
      </c>
      <c r="F60" s="11" t="s">
        <v>21</v>
      </c>
      <c r="G60" s="10"/>
      <c r="H60" s="12" t="s">
        <v>22</v>
      </c>
      <c r="I60" s="10"/>
      <c r="J60" s="13"/>
      <c r="K60" s="14">
        <v>350</v>
      </c>
      <c r="L60" s="15">
        <f t="shared" si="0"/>
        <v>1800364.5900000005</v>
      </c>
    </row>
    <row r="61" spans="2:12" x14ac:dyDescent="0.3">
      <c r="B61" s="9">
        <v>44601</v>
      </c>
      <c r="C61" s="10"/>
      <c r="D61" s="10"/>
      <c r="E61" s="11" t="s">
        <v>55</v>
      </c>
      <c r="F61" s="11" t="s">
        <v>21</v>
      </c>
      <c r="G61" s="10"/>
      <c r="H61" s="12" t="s">
        <v>22</v>
      </c>
      <c r="I61" s="10"/>
      <c r="J61" s="13"/>
      <c r="K61" s="14">
        <v>350</v>
      </c>
      <c r="L61" s="15">
        <f t="shared" si="0"/>
        <v>1800014.5900000005</v>
      </c>
    </row>
    <row r="62" spans="2:12" x14ac:dyDescent="0.3">
      <c r="B62" s="9">
        <v>44601</v>
      </c>
      <c r="C62" s="10"/>
      <c r="D62" s="10"/>
      <c r="E62" s="11" t="s">
        <v>56</v>
      </c>
      <c r="F62" s="11" t="s">
        <v>21</v>
      </c>
      <c r="G62" s="10"/>
      <c r="H62" s="12" t="s">
        <v>22</v>
      </c>
      <c r="I62" s="10"/>
      <c r="J62" s="13"/>
      <c r="K62" s="14">
        <v>30000</v>
      </c>
      <c r="L62" s="15">
        <f t="shared" si="0"/>
        <v>1770014.5900000005</v>
      </c>
    </row>
    <row r="63" spans="2:12" x14ac:dyDescent="0.3">
      <c r="B63" s="9">
        <v>44601</v>
      </c>
      <c r="C63" s="10"/>
      <c r="D63" s="10"/>
      <c r="E63" s="11" t="s">
        <v>57</v>
      </c>
      <c r="F63" s="11" t="s">
        <v>21</v>
      </c>
      <c r="G63" s="10"/>
      <c r="H63" s="12" t="s">
        <v>22</v>
      </c>
      <c r="I63" s="10"/>
      <c r="J63" s="13"/>
      <c r="K63" s="14">
        <v>10787.5</v>
      </c>
      <c r="L63" s="15">
        <f t="shared" si="0"/>
        <v>1759227.0900000005</v>
      </c>
    </row>
    <row r="64" spans="2:12" x14ac:dyDescent="0.3">
      <c r="B64" s="9">
        <v>44601</v>
      </c>
      <c r="C64" s="10"/>
      <c r="D64" s="10"/>
      <c r="E64" s="11" t="s">
        <v>58</v>
      </c>
      <c r="F64" s="11" t="s">
        <v>21</v>
      </c>
      <c r="G64" s="10"/>
      <c r="H64" s="12" t="s">
        <v>22</v>
      </c>
      <c r="I64" s="10"/>
      <c r="J64" s="13"/>
      <c r="K64" s="14">
        <v>350</v>
      </c>
      <c r="L64" s="15">
        <f t="shared" si="0"/>
        <v>1758877.0900000005</v>
      </c>
    </row>
    <row r="65" spans="2:12" x14ac:dyDescent="0.3">
      <c r="B65" s="9">
        <v>44601</v>
      </c>
      <c r="C65" s="10"/>
      <c r="D65" s="10"/>
      <c r="E65" s="11" t="s">
        <v>59</v>
      </c>
      <c r="F65" s="11" t="s">
        <v>21</v>
      </c>
      <c r="G65" s="10"/>
      <c r="H65" s="12" t="s">
        <v>22</v>
      </c>
      <c r="I65" s="10"/>
      <c r="J65" s="13"/>
      <c r="K65" s="14">
        <v>1155</v>
      </c>
      <c r="L65" s="15">
        <f t="shared" si="0"/>
        <v>1757722.0900000005</v>
      </c>
    </row>
    <row r="66" spans="2:12" x14ac:dyDescent="0.3">
      <c r="B66" s="9">
        <v>44601</v>
      </c>
      <c r="C66" s="10"/>
      <c r="D66" s="10"/>
      <c r="E66" s="11" t="s">
        <v>60</v>
      </c>
      <c r="F66" s="11" t="s">
        <v>21</v>
      </c>
      <c r="G66" s="10"/>
      <c r="H66" s="12" t="s">
        <v>22</v>
      </c>
      <c r="I66" s="10"/>
      <c r="J66" s="13"/>
      <c r="K66" s="14">
        <v>3117.5</v>
      </c>
      <c r="L66" s="15">
        <f t="shared" si="0"/>
        <v>1754604.5900000005</v>
      </c>
    </row>
    <row r="67" spans="2:12" x14ac:dyDescent="0.3">
      <c r="B67" s="9">
        <v>44601</v>
      </c>
      <c r="C67" s="10"/>
      <c r="D67" s="10"/>
      <c r="E67" s="11" t="s">
        <v>61</v>
      </c>
      <c r="F67" s="11" t="s">
        <v>21</v>
      </c>
      <c r="G67" s="10"/>
      <c r="H67" s="12" t="s">
        <v>22</v>
      </c>
      <c r="I67" s="10"/>
      <c r="J67" s="13"/>
      <c r="K67" s="14">
        <v>39445</v>
      </c>
      <c r="L67" s="15">
        <f t="shared" si="0"/>
        <v>1715159.5900000005</v>
      </c>
    </row>
    <row r="68" spans="2:12" x14ac:dyDescent="0.3">
      <c r="B68" s="9">
        <v>44601</v>
      </c>
      <c r="C68" s="10"/>
      <c r="D68" s="10"/>
      <c r="E68" s="11" t="s">
        <v>62</v>
      </c>
      <c r="F68" s="11" t="s">
        <v>21</v>
      </c>
      <c r="G68" s="10"/>
      <c r="H68" s="12" t="s">
        <v>22</v>
      </c>
      <c r="I68" s="10"/>
      <c r="J68" s="13"/>
      <c r="K68" s="14">
        <v>4555</v>
      </c>
      <c r="L68" s="15">
        <f t="shared" si="0"/>
        <v>1710604.5900000005</v>
      </c>
    </row>
    <row r="69" spans="2:12" x14ac:dyDescent="0.3">
      <c r="B69" s="9">
        <v>44601</v>
      </c>
      <c r="C69" s="10"/>
      <c r="D69" s="10"/>
      <c r="E69" s="11" t="s">
        <v>63</v>
      </c>
      <c r="F69" s="11" t="s">
        <v>21</v>
      </c>
      <c r="G69" s="10"/>
      <c r="H69" s="12" t="s">
        <v>22</v>
      </c>
      <c r="I69" s="10"/>
      <c r="J69" s="13"/>
      <c r="K69" s="14">
        <v>3900</v>
      </c>
      <c r="L69" s="15">
        <f t="shared" si="0"/>
        <v>1706704.5900000005</v>
      </c>
    </row>
    <row r="70" spans="2:12" x14ac:dyDescent="0.3">
      <c r="B70" s="9">
        <v>44601</v>
      </c>
      <c r="C70" s="10"/>
      <c r="D70" s="10"/>
      <c r="E70" s="11" t="s">
        <v>64</v>
      </c>
      <c r="F70" s="11" t="s">
        <v>21</v>
      </c>
      <c r="G70" s="10"/>
      <c r="H70" s="12" t="s">
        <v>22</v>
      </c>
      <c r="I70" s="10"/>
      <c r="J70" s="13"/>
      <c r="K70" s="14">
        <v>350</v>
      </c>
      <c r="L70" s="15">
        <f t="shared" si="0"/>
        <v>1706354.5900000005</v>
      </c>
    </row>
    <row r="71" spans="2:12" x14ac:dyDescent="0.3">
      <c r="B71" s="9">
        <v>44601</v>
      </c>
      <c r="C71" s="10"/>
      <c r="D71" s="10"/>
      <c r="E71" s="11" t="s">
        <v>65</v>
      </c>
      <c r="F71" s="11" t="s">
        <v>21</v>
      </c>
      <c r="G71" s="10"/>
      <c r="H71" s="12" t="s">
        <v>22</v>
      </c>
      <c r="I71" s="10"/>
      <c r="J71" s="13"/>
      <c r="K71" s="14">
        <v>20450</v>
      </c>
      <c r="L71" s="15">
        <f t="shared" si="0"/>
        <v>1685904.5900000005</v>
      </c>
    </row>
    <row r="72" spans="2:12" x14ac:dyDescent="0.3">
      <c r="B72" s="9">
        <v>44601</v>
      </c>
      <c r="C72" s="10"/>
      <c r="D72" s="10"/>
      <c r="E72" s="11" t="s">
        <v>66</v>
      </c>
      <c r="F72" s="11" t="s">
        <v>21</v>
      </c>
      <c r="G72" s="10"/>
      <c r="H72" s="12" t="s">
        <v>22</v>
      </c>
      <c r="I72" s="10"/>
      <c r="J72" s="13"/>
      <c r="K72" s="14">
        <v>4040</v>
      </c>
      <c r="L72" s="15">
        <f t="shared" si="0"/>
        <v>1681864.5900000005</v>
      </c>
    </row>
    <row r="73" spans="2:12" x14ac:dyDescent="0.3">
      <c r="B73" s="9">
        <v>44601</v>
      </c>
      <c r="C73" s="10"/>
      <c r="D73" s="10"/>
      <c r="E73" s="11" t="s">
        <v>67</v>
      </c>
      <c r="F73" s="11" t="s">
        <v>21</v>
      </c>
      <c r="G73" s="10"/>
      <c r="H73" s="12" t="s">
        <v>22</v>
      </c>
      <c r="I73" s="10"/>
      <c r="J73" s="13"/>
      <c r="K73" s="14">
        <v>350</v>
      </c>
      <c r="L73" s="15">
        <f t="shared" si="0"/>
        <v>1681514.5900000005</v>
      </c>
    </row>
    <row r="74" spans="2:12" x14ac:dyDescent="0.3">
      <c r="B74" s="9">
        <v>44601</v>
      </c>
      <c r="C74" s="10"/>
      <c r="D74" s="10"/>
      <c r="E74" s="11" t="s">
        <v>68</v>
      </c>
      <c r="F74" s="11" t="s">
        <v>21</v>
      </c>
      <c r="G74" s="10"/>
      <c r="H74" s="12" t="s">
        <v>22</v>
      </c>
      <c r="I74" s="10"/>
      <c r="J74" s="13"/>
      <c r="K74" s="14">
        <v>350</v>
      </c>
      <c r="L74" s="15">
        <f t="shared" si="0"/>
        <v>1681164.5900000005</v>
      </c>
    </row>
    <row r="75" spans="2:12" x14ac:dyDescent="0.3">
      <c r="B75" s="9">
        <v>44601</v>
      </c>
      <c r="C75" s="10"/>
      <c r="D75" s="10"/>
      <c r="E75" s="11" t="s">
        <v>69</v>
      </c>
      <c r="F75" s="11" t="s">
        <v>21</v>
      </c>
      <c r="G75" s="10"/>
      <c r="H75" s="12" t="s">
        <v>22</v>
      </c>
      <c r="I75" s="10"/>
      <c r="J75" s="13"/>
      <c r="K75" s="14">
        <v>30000</v>
      </c>
      <c r="L75" s="15">
        <f t="shared" ref="L75:L113" si="1">+J75-K75+L74</f>
        <v>1651164.5900000005</v>
      </c>
    </row>
    <row r="76" spans="2:12" x14ac:dyDescent="0.3">
      <c r="B76" s="9">
        <v>44601</v>
      </c>
      <c r="C76" s="10"/>
      <c r="D76" s="10"/>
      <c r="E76" s="11" t="s">
        <v>70</v>
      </c>
      <c r="F76" s="11" t="s">
        <v>21</v>
      </c>
      <c r="G76" s="10"/>
      <c r="H76" s="12" t="s">
        <v>22</v>
      </c>
      <c r="I76" s="10"/>
      <c r="J76" s="13"/>
      <c r="K76" s="14">
        <v>1700</v>
      </c>
      <c r="L76" s="15">
        <f t="shared" si="1"/>
        <v>1649464.5900000005</v>
      </c>
    </row>
    <row r="77" spans="2:12" x14ac:dyDescent="0.3">
      <c r="B77" s="9">
        <v>44601</v>
      </c>
      <c r="C77" s="10"/>
      <c r="D77" s="10"/>
      <c r="E77" s="11" t="s">
        <v>71</v>
      </c>
      <c r="F77" s="11" t="s">
        <v>21</v>
      </c>
      <c r="G77" s="10"/>
      <c r="H77" s="12" t="s">
        <v>22</v>
      </c>
      <c r="I77" s="10"/>
      <c r="J77" s="13"/>
      <c r="K77" s="14">
        <v>2200</v>
      </c>
      <c r="L77" s="15">
        <f t="shared" si="1"/>
        <v>1647264.5900000005</v>
      </c>
    </row>
    <row r="78" spans="2:12" x14ac:dyDescent="0.3">
      <c r="B78" s="9">
        <v>44601</v>
      </c>
      <c r="C78" s="10"/>
      <c r="D78" s="10"/>
      <c r="E78" s="11" t="s">
        <v>72</v>
      </c>
      <c r="F78" s="11" t="s">
        <v>21</v>
      </c>
      <c r="G78" s="10"/>
      <c r="H78" s="12" t="s">
        <v>22</v>
      </c>
      <c r="I78" s="10"/>
      <c r="J78" s="13"/>
      <c r="K78" s="14">
        <v>350</v>
      </c>
      <c r="L78" s="15">
        <f t="shared" si="1"/>
        <v>1646914.5900000005</v>
      </c>
    </row>
    <row r="79" spans="2:12" x14ac:dyDescent="0.3">
      <c r="B79" s="9">
        <v>44601</v>
      </c>
      <c r="C79" s="10"/>
      <c r="D79" s="10"/>
      <c r="E79" s="11" t="s">
        <v>73</v>
      </c>
      <c r="F79" s="11" t="s">
        <v>21</v>
      </c>
      <c r="G79" s="10"/>
      <c r="H79" s="12" t="s">
        <v>22</v>
      </c>
      <c r="I79" s="10"/>
      <c r="J79" s="13"/>
      <c r="K79" s="14">
        <v>350</v>
      </c>
      <c r="L79" s="15">
        <f t="shared" si="1"/>
        <v>1646564.5900000005</v>
      </c>
    </row>
    <row r="80" spans="2:12" x14ac:dyDescent="0.3">
      <c r="B80" s="9">
        <v>44601</v>
      </c>
      <c r="C80" s="10"/>
      <c r="D80" s="10"/>
      <c r="E80" s="11" t="s">
        <v>74</v>
      </c>
      <c r="F80" s="11" t="s">
        <v>21</v>
      </c>
      <c r="G80" s="10"/>
      <c r="H80" s="12" t="s">
        <v>22</v>
      </c>
      <c r="I80" s="10"/>
      <c r="J80" s="13"/>
      <c r="K80" s="14">
        <v>350</v>
      </c>
      <c r="L80" s="15">
        <f t="shared" si="1"/>
        <v>1646214.5900000005</v>
      </c>
    </row>
    <row r="81" spans="2:12" x14ac:dyDescent="0.3">
      <c r="B81" s="9">
        <v>44601</v>
      </c>
      <c r="C81" s="10"/>
      <c r="D81" s="10"/>
      <c r="E81" s="11" t="s">
        <v>75</v>
      </c>
      <c r="F81" s="11" t="s">
        <v>21</v>
      </c>
      <c r="G81" s="10"/>
      <c r="H81" s="12" t="s">
        <v>22</v>
      </c>
      <c r="I81" s="10"/>
      <c r="J81" s="13"/>
      <c r="K81" s="14">
        <v>1417.5</v>
      </c>
      <c r="L81" s="15">
        <f t="shared" si="1"/>
        <v>1644797.0900000005</v>
      </c>
    </row>
    <row r="82" spans="2:12" x14ac:dyDescent="0.3">
      <c r="B82" s="9">
        <v>44601</v>
      </c>
      <c r="C82" s="10"/>
      <c r="D82" s="10"/>
      <c r="E82" s="11" t="s">
        <v>76</v>
      </c>
      <c r="F82" s="11" t="s">
        <v>21</v>
      </c>
      <c r="G82" s="10"/>
      <c r="H82" s="12" t="s">
        <v>22</v>
      </c>
      <c r="I82" s="10"/>
      <c r="J82" s="13"/>
      <c r="K82" s="14">
        <v>30000</v>
      </c>
      <c r="L82" s="15">
        <f t="shared" si="1"/>
        <v>1614797.0900000005</v>
      </c>
    </row>
    <row r="83" spans="2:12" x14ac:dyDescent="0.3">
      <c r="B83" s="9">
        <v>44601</v>
      </c>
      <c r="C83" s="10"/>
      <c r="D83" s="10"/>
      <c r="E83" s="11" t="s">
        <v>77</v>
      </c>
      <c r="F83" s="11" t="s">
        <v>21</v>
      </c>
      <c r="G83" s="10"/>
      <c r="H83" s="12" t="s">
        <v>22</v>
      </c>
      <c r="I83" s="10"/>
      <c r="J83" s="13"/>
      <c r="K83" s="14">
        <v>945</v>
      </c>
      <c r="L83" s="15">
        <f t="shared" si="1"/>
        <v>1613852.0900000005</v>
      </c>
    </row>
    <row r="84" spans="2:12" x14ac:dyDescent="0.3">
      <c r="B84" s="9">
        <v>44601</v>
      </c>
      <c r="C84" s="10"/>
      <c r="D84" s="10"/>
      <c r="E84" s="11" t="s">
        <v>78</v>
      </c>
      <c r="F84" s="11" t="s">
        <v>21</v>
      </c>
      <c r="G84" s="10"/>
      <c r="H84" s="12" t="s">
        <v>22</v>
      </c>
      <c r="I84" s="10"/>
      <c r="J84" s="13"/>
      <c r="K84" s="14">
        <v>4062.5</v>
      </c>
      <c r="L84" s="15">
        <f t="shared" si="1"/>
        <v>1609789.5900000005</v>
      </c>
    </row>
    <row r="85" spans="2:12" x14ac:dyDescent="0.3">
      <c r="B85" s="9">
        <v>44601</v>
      </c>
      <c r="C85" s="10"/>
      <c r="D85" s="10"/>
      <c r="E85" s="11" t="s">
        <v>79</v>
      </c>
      <c r="F85" s="11" t="s">
        <v>21</v>
      </c>
      <c r="G85" s="10"/>
      <c r="H85" s="12" t="s">
        <v>22</v>
      </c>
      <c r="I85" s="10"/>
      <c r="J85" s="13"/>
      <c r="K85" s="14">
        <v>3900</v>
      </c>
      <c r="L85" s="15">
        <f t="shared" si="1"/>
        <v>1605889.5900000005</v>
      </c>
    </row>
    <row r="86" spans="2:12" x14ac:dyDescent="0.3">
      <c r="B86" s="9">
        <v>44601</v>
      </c>
      <c r="C86" s="10"/>
      <c r="D86" s="10"/>
      <c r="E86" s="11" t="s">
        <v>80</v>
      </c>
      <c r="F86" s="11" t="s">
        <v>21</v>
      </c>
      <c r="G86" s="10"/>
      <c r="H86" s="12" t="s">
        <v>22</v>
      </c>
      <c r="I86" s="10"/>
      <c r="J86" s="13"/>
      <c r="K86" s="14">
        <v>2255</v>
      </c>
      <c r="L86" s="15">
        <f>+J86-K86+L85</f>
        <v>1603634.5900000005</v>
      </c>
    </row>
    <row r="87" spans="2:12" s="22" customFormat="1" x14ac:dyDescent="0.3">
      <c r="B87" s="16">
        <v>44608</v>
      </c>
      <c r="C87" s="17"/>
      <c r="D87" s="17"/>
      <c r="E87" s="18">
        <v>925736365</v>
      </c>
      <c r="F87" s="18" t="s">
        <v>15</v>
      </c>
      <c r="G87" s="17"/>
      <c r="H87" s="12" t="s">
        <v>16</v>
      </c>
      <c r="I87" s="17"/>
      <c r="J87" s="19"/>
      <c r="K87" s="20">
        <v>2.13</v>
      </c>
      <c r="L87" s="21">
        <f t="shared" ref="L87:L93" si="2">+J87-K87+L95</f>
        <v>1602214.9600000007</v>
      </c>
    </row>
    <row r="88" spans="2:12" s="22" customFormat="1" x14ac:dyDescent="0.3">
      <c r="B88" s="16">
        <v>44608</v>
      </c>
      <c r="C88" s="17"/>
      <c r="D88" s="17"/>
      <c r="E88" s="18">
        <v>925736366</v>
      </c>
      <c r="F88" s="18" t="s">
        <v>15</v>
      </c>
      <c r="G88" s="17"/>
      <c r="H88" s="12" t="s">
        <v>16</v>
      </c>
      <c r="I88" s="17"/>
      <c r="J88" s="19"/>
      <c r="K88" s="20">
        <v>1.73</v>
      </c>
      <c r="L88" s="21">
        <f t="shared" si="2"/>
        <v>1601058.2300000007</v>
      </c>
    </row>
    <row r="89" spans="2:12" s="22" customFormat="1" x14ac:dyDescent="0.3">
      <c r="B89" s="16">
        <v>44608</v>
      </c>
      <c r="C89" s="17"/>
      <c r="D89" s="17"/>
      <c r="E89" s="18">
        <v>925736461</v>
      </c>
      <c r="F89" s="18" t="s">
        <v>15</v>
      </c>
      <c r="G89" s="17"/>
      <c r="H89" s="12" t="s">
        <v>16</v>
      </c>
      <c r="I89" s="17"/>
      <c r="J89" s="19"/>
      <c r="K89" s="20">
        <v>2.0299999999999998</v>
      </c>
      <c r="L89" s="21">
        <f t="shared" si="2"/>
        <v>1599706.2000000007</v>
      </c>
    </row>
    <row r="90" spans="2:12" s="22" customFormat="1" x14ac:dyDescent="0.3">
      <c r="B90" s="16">
        <v>44608</v>
      </c>
      <c r="C90" s="17"/>
      <c r="D90" s="17"/>
      <c r="E90" s="18">
        <v>925736432</v>
      </c>
      <c r="F90" s="18" t="s">
        <v>15</v>
      </c>
      <c r="G90" s="17"/>
      <c r="H90" s="12" t="s">
        <v>16</v>
      </c>
      <c r="I90" s="17"/>
      <c r="J90" s="19"/>
      <c r="K90" s="20">
        <v>1.65</v>
      </c>
      <c r="L90" s="21">
        <f t="shared" si="2"/>
        <v>1598604.5500000007</v>
      </c>
    </row>
    <row r="91" spans="2:12" s="22" customFormat="1" x14ac:dyDescent="0.3">
      <c r="B91" s="16">
        <v>44608</v>
      </c>
      <c r="C91" s="17"/>
      <c r="D91" s="17"/>
      <c r="E91" s="18">
        <v>925736514</v>
      </c>
      <c r="F91" s="18" t="s">
        <v>15</v>
      </c>
      <c r="G91" s="17"/>
      <c r="H91" s="12" t="s">
        <v>16</v>
      </c>
      <c r="I91" s="17"/>
      <c r="J91" s="19"/>
      <c r="K91" s="20">
        <v>10.51</v>
      </c>
      <c r="L91" s="21">
        <f t="shared" si="2"/>
        <v>1591586.5400000007</v>
      </c>
    </row>
    <row r="92" spans="2:12" s="22" customFormat="1" x14ac:dyDescent="0.3">
      <c r="B92" s="16">
        <v>44608</v>
      </c>
      <c r="C92" s="17"/>
      <c r="D92" s="17"/>
      <c r="E92" s="18">
        <v>925736514</v>
      </c>
      <c r="F92" s="18" t="s">
        <v>15</v>
      </c>
      <c r="G92" s="17"/>
      <c r="H92" s="12" t="s">
        <v>16</v>
      </c>
      <c r="I92" s="17"/>
      <c r="J92" s="19"/>
      <c r="K92" s="20">
        <v>8.5299999999999994</v>
      </c>
      <c r="L92" s="21">
        <f t="shared" si="2"/>
        <v>1585893.0100000007</v>
      </c>
    </row>
    <row r="93" spans="2:12" s="22" customFormat="1" x14ac:dyDescent="0.3">
      <c r="B93" s="16">
        <v>44608</v>
      </c>
      <c r="C93" s="17"/>
      <c r="D93" s="17"/>
      <c r="E93" s="18">
        <v>925736612</v>
      </c>
      <c r="F93" s="18" t="s">
        <v>15</v>
      </c>
      <c r="G93" s="17"/>
      <c r="H93" s="12" t="s">
        <v>16</v>
      </c>
      <c r="I93" s="17"/>
      <c r="J93" s="19"/>
      <c r="K93" s="20">
        <v>5.85</v>
      </c>
      <c r="L93" s="21">
        <f t="shared" si="2"/>
        <v>1581987.1600000006</v>
      </c>
    </row>
    <row r="94" spans="2:12" s="22" customFormat="1" x14ac:dyDescent="0.3">
      <c r="B94" s="16">
        <v>44608</v>
      </c>
      <c r="C94" s="17"/>
      <c r="D94" s="17"/>
      <c r="E94" s="18">
        <v>925736612</v>
      </c>
      <c r="F94" s="18" t="s">
        <v>15</v>
      </c>
      <c r="G94" s="17"/>
      <c r="H94" s="12" t="s">
        <v>16</v>
      </c>
      <c r="I94" s="17"/>
      <c r="J94" s="19"/>
      <c r="K94" s="20">
        <v>2.68</v>
      </c>
      <c r="L94" s="21">
        <f>+J94-K94+L103</f>
        <v>1580199.4800000007</v>
      </c>
    </row>
    <row r="95" spans="2:12" x14ac:dyDescent="0.3">
      <c r="B95" s="9">
        <v>44608</v>
      </c>
      <c r="C95" s="10"/>
      <c r="D95" s="10"/>
      <c r="E95" s="11">
        <v>257363656</v>
      </c>
      <c r="F95" s="11" t="s">
        <v>21</v>
      </c>
      <c r="G95" s="10"/>
      <c r="H95" s="12" t="s">
        <v>22</v>
      </c>
      <c r="I95" s="10"/>
      <c r="J95" s="13"/>
      <c r="K95" s="14">
        <v>1417.5</v>
      </c>
      <c r="L95" s="15">
        <f t="shared" ref="L95:L101" si="3">+J95-K95+L86</f>
        <v>1602217.0900000005</v>
      </c>
    </row>
    <row r="96" spans="2:12" x14ac:dyDescent="0.3">
      <c r="B96" s="9">
        <v>44608</v>
      </c>
      <c r="C96" s="10"/>
      <c r="D96" s="10"/>
      <c r="E96" s="11">
        <v>257363663</v>
      </c>
      <c r="F96" s="11" t="s">
        <v>21</v>
      </c>
      <c r="G96" s="10"/>
      <c r="H96" s="12" t="s">
        <v>22</v>
      </c>
      <c r="I96" s="10"/>
      <c r="J96" s="13"/>
      <c r="K96" s="14">
        <v>1155</v>
      </c>
      <c r="L96" s="15">
        <f t="shared" si="3"/>
        <v>1601059.9600000007</v>
      </c>
    </row>
    <row r="97" spans="2:12" x14ac:dyDescent="0.3">
      <c r="B97" s="9">
        <v>44608</v>
      </c>
      <c r="C97" s="10"/>
      <c r="D97" s="10"/>
      <c r="E97" s="11">
        <v>257364318</v>
      </c>
      <c r="F97" s="11" t="s">
        <v>21</v>
      </c>
      <c r="G97" s="10"/>
      <c r="H97" s="12" t="s">
        <v>22</v>
      </c>
      <c r="I97" s="10"/>
      <c r="J97" s="13"/>
      <c r="K97" s="14">
        <v>1350</v>
      </c>
      <c r="L97" s="15">
        <f t="shared" si="3"/>
        <v>1599708.2300000007</v>
      </c>
    </row>
    <row r="98" spans="2:12" x14ac:dyDescent="0.3">
      <c r="B98" s="9">
        <v>44608</v>
      </c>
      <c r="C98" s="10"/>
      <c r="D98" s="10"/>
      <c r="E98" s="11">
        <v>257364322</v>
      </c>
      <c r="F98" s="11" t="s">
        <v>21</v>
      </c>
      <c r="G98" s="10"/>
      <c r="H98" s="12" t="s">
        <v>22</v>
      </c>
      <c r="I98" s="10"/>
      <c r="J98" s="13"/>
      <c r="K98" s="14">
        <v>1100</v>
      </c>
      <c r="L98" s="15">
        <f t="shared" si="3"/>
        <v>1598606.2000000007</v>
      </c>
    </row>
    <row r="99" spans="2:12" x14ac:dyDescent="0.3">
      <c r="B99" s="9">
        <v>44608</v>
      </c>
      <c r="C99" s="10"/>
      <c r="D99" s="10"/>
      <c r="E99" s="11">
        <v>257365114</v>
      </c>
      <c r="F99" s="11" t="s">
        <v>21</v>
      </c>
      <c r="G99" s="10"/>
      <c r="H99" s="12" t="s">
        <v>22</v>
      </c>
      <c r="I99" s="10"/>
      <c r="J99" s="13"/>
      <c r="K99" s="14">
        <v>7007.5</v>
      </c>
      <c r="L99" s="15">
        <f t="shared" si="3"/>
        <v>1591597.0500000007</v>
      </c>
    </row>
    <row r="100" spans="2:12" x14ac:dyDescent="0.3">
      <c r="B100" s="9">
        <v>44608</v>
      </c>
      <c r="C100" s="10"/>
      <c r="D100" s="10"/>
      <c r="E100" s="11">
        <v>257365148</v>
      </c>
      <c r="F100" s="11" t="s">
        <v>21</v>
      </c>
      <c r="G100" s="10"/>
      <c r="H100" s="12" t="s">
        <v>22</v>
      </c>
      <c r="I100" s="10"/>
      <c r="J100" s="13"/>
      <c r="K100" s="14">
        <v>5685</v>
      </c>
      <c r="L100" s="15">
        <f t="shared" si="3"/>
        <v>1585901.5400000007</v>
      </c>
    </row>
    <row r="101" spans="2:12" x14ac:dyDescent="0.3">
      <c r="B101" s="9">
        <v>44608</v>
      </c>
      <c r="C101" s="10"/>
      <c r="D101" s="10"/>
      <c r="E101" s="11">
        <v>257366121</v>
      </c>
      <c r="F101" s="11" t="s">
        <v>21</v>
      </c>
      <c r="G101" s="10"/>
      <c r="H101" s="12" t="s">
        <v>22</v>
      </c>
      <c r="I101" s="10"/>
      <c r="J101" s="13"/>
      <c r="K101" s="14">
        <v>3900</v>
      </c>
      <c r="L101" s="15">
        <f t="shared" si="3"/>
        <v>1581993.0100000007</v>
      </c>
    </row>
    <row r="102" spans="2:12" ht="30" x14ac:dyDescent="0.3">
      <c r="B102" s="9">
        <v>44608</v>
      </c>
      <c r="C102" s="10"/>
      <c r="D102" s="10"/>
      <c r="E102" s="11">
        <v>257367183</v>
      </c>
      <c r="F102" s="11" t="s">
        <v>81</v>
      </c>
      <c r="G102" s="10"/>
      <c r="H102" s="12" t="s">
        <v>82</v>
      </c>
      <c r="I102" s="10"/>
      <c r="J102" s="13">
        <v>3900</v>
      </c>
      <c r="K102" s="14"/>
      <c r="L102" s="15">
        <f>+J102-K102+L94</f>
        <v>1584099.4800000007</v>
      </c>
    </row>
    <row r="103" spans="2:12" x14ac:dyDescent="0.3">
      <c r="B103" s="9">
        <v>44608</v>
      </c>
      <c r="C103" s="10"/>
      <c r="D103" s="10"/>
      <c r="E103" s="11">
        <v>257366125</v>
      </c>
      <c r="F103" s="11" t="s">
        <v>21</v>
      </c>
      <c r="G103" s="10"/>
      <c r="H103" s="12" t="s">
        <v>22</v>
      </c>
      <c r="I103" s="10"/>
      <c r="J103" s="13"/>
      <c r="K103" s="14">
        <v>1785</v>
      </c>
      <c r="L103" s="15">
        <f>+J103-K103+L93</f>
        <v>1580202.1600000006</v>
      </c>
    </row>
    <row r="104" spans="2:12" ht="30" x14ac:dyDescent="0.3">
      <c r="B104" s="9">
        <v>44609</v>
      </c>
      <c r="C104" s="10"/>
      <c r="D104" s="10"/>
      <c r="E104" s="11">
        <v>257427631</v>
      </c>
      <c r="F104" s="11" t="s">
        <v>81</v>
      </c>
      <c r="G104" s="10"/>
      <c r="H104" s="12" t="s">
        <v>82</v>
      </c>
      <c r="I104" s="10"/>
      <c r="J104" s="13">
        <v>1785</v>
      </c>
      <c r="K104" s="14"/>
      <c r="L104" s="15">
        <f>+J104-K104+L102</f>
        <v>1585884.4800000007</v>
      </c>
    </row>
    <row r="105" spans="2:12" ht="30" x14ac:dyDescent="0.3">
      <c r="B105" s="9">
        <v>44610</v>
      </c>
      <c r="C105" s="10"/>
      <c r="D105" s="10"/>
      <c r="E105" s="11">
        <v>452400023</v>
      </c>
      <c r="F105" s="11" t="s">
        <v>21</v>
      </c>
      <c r="G105" s="10"/>
      <c r="H105" s="12" t="s">
        <v>83</v>
      </c>
      <c r="I105" s="10"/>
      <c r="J105" s="13"/>
      <c r="K105" s="14">
        <v>159225</v>
      </c>
      <c r="L105" s="15">
        <f t="shared" si="1"/>
        <v>1426659.4800000007</v>
      </c>
    </row>
    <row r="106" spans="2:12" x14ac:dyDescent="0.3">
      <c r="B106" s="9">
        <v>44613</v>
      </c>
      <c r="C106" s="10"/>
      <c r="D106" s="10"/>
      <c r="E106" s="11">
        <v>452443790</v>
      </c>
      <c r="F106" s="18" t="s">
        <v>15</v>
      </c>
      <c r="G106" s="10"/>
      <c r="H106" s="12" t="s">
        <v>16</v>
      </c>
      <c r="I106" s="10"/>
      <c r="J106" s="13"/>
      <c r="K106" s="14">
        <v>238.84</v>
      </c>
      <c r="L106" s="15">
        <f t="shared" si="1"/>
        <v>1426420.6400000006</v>
      </c>
    </row>
    <row r="107" spans="2:12" ht="30" x14ac:dyDescent="0.3">
      <c r="B107" s="9">
        <v>44614</v>
      </c>
      <c r="C107" s="10"/>
      <c r="D107" s="10"/>
      <c r="E107" s="11">
        <v>452400032</v>
      </c>
      <c r="F107" s="11" t="s">
        <v>21</v>
      </c>
      <c r="G107" s="10"/>
      <c r="H107" s="12" t="s">
        <v>84</v>
      </c>
      <c r="I107" s="10"/>
      <c r="J107" s="13"/>
      <c r="K107" s="14">
        <v>278517.5</v>
      </c>
      <c r="L107" s="15">
        <f t="shared" si="1"/>
        <v>1147903.1400000006</v>
      </c>
    </row>
    <row r="108" spans="2:12" x14ac:dyDescent="0.3">
      <c r="B108" s="9">
        <v>44615</v>
      </c>
      <c r="C108" s="10"/>
      <c r="D108" s="10"/>
      <c r="E108" s="11">
        <v>4524043418</v>
      </c>
      <c r="F108" s="18" t="s">
        <v>15</v>
      </c>
      <c r="G108" s="10"/>
      <c r="H108" s="12" t="s">
        <v>16</v>
      </c>
      <c r="I108" s="10"/>
      <c r="J108" s="13"/>
      <c r="K108" s="13">
        <v>417.78</v>
      </c>
      <c r="L108" s="15">
        <f>+J108-K108+L107</f>
        <v>1147485.3600000006</v>
      </c>
    </row>
    <row r="109" spans="2:12" x14ac:dyDescent="0.3">
      <c r="B109" s="9">
        <v>44616</v>
      </c>
      <c r="C109" s="10"/>
      <c r="D109" s="10"/>
      <c r="E109" s="11">
        <v>452400003</v>
      </c>
      <c r="F109" s="11" t="s">
        <v>21</v>
      </c>
      <c r="G109" s="10"/>
      <c r="H109" s="12" t="s">
        <v>22</v>
      </c>
      <c r="I109" s="10"/>
      <c r="J109" s="13"/>
      <c r="K109" s="14">
        <v>12180</v>
      </c>
      <c r="L109" s="15">
        <f t="shared" si="1"/>
        <v>1135305.3600000006</v>
      </c>
    </row>
    <row r="110" spans="2:12" x14ac:dyDescent="0.3">
      <c r="B110" s="9">
        <v>44616</v>
      </c>
      <c r="C110" s="10"/>
      <c r="D110" s="10"/>
      <c r="E110" s="11">
        <v>452400006</v>
      </c>
      <c r="F110" s="11" t="s">
        <v>21</v>
      </c>
      <c r="G110" s="10"/>
      <c r="H110" s="12" t="s">
        <v>22</v>
      </c>
      <c r="I110" s="10"/>
      <c r="J110" s="13"/>
      <c r="K110" s="14">
        <v>51765</v>
      </c>
      <c r="L110" s="15">
        <f t="shared" si="1"/>
        <v>1083540.3600000006</v>
      </c>
    </row>
    <row r="111" spans="2:12" x14ac:dyDescent="0.3">
      <c r="B111" s="9">
        <v>44617</v>
      </c>
      <c r="C111" s="10"/>
      <c r="D111" s="10"/>
      <c r="E111" s="11">
        <v>4524040338</v>
      </c>
      <c r="F111" s="18" t="s">
        <v>15</v>
      </c>
      <c r="G111" s="10"/>
      <c r="H111" s="12" t="s">
        <v>16</v>
      </c>
      <c r="I111" s="10"/>
      <c r="J111" s="13"/>
      <c r="K111" s="14">
        <v>18.27</v>
      </c>
      <c r="L111" s="15">
        <f t="shared" si="1"/>
        <v>1083522.0900000005</v>
      </c>
    </row>
    <row r="112" spans="2:12" x14ac:dyDescent="0.3">
      <c r="B112" s="9">
        <v>44617</v>
      </c>
      <c r="C112" s="10"/>
      <c r="D112" s="10"/>
      <c r="E112" s="11">
        <v>4524040339</v>
      </c>
      <c r="F112" s="18" t="s">
        <v>15</v>
      </c>
      <c r="G112" s="10"/>
      <c r="H112" s="12" t="s">
        <v>16</v>
      </c>
      <c r="I112" s="10"/>
      <c r="J112" s="13"/>
      <c r="K112" s="14">
        <v>77.650000000000006</v>
      </c>
      <c r="L112" s="15">
        <f t="shared" si="1"/>
        <v>1083444.4400000006</v>
      </c>
    </row>
    <row r="113" spans="1:12" x14ac:dyDescent="0.3">
      <c r="B113" s="9">
        <v>44620</v>
      </c>
      <c r="C113" s="10"/>
      <c r="D113" s="10"/>
      <c r="E113" s="11">
        <v>9990002</v>
      </c>
      <c r="F113" s="11" t="s">
        <v>85</v>
      </c>
      <c r="G113" s="10"/>
      <c r="H113" s="12" t="s">
        <v>86</v>
      </c>
      <c r="I113" s="10"/>
      <c r="J113" s="13"/>
      <c r="K113" s="14">
        <v>175</v>
      </c>
      <c r="L113" s="15">
        <f t="shared" si="1"/>
        <v>1083269.4400000006</v>
      </c>
    </row>
    <row r="114" spans="1:12" x14ac:dyDescent="0.3">
      <c r="B114" s="6"/>
      <c r="E114" s="23"/>
      <c r="F114" s="23"/>
      <c r="H114" s="24"/>
      <c r="K114" s="25"/>
      <c r="L114" s="26"/>
    </row>
    <row r="115" spans="1:12" ht="15.75" thickBot="1" x14ac:dyDescent="0.35">
      <c r="B115" s="27" t="s">
        <v>87</v>
      </c>
      <c r="C115" s="28"/>
      <c r="D115" s="28"/>
      <c r="E115" s="28"/>
      <c r="F115" s="27"/>
      <c r="G115" s="27"/>
      <c r="H115" s="29"/>
      <c r="I115" s="28"/>
      <c r="J115" s="30">
        <f>+SUM(J8:J114)</f>
        <v>5685</v>
      </c>
      <c r="K115" s="30">
        <f>SUM(K9:K114)</f>
        <v>851629.56000000017</v>
      </c>
      <c r="L115" s="31">
        <f>+L113</f>
        <v>1083269.4400000006</v>
      </c>
    </row>
    <row r="116" spans="1:12" ht="15.75" thickTop="1" x14ac:dyDescent="0.3"/>
    <row r="120" spans="1:12" x14ac:dyDescent="0.3">
      <c r="B120" s="32"/>
      <c r="C120" s="33" t="s">
        <v>88</v>
      </c>
      <c r="D120" s="34"/>
      <c r="E120" s="33"/>
      <c r="H120" s="33" t="s">
        <v>89</v>
      </c>
      <c r="J120" s="35" t="s">
        <v>90</v>
      </c>
      <c r="K120" s="35"/>
      <c r="L120" s="35"/>
    </row>
    <row r="121" spans="1:12" x14ac:dyDescent="0.3">
      <c r="C121" s="36" t="s">
        <v>91</v>
      </c>
      <c r="D121" s="37"/>
      <c r="E121" s="23"/>
      <c r="G121" s="36"/>
      <c r="H121" s="36" t="s">
        <v>92</v>
      </c>
      <c r="J121" s="1" t="s">
        <v>92</v>
      </c>
      <c r="K121" s="1"/>
      <c r="L121" s="1"/>
    </row>
    <row r="122" spans="1:12" x14ac:dyDescent="0.3">
      <c r="C122" s="36" t="s">
        <v>93</v>
      </c>
      <c r="G122" s="36"/>
      <c r="H122" s="36" t="s">
        <v>94</v>
      </c>
      <c r="J122" s="1" t="s">
        <v>95</v>
      </c>
      <c r="K122" s="1"/>
      <c r="L122" s="1"/>
    </row>
    <row r="125" spans="1:12" s="32" customFormat="1" x14ac:dyDescent="0.3">
      <c r="A125" s="2"/>
      <c r="J125" s="38"/>
      <c r="K125" s="38"/>
    </row>
    <row r="130" spans="2:13" x14ac:dyDescent="0.3">
      <c r="B130" s="1" t="s">
        <v>0</v>
      </c>
      <c r="C130" s="1"/>
      <c r="D130" s="1"/>
      <c r="E130" s="1"/>
      <c r="F130" s="1"/>
      <c r="G130" s="1"/>
      <c r="H130" s="1"/>
      <c r="I130" s="1"/>
      <c r="J130" s="1"/>
      <c r="K130" s="1"/>
      <c r="L130" s="1"/>
      <c r="M130" s="37"/>
    </row>
    <row r="131" spans="2:13" x14ac:dyDescent="0.3">
      <c r="B131" s="1" t="s">
        <v>1</v>
      </c>
      <c r="C131" s="1"/>
      <c r="D131" s="1"/>
      <c r="E131" s="1"/>
      <c r="F131" s="1"/>
      <c r="G131" s="1"/>
      <c r="H131" s="1"/>
      <c r="I131" s="1"/>
      <c r="J131" s="1"/>
      <c r="K131" s="1"/>
      <c r="L131" s="1"/>
      <c r="M131" s="37"/>
    </row>
    <row r="132" spans="2:13" x14ac:dyDescent="0.3">
      <c r="B132" s="1" t="s">
        <v>96</v>
      </c>
      <c r="C132" s="1"/>
      <c r="D132" s="1"/>
      <c r="E132" s="1"/>
      <c r="F132" s="1"/>
      <c r="G132" s="1"/>
      <c r="H132" s="1"/>
      <c r="I132" s="1"/>
      <c r="J132" s="1"/>
      <c r="K132" s="1"/>
      <c r="L132" s="1"/>
      <c r="M132" s="37"/>
    </row>
    <row r="133" spans="2:13" x14ac:dyDescent="0.3">
      <c r="B133" s="3" t="s">
        <v>3</v>
      </c>
      <c r="C133" s="3"/>
      <c r="D133" s="3"/>
      <c r="E133" s="3"/>
      <c r="F133" s="3"/>
      <c r="G133" s="3"/>
      <c r="H133" s="3"/>
      <c r="I133" s="3"/>
      <c r="J133" s="3"/>
      <c r="K133" s="3"/>
      <c r="L133" s="3"/>
      <c r="M133" s="39"/>
    </row>
    <row r="135" spans="2:13" x14ac:dyDescent="0.3">
      <c r="B135" s="4" t="s">
        <v>4</v>
      </c>
      <c r="C135" s="4" t="s">
        <v>97</v>
      </c>
      <c r="D135" s="4" t="s">
        <v>6</v>
      </c>
      <c r="E135" s="4" t="s">
        <v>7</v>
      </c>
      <c r="F135" s="4" t="s">
        <v>8</v>
      </c>
      <c r="G135" s="4"/>
      <c r="H135" s="4" t="s">
        <v>9</v>
      </c>
      <c r="I135" s="4"/>
      <c r="J135" s="5" t="s">
        <v>10</v>
      </c>
      <c r="K135" s="5" t="s">
        <v>11</v>
      </c>
      <c r="L135" s="4" t="s">
        <v>12</v>
      </c>
    </row>
    <row r="136" spans="2:13" ht="16.5" customHeight="1" x14ac:dyDescent="0.3">
      <c r="B136" s="40"/>
      <c r="C136" s="23"/>
      <c r="F136" s="41"/>
      <c r="H136" s="7" t="s">
        <v>13</v>
      </c>
      <c r="L136" s="8">
        <f>+'[1]Enero 2022'!L59</f>
        <v>399859118.60000002</v>
      </c>
      <c r="M136" s="8"/>
    </row>
    <row r="137" spans="2:13" ht="16.5" customHeight="1" x14ac:dyDescent="0.3">
      <c r="B137" s="42">
        <v>44593</v>
      </c>
      <c r="C137" s="11"/>
      <c r="D137" s="10"/>
      <c r="E137" s="10"/>
      <c r="F137" s="12" t="s">
        <v>81</v>
      </c>
      <c r="G137" s="10"/>
      <c r="H137" s="43" t="s">
        <v>98</v>
      </c>
      <c r="I137" s="10"/>
      <c r="J137" s="13">
        <v>7047568.3799999999</v>
      </c>
      <c r="K137" s="13">
        <v>0</v>
      </c>
      <c r="L137" s="13">
        <f>+L136+J137-K137</f>
        <v>406906686.98000002</v>
      </c>
      <c r="M137" s="8"/>
    </row>
    <row r="138" spans="2:13" ht="36" customHeight="1" x14ac:dyDescent="0.3">
      <c r="B138" s="42">
        <v>44595</v>
      </c>
      <c r="C138" s="11">
        <v>87</v>
      </c>
      <c r="D138" s="10"/>
      <c r="E138" s="10" t="s">
        <v>99</v>
      </c>
      <c r="F138" s="12" t="s">
        <v>100</v>
      </c>
      <c r="G138" s="10"/>
      <c r="H138" s="43" t="s">
        <v>101</v>
      </c>
      <c r="I138" s="10"/>
      <c r="J138" s="13"/>
      <c r="K138" s="44">
        <v>381677.34</v>
      </c>
      <c r="L138" s="13">
        <f t="shared" ref="L138:L186" si="4">+L137+J138-K138</f>
        <v>406525009.64000005</v>
      </c>
      <c r="M138" s="8"/>
    </row>
    <row r="139" spans="2:13" ht="16.5" customHeight="1" x14ac:dyDescent="0.3">
      <c r="B139" s="42">
        <v>44596</v>
      </c>
      <c r="C139" s="11"/>
      <c r="D139" s="10"/>
      <c r="E139" s="10"/>
      <c r="F139" s="12" t="s">
        <v>81</v>
      </c>
      <c r="G139" s="10"/>
      <c r="H139" s="43" t="s">
        <v>102</v>
      </c>
      <c r="I139" s="10"/>
      <c r="J139" s="13">
        <v>117323757.95936</v>
      </c>
      <c r="K139" s="13">
        <v>0</v>
      </c>
      <c r="L139" s="13">
        <f t="shared" si="4"/>
        <v>523848767.59936005</v>
      </c>
      <c r="M139" s="8"/>
    </row>
    <row r="140" spans="2:13" ht="33" x14ac:dyDescent="0.3">
      <c r="B140" s="42">
        <v>44596</v>
      </c>
      <c r="C140" s="11"/>
      <c r="D140" s="10"/>
      <c r="E140" s="10"/>
      <c r="F140" s="12" t="s">
        <v>81</v>
      </c>
      <c r="G140" s="10"/>
      <c r="H140" s="43" t="s">
        <v>103</v>
      </c>
      <c r="I140" s="10"/>
      <c r="J140" s="13">
        <v>5419434.6960000005</v>
      </c>
      <c r="K140" s="13"/>
      <c r="L140" s="13">
        <f t="shared" si="4"/>
        <v>529268202.29536003</v>
      </c>
    </row>
    <row r="141" spans="2:13" ht="49.5" x14ac:dyDescent="0.3">
      <c r="B141" s="42">
        <v>44599</v>
      </c>
      <c r="C141" s="11">
        <v>100</v>
      </c>
      <c r="D141" s="11"/>
      <c r="E141" s="45" t="s">
        <v>104</v>
      </c>
      <c r="F141" s="12" t="s">
        <v>105</v>
      </c>
      <c r="G141" s="10"/>
      <c r="H141" s="43" t="s">
        <v>106</v>
      </c>
      <c r="I141" s="10"/>
      <c r="J141" s="13"/>
      <c r="K141" s="13">
        <v>1033530.31</v>
      </c>
      <c r="L141" s="13">
        <f t="shared" si="4"/>
        <v>528234671.98536003</v>
      </c>
    </row>
    <row r="142" spans="2:13" ht="33" x14ac:dyDescent="0.3">
      <c r="B142" s="42">
        <v>44599</v>
      </c>
      <c r="C142" s="11">
        <v>104</v>
      </c>
      <c r="D142" s="11"/>
      <c r="E142" s="45" t="s">
        <v>107</v>
      </c>
      <c r="F142" s="12" t="s">
        <v>108</v>
      </c>
      <c r="G142" s="10"/>
      <c r="H142" s="43" t="s">
        <v>109</v>
      </c>
      <c r="I142" s="10"/>
      <c r="J142" s="13"/>
      <c r="K142" s="46">
        <v>54280</v>
      </c>
      <c r="L142" s="13">
        <f t="shared" si="4"/>
        <v>528180391.98536003</v>
      </c>
    </row>
    <row r="143" spans="2:13" ht="49.5" x14ac:dyDescent="0.3">
      <c r="B143" s="42">
        <v>44599</v>
      </c>
      <c r="C143" s="11">
        <v>108</v>
      </c>
      <c r="D143" s="11"/>
      <c r="E143" s="45" t="s">
        <v>110</v>
      </c>
      <c r="F143" s="12" t="s">
        <v>111</v>
      </c>
      <c r="G143" s="10"/>
      <c r="H143" s="43" t="s">
        <v>112</v>
      </c>
      <c r="I143" s="10"/>
      <c r="J143" s="13"/>
      <c r="K143" s="13">
        <v>180433.8</v>
      </c>
      <c r="L143" s="13">
        <f t="shared" si="4"/>
        <v>527999958.18536001</v>
      </c>
    </row>
    <row r="144" spans="2:13" ht="27.75" customHeight="1" x14ac:dyDescent="0.3">
      <c r="B144" s="42">
        <v>44599</v>
      </c>
      <c r="C144" s="11">
        <v>113</v>
      </c>
      <c r="D144" s="11"/>
      <c r="E144" s="45" t="s">
        <v>113</v>
      </c>
      <c r="F144" s="12" t="s">
        <v>114</v>
      </c>
      <c r="G144" s="10"/>
      <c r="H144" s="43" t="s">
        <v>115</v>
      </c>
      <c r="I144" s="10"/>
      <c r="J144" s="13"/>
      <c r="K144" s="13">
        <v>354000</v>
      </c>
      <c r="L144" s="13">
        <f t="shared" si="4"/>
        <v>527645958.18536001</v>
      </c>
    </row>
    <row r="145" spans="2:12" ht="99" x14ac:dyDescent="0.3">
      <c r="B145" s="42">
        <v>44599</v>
      </c>
      <c r="C145" s="11">
        <v>117</v>
      </c>
      <c r="D145" s="11"/>
      <c r="E145" s="45" t="s">
        <v>116</v>
      </c>
      <c r="F145" s="12" t="s">
        <v>117</v>
      </c>
      <c r="G145" s="10"/>
      <c r="H145" s="43" t="s">
        <v>118</v>
      </c>
      <c r="I145" s="10"/>
      <c r="J145" s="13"/>
      <c r="K145" s="13">
        <v>42598</v>
      </c>
      <c r="L145" s="13">
        <f t="shared" si="4"/>
        <v>527603360.18536001</v>
      </c>
    </row>
    <row r="146" spans="2:12" ht="33" x14ac:dyDescent="0.3">
      <c r="B146" s="47">
        <v>44600</v>
      </c>
      <c r="C146" s="11"/>
      <c r="D146" s="11"/>
      <c r="E146" s="45"/>
      <c r="F146" s="12" t="s">
        <v>81</v>
      </c>
      <c r="G146" s="10"/>
      <c r="H146" s="43" t="s">
        <v>119</v>
      </c>
      <c r="I146" s="10"/>
      <c r="J146" s="13">
        <v>5594187.6600000001</v>
      </c>
      <c r="K146" s="13"/>
      <c r="L146" s="13">
        <f t="shared" si="4"/>
        <v>533197547.84536004</v>
      </c>
    </row>
    <row r="147" spans="2:12" ht="33" x14ac:dyDescent="0.3">
      <c r="B147" s="47">
        <v>44600</v>
      </c>
      <c r="C147" s="11"/>
      <c r="D147" s="11"/>
      <c r="E147" s="45"/>
      <c r="F147" s="12" t="s">
        <v>81</v>
      </c>
      <c r="G147" s="10"/>
      <c r="H147" s="43" t="s">
        <v>120</v>
      </c>
      <c r="I147" s="10"/>
      <c r="J147" s="13">
        <v>5700988.1399999997</v>
      </c>
      <c r="K147" s="13"/>
      <c r="L147" s="13">
        <f t="shared" si="4"/>
        <v>538898535.98536003</v>
      </c>
    </row>
    <row r="148" spans="2:12" ht="33" x14ac:dyDescent="0.3">
      <c r="B148" s="47">
        <v>44600</v>
      </c>
      <c r="C148" s="11"/>
      <c r="D148" s="11"/>
      <c r="E148" s="45"/>
      <c r="F148" s="12" t="s">
        <v>81</v>
      </c>
      <c r="G148" s="10"/>
      <c r="H148" s="43" t="s">
        <v>121</v>
      </c>
      <c r="I148" s="10"/>
      <c r="J148" s="13">
        <v>110443179.18000001</v>
      </c>
      <c r="K148" s="13"/>
      <c r="L148" s="13">
        <f t="shared" si="4"/>
        <v>649341715.16535997</v>
      </c>
    </row>
    <row r="149" spans="2:12" ht="82.5" x14ac:dyDescent="0.3">
      <c r="B149" s="47">
        <v>44600</v>
      </c>
      <c r="C149" s="11">
        <v>128</v>
      </c>
      <c r="D149" s="11"/>
      <c r="E149" s="12" t="s">
        <v>122</v>
      </c>
      <c r="F149" s="12" t="s">
        <v>123</v>
      </c>
      <c r="G149" s="10"/>
      <c r="H149" s="43" t="s">
        <v>124</v>
      </c>
      <c r="I149" s="10"/>
      <c r="J149" s="13"/>
      <c r="K149" s="13">
        <f>89988.56+8998.86</f>
        <v>98987.42</v>
      </c>
      <c r="L149" s="13">
        <f t="shared" si="4"/>
        <v>649242727.74536002</v>
      </c>
    </row>
    <row r="150" spans="2:12" ht="61.5" customHeight="1" x14ac:dyDescent="0.3">
      <c r="B150" s="9">
        <v>44601</v>
      </c>
      <c r="C150" s="11">
        <v>135</v>
      </c>
      <c r="D150" s="11"/>
      <c r="E150" s="12" t="s">
        <v>122</v>
      </c>
      <c r="F150" s="12" t="s">
        <v>125</v>
      </c>
      <c r="G150" s="10"/>
      <c r="H150" s="43" t="s">
        <v>126</v>
      </c>
      <c r="I150" s="10"/>
      <c r="J150" s="13"/>
      <c r="K150" s="13">
        <f>8186.25+81862.5</f>
        <v>90048.75</v>
      </c>
      <c r="L150" s="13">
        <f t="shared" si="4"/>
        <v>649152678.99536002</v>
      </c>
    </row>
    <row r="151" spans="2:12" ht="82.5" x14ac:dyDescent="0.3">
      <c r="B151" s="9">
        <v>44601</v>
      </c>
      <c r="C151" s="11">
        <v>140</v>
      </c>
      <c r="D151" s="11"/>
      <c r="E151" s="12" t="s">
        <v>127</v>
      </c>
      <c r="F151" s="12" t="s">
        <v>128</v>
      </c>
      <c r="G151" s="10"/>
      <c r="H151" s="43" t="s">
        <v>129</v>
      </c>
      <c r="I151" s="10"/>
      <c r="J151" s="13"/>
      <c r="K151" s="13">
        <v>1639551</v>
      </c>
      <c r="L151" s="13">
        <f t="shared" si="4"/>
        <v>647513127.99536002</v>
      </c>
    </row>
    <row r="152" spans="2:12" ht="45" x14ac:dyDescent="0.3">
      <c r="B152" s="9">
        <v>44602</v>
      </c>
      <c r="C152" s="11">
        <v>155</v>
      </c>
      <c r="D152" s="11"/>
      <c r="E152" s="12" t="s">
        <v>130</v>
      </c>
      <c r="F152" s="12" t="s">
        <v>131</v>
      </c>
      <c r="G152" s="10"/>
      <c r="H152" s="43" t="s">
        <v>132</v>
      </c>
      <c r="I152" s="10"/>
      <c r="J152" s="13"/>
      <c r="K152" s="13">
        <v>37914.1</v>
      </c>
      <c r="L152" s="13">
        <f t="shared" si="4"/>
        <v>647475213.89535999</v>
      </c>
    </row>
    <row r="153" spans="2:12" ht="33" x14ac:dyDescent="0.3">
      <c r="B153" s="9">
        <v>44603</v>
      </c>
      <c r="C153" s="11">
        <v>162</v>
      </c>
      <c r="D153" s="11"/>
      <c r="E153" s="12" t="s">
        <v>107</v>
      </c>
      <c r="F153" s="12" t="s">
        <v>133</v>
      </c>
      <c r="G153" s="10"/>
      <c r="H153" s="43" t="s">
        <v>134</v>
      </c>
      <c r="I153" s="10"/>
      <c r="J153" s="13"/>
      <c r="K153" s="13">
        <v>11800</v>
      </c>
      <c r="L153" s="13">
        <f t="shared" si="4"/>
        <v>647463413.89535999</v>
      </c>
    </row>
    <row r="154" spans="2:12" ht="33" x14ac:dyDescent="0.3">
      <c r="B154" s="9">
        <v>44603</v>
      </c>
      <c r="C154" s="11">
        <v>166</v>
      </c>
      <c r="D154" s="11"/>
      <c r="E154" s="12" t="s">
        <v>107</v>
      </c>
      <c r="F154" s="12" t="s">
        <v>135</v>
      </c>
      <c r="G154" s="10"/>
      <c r="H154" s="43" t="s">
        <v>136</v>
      </c>
      <c r="I154" s="10"/>
      <c r="J154" s="13"/>
      <c r="K154" s="13">
        <v>4720</v>
      </c>
      <c r="L154" s="13">
        <f t="shared" si="4"/>
        <v>647458693.89535999</v>
      </c>
    </row>
    <row r="155" spans="2:12" ht="66" x14ac:dyDescent="0.3">
      <c r="B155" s="9">
        <v>44603</v>
      </c>
      <c r="C155" s="11">
        <v>170</v>
      </c>
      <c r="D155" s="11"/>
      <c r="E155" s="12" t="s">
        <v>137</v>
      </c>
      <c r="F155" s="12" t="s">
        <v>138</v>
      </c>
      <c r="G155" s="10"/>
      <c r="H155" s="43" t="s">
        <v>139</v>
      </c>
      <c r="I155" s="10"/>
      <c r="J155" s="13"/>
      <c r="K155" s="13">
        <v>43896</v>
      </c>
      <c r="L155" s="13">
        <f t="shared" si="4"/>
        <v>647414797.89535999</v>
      </c>
    </row>
    <row r="156" spans="2:12" ht="49.5" x14ac:dyDescent="0.3">
      <c r="B156" s="9">
        <v>44603</v>
      </c>
      <c r="C156" s="11">
        <v>173</v>
      </c>
      <c r="D156" s="11"/>
      <c r="E156" s="12" t="s">
        <v>140</v>
      </c>
      <c r="F156" s="12" t="s">
        <v>141</v>
      </c>
      <c r="G156" s="10"/>
      <c r="H156" s="43" t="s">
        <v>142</v>
      </c>
      <c r="I156" s="10"/>
      <c r="J156" s="13"/>
      <c r="K156" s="13">
        <v>38940</v>
      </c>
      <c r="L156" s="13">
        <f t="shared" si="4"/>
        <v>647375857.89535999</v>
      </c>
    </row>
    <row r="157" spans="2:12" ht="82.5" x14ac:dyDescent="0.3">
      <c r="B157" s="9">
        <v>44603</v>
      </c>
      <c r="C157" s="11">
        <v>180</v>
      </c>
      <c r="D157" s="11"/>
      <c r="E157" s="12" t="s">
        <v>122</v>
      </c>
      <c r="F157" s="12" t="s">
        <v>143</v>
      </c>
      <c r="G157" s="10"/>
      <c r="H157" s="43" t="s">
        <v>144</v>
      </c>
      <c r="I157" s="10"/>
      <c r="J157" s="13"/>
      <c r="K157" s="13">
        <v>81862.5</v>
      </c>
      <c r="L157" s="13">
        <f t="shared" si="4"/>
        <v>647293995.39535999</v>
      </c>
    </row>
    <row r="158" spans="2:12" ht="33" x14ac:dyDescent="0.3">
      <c r="B158" s="9">
        <v>44603</v>
      </c>
      <c r="C158" s="11">
        <v>182</v>
      </c>
      <c r="D158" s="11"/>
      <c r="E158" s="12" t="s">
        <v>145</v>
      </c>
      <c r="F158" s="12" t="s">
        <v>146</v>
      </c>
      <c r="G158" s="10"/>
      <c r="H158" s="43" t="s">
        <v>147</v>
      </c>
      <c r="I158" s="10"/>
      <c r="J158" s="13"/>
      <c r="K158" s="13">
        <v>10502</v>
      </c>
      <c r="L158" s="13">
        <f t="shared" si="4"/>
        <v>647283493.39535999</v>
      </c>
    </row>
    <row r="159" spans="2:12" ht="66" x14ac:dyDescent="0.3">
      <c r="B159" s="9">
        <v>44603</v>
      </c>
      <c r="C159" s="11">
        <v>184</v>
      </c>
      <c r="D159" s="11"/>
      <c r="E159" s="12" t="s">
        <v>145</v>
      </c>
      <c r="F159" s="12" t="s">
        <v>148</v>
      </c>
      <c r="G159" s="10"/>
      <c r="H159" s="43" t="s">
        <v>149</v>
      </c>
      <c r="I159" s="10"/>
      <c r="J159" s="13"/>
      <c r="K159" s="13">
        <v>1481.88</v>
      </c>
      <c r="L159" s="13">
        <f t="shared" si="4"/>
        <v>647282011.51536</v>
      </c>
    </row>
    <row r="160" spans="2:12" ht="49.5" x14ac:dyDescent="0.3">
      <c r="B160" s="9">
        <v>44603</v>
      </c>
      <c r="C160" s="11">
        <v>186</v>
      </c>
      <c r="D160" s="11"/>
      <c r="E160" s="12" t="s">
        <v>150</v>
      </c>
      <c r="F160" s="12" t="s">
        <v>151</v>
      </c>
      <c r="G160" s="10"/>
      <c r="H160" s="43" t="s">
        <v>152</v>
      </c>
      <c r="I160" s="10"/>
      <c r="J160" s="13"/>
      <c r="K160" s="13">
        <v>110355.38</v>
      </c>
      <c r="L160" s="13">
        <f t="shared" si="4"/>
        <v>647171656.13536</v>
      </c>
    </row>
    <row r="161" spans="2:13" ht="30" x14ac:dyDescent="0.3">
      <c r="B161" s="9">
        <v>44606</v>
      </c>
      <c r="C161" s="11">
        <v>188</v>
      </c>
      <c r="D161" s="11"/>
      <c r="E161" s="12" t="s">
        <v>153</v>
      </c>
      <c r="F161" s="12" t="s">
        <v>81</v>
      </c>
      <c r="G161" s="10"/>
      <c r="H161" s="43" t="s">
        <v>154</v>
      </c>
      <c r="I161" s="10"/>
      <c r="J161" s="13"/>
      <c r="K161" s="13">
        <v>3962178.59</v>
      </c>
      <c r="L161" s="13">
        <f t="shared" si="4"/>
        <v>643209477.54535997</v>
      </c>
      <c r="M161" s="26"/>
    </row>
    <row r="162" spans="2:13" ht="33" x14ac:dyDescent="0.3">
      <c r="B162" s="9">
        <v>44606</v>
      </c>
      <c r="C162" s="11">
        <v>190</v>
      </c>
      <c r="D162" s="11"/>
      <c r="E162" s="12" t="s">
        <v>155</v>
      </c>
      <c r="F162" s="12" t="s">
        <v>81</v>
      </c>
      <c r="G162" s="10"/>
      <c r="H162" s="43" t="s">
        <v>156</v>
      </c>
      <c r="I162" s="10"/>
      <c r="J162" s="13"/>
      <c r="K162" s="46">
        <v>190558.5</v>
      </c>
      <c r="L162" s="13">
        <f t="shared" si="4"/>
        <v>643018919.04535997</v>
      </c>
    </row>
    <row r="163" spans="2:13" ht="16.5" x14ac:dyDescent="0.3">
      <c r="B163" s="9">
        <v>44606</v>
      </c>
      <c r="C163" s="11">
        <v>192</v>
      </c>
      <c r="D163" s="11"/>
      <c r="E163" s="12" t="s">
        <v>157</v>
      </c>
      <c r="F163" s="12" t="s">
        <v>81</v>
      </c>
      <c r="G163" s="10"/>
      <c r="H163" s="43" t="s">
        <v>158</v>
      </c>
      <c r="I163" s="10"/>
      <c r="J163" s="13"/>
      <c r="K163" s="13">
        <v>70000</v>
      </c>
      <c r="L163" s="13">
        <f t="shared" si="4"/>
        <v>642948919.04535997</v>
      </c>
    </row>
    <row r="164" spans="2:13" ht="33" x14ac:dyDescent="0.3">
      <c r="B164" s="9">
        <v>44606</v>
      </c>
      <c r="C164" s="11">
        <v>194</v>
      </c>
      <c r="D164" s="11"/>
      <c r="E164" s="12" t="s">
        <v>130</v>
      </c>
      <c r="F164" s="12" t="s">
        <v>81</v>
      </c>
      <c r="G164" s="10"/>
      <c r="H164" s="43" t="s">
        <v>159</v>
      </c>
      <c r="I164" s="10"/>
      <c r="J164" s="13"/>
      <c r="K164" s="13">
        <v>2485141.7400000002</v>
      </c>
      <c r="L164" s="13">
        <f t="shared" si="4"/>
        <v>640463777.30535996</v>
      </c>
    </row>
    <row r="165" spans="2:13" ht="33" x14ac:dyDescent="0.3">
      <c r="B165" s="9">
        <v>44606</v>
      </c>
      <c r="C165" s="11"/>
      <c r="D165" s="11"/>
      <c r="E165" s="12"/>
      <c r="F165" s="12" t="s">
        <v>81</v>
      </c>
      <c r="G165" s="10"/>
      <c r="H165" s="43" t="s">
        <v>160</v>
      </c>
      <c r="I165" s="10"/>
      <c r="J165" s="13">
        <v>5017754.99</v>
      </c>
      <c r="K165" s="13"/>
      <c r="L165" s="13">
        <f t="shared" si="4"/>
        <v>645481532.29535997</v>
      </c>
    </row>
    <row r="166" spans="2:13" ht="33" x14ac:dyDescent="0.3">
      <c r="B166" s="9">
        <v>44609</v>
      </c>
      <c r="C166" s="11"/>
      <c r="D166" s="11"/>
      <c r="E166" s="12"/>
      <c r="F166" s="12" t="s">
        <v>81</v>
      </c>
      <c r="G166" s="10"/>
      <c r="H166" s="43" t="s">
        <v>161</v>
      </c>
      <c r="I166" s="10"/>
      <c r="J166" s="13">
        <v>5211338.0599999996</v>
      </c>
      <c r="K166" s="13"/>
      <c r="L166" s="13">
        <f t="shared" si="4"/>
        <v>650692870.35535991</v>
      </c>
    </row>
    <row r="167" spans="2:13" ht="45" x14ac:dyDescent="0.3">
      <c r="B167" s="9">
        <v>44609</v>
      </c>
      <c r="C167" s="11">
        <v>210</v>
      </c>
      <c r="D167" s="11"/>
      <c r="E167" s="12" t="s">
        <v>162</v>
      </c>
      <c r="F167" s="12" t="s">
        <v>163</v>
      </c>
      <c r="G167" s="10"/>
      <c r="H167" s="43" t="s">
        <v>164</v>
      </c>
      <c r="I167" s="10"/>
      <c r="J167" s="13"/>
      <c r="K167" s="13">
        <v>38111.699999999997</v>
      </c>
      <c r="L167" s="13">
        <f t="shared" si="4"/>
        <v>650654758.65535986</v>
      </c>
    </row>
    <row r="168" spans="2:13" ht="45" x14ac:dyDescent="0.3">
      <c r="B168" s="9">
        <v>44609</v>
      </c>
      <c r="C168" s="11">
        <v>212</v>
      </c>
      <c r="D168" s="11"/>
      <c r="E168" s="12" t="s">
        <v>162</v>
      </c>
      <c r="F168" s="12" t="s">
        <v>163</v>
      </c>
      <c r="G168" s="10"/>
      <c r="H168" s="43" t="s">
        <v>165</v>
      </c>
      <c r="I168" s="10"/>
      <c r="J168" s="13"/>
      <c r="K168" s="13">
        <v>80458.039999999994</v>
      </c>
      <c r="L168" s="13">
        <f t="shared" si="4"/>
        <v>650574300.6153599</v>
      </c>
    </row>
    <row r="169" spans="2:13" ht="45" x14ac:dyDescent="0.3">
      <c r="B169" s="9">
        <v>44609</v>
      </c>
      <c r="C169" s="11">
        <v>214</v>
      </c>
      <c r="D169" s="11"/>
      <c r="E169" s="12" t="s">
        <v>130</v>
      </c>
      <c r="F169" s="12" t="s">
        <v>163</v>
      </c>
      <c r="G169" s="10"/>
      <c r="H169" s="43" t="s">
        <v>166</v>
      </c>
      <c r="I169" s="10"/>
      <c r="J169" s="13"/>
      <c r="K169" s="13">
        <v>37914.1</v>
      </c>
      <c r="L169" s="13">
        <f t="shared" si="4"/>
        <v>650536386.51535988</v>
      </c>
    </row>
    <row r="170" spans="2:13" ht="66" x14ac:dyDescent="0.3">
      <c r="B170" s="9">
        <v>44610</v>
      </c>
      <c r="C170" s="11">
        <v>220</v>
      </c>
      <c r="D170" s="11"/>
      <c r="E170" s="12" t="s">
        <v>167</v>
      </c>
      <c r="F170" s="12" t="s">
        <v>168</v>
      </c>
      <c r="G170" s="10"/>
      <c r="H170" s="43" t="s">
        <v>169</v>
      </c>
      <c r="I170" s="10"/>
      <c r="J170" s="13"/>
      <c r="K170" s="13">
        <v>66000</v>
      </c>
      <c r="L170" s="13">
        <f t="shared" si="4"/>
        <v>650470386.51535988</v>
      </c>
    </row>
    <row r="171" spans="2:13" ht="66" x14ac:dyDescent="0.3">
      <c r="B171" s="9">
        <v>44610</v>
      </c>
      <c r="C171" s="11">
        <v>222</v>
      </c>
      <c r="D171" s="11"/>
      <c r="E171" s="12" t="s">
        <v>145</v>
      </c>
      <c r="F171" s="12" t="s">
        <v>117</v>
      </c>
      <c r="G171" s="10"/>
      <c r="H171" s="43" t="s">
        <v>170</v>
      </c>
      <c r="I171" s="10"/>
      <c r="J171" s="13"/>
      <c r="K171" s="13">
        <v>11540.4</v>
      </c>
      <c r="L171" s="13">
        <f t="shared" si="4"/>
        <v>650458846.1153599</v>
      </c>
    </row>
    <row r="172" spans="2:13" ht="49.5" x14ac:dyDescent="0.3">
      <c r="B172" s="9">
        <v>44610</v>
      </c>
      <c r="C172" s="11">
        <v>224</v>
      </c>
      <c r="D172" s="11"/>
      <c r="E172" s="12" t="s">
        <v>110</v>
      </c>
      <c r="F172" s="12" t="s">
        <v>171</v>
      </c>
      <c r="G172" s="10"/>
      <c r="H172" s="43" t="s">
        <v>172</v>
      </c>
      <c r="I172" s="10"/>
      <c r="J172" s="13"/>
      <c r="K172" s="13">
        <v>77856.399999999994</v>
      </c>
      <c r="L172" s="13">
        <f t="shared" si="4"/>
        <v>650380989.71535993</v>
      </c>
    </row>
    <row r="173" spans="2:13" ht="49.5" x14ac:dyDescent="0.3">
      <c r="B173" s="9">
        <v>44610</v>
      </c>
      <c r="C173" s="11">
        <v>226</v>
      </c>
      <c r="D173" s="11"/>
      <c r="E173" s="12" t="s">
        <v>110</v>
      </c>
      <c r="F173" s="12" t="s">
        <v>173</v>
      </c>
      <c r="G173" s="10"/>
      <c r="H173" s="43" t="s">
        <v>174</v>
      </c>
      <c r="I173" s="10"/>
      <c r="J173" s="13"/>
      <c r="K173" s="13">
        <v>9440</v>
      </c>
      <c r="L173" s="13">
        <f t="shared" si="4"/>
        <v>650371549.71535993</v>
      </c>
    </row>
    <row r="174" spans="2:13" ht="82.5" x14ac:dyDescent="0.3">
      <c r="B174" s="9">
        <v>44610</v>
      </c>
      <c r="C174" s="11">
        <v>228</v>
      </c>
      <c r="D174" s="11"/>
      <c r="E174" s="12" t="s">
        <v>145</v>
      </c>
      <c r="F174" s="12" t="s">
        <v>175</v>
      </c>
      <c r="G174" s="10"/>
      <c r="H174" s="43" t="s">
        <v>176</v>
      </c>
      <c r="I174" s="10"/>
      <c r="J174" s="13"/>
      <c r="K174" s="13">
        <v>9502.8700000000008</v>
      </c>
      <c r="L174" s="13">
        <f t="shared" si="4"/>
        <v>650362046.84535992</v>
      </c>
    </row>
    <row r="175" spans="2:13" ht="33" x14ac:dyDescent="0.3">
      <c r="B175" s="9">
        <v>44613</v>
      </c>
      <c r="C175" s="11"/>
      <c r="D175" s="11"/>
      <c r="E175" s="12"/>
      <c r="F175" s="12" t="s">
        <v>81</v>
      </c>
      <c r="G175" s="10"/>
      <c r="H175" s="43" t="s">
        <v>177</v>
      </c>
      <c r="I175" s="10"/>
      <c r="J175" s="13">
        <v>110446203.45187801</v>
      </c>
      <c r="K175" s="13"/>
      <c r="L175" s="13">
        <f t="shared" si="4"/>
        <v>760808250.29723787</v>
      </c>
    </row>
    <row r="176" spans="2:13" ht="82.5" x14ac:dyDescent="0.3">
      <c r="B176" s="9">
        <v>44614</v>
      </c>
      <c r="C176" s="11">
        <v>246</v>
      </c>
      <c r="D176" s="11"/>
      <c r="E176" s="12" t="s">
        <v>178</v>
      </c>
      <c r="F176" s="12" t="s">
        <v>179</v>
      </c>
      <c r="G176" s="10"/>
      <c r="H176" s="43" t="s">
        <v>180</v>
      </c>
      <c r="I176" s="10"/>
      <c r="J176" s="13"/>
      <c r="K176" s="13">
        <v>10591576.289999999</v>
      </c>
      <c r="L176" s="13">
        <f t="shared" si="4"/>
        <v>750216674.00723791</v>
      </c>
    </row>
    <row r="177" spans="2:12" ht="66" x14ac:dyDescent="0.3">
      <c r="B177" s="9">
        <v>44614</v>
      </c>
      <c r="C177" s="11">
        <v>248</v>
      </c>
      <c r="D177" s="11"/>
      <c r="E177" s="12" t="s">
        <v>181</v>
      </c>
      <c r="F177" s="12" t="s">
        <v>163</v>
      </c>
      <c r="G177" s="10"/>
      <c r="H177" s="43" t="s">
        <v>182</v>
      </c>
      <c r="I177" s="10"/>
      <c r="J177" s="13"/>
      <c r="K177" s="13">
        <v>12193500</v>
      </c>
      <c r="L177" s="13">
        <f t="shared" si="4"/>
        <v>738023174.00723791</v>
      </c>
    </row>
    <row r="178" spans="2:12" ht="99" x14ac:dyDescent="0.3">
      <c r="B178" s="9">
        <v>44615</v>
      </c>
      <c r="C178" s="11">
        <v>259</v>
      </c>
      <c r="D178" s="11"/>
      <c r="E178" s="12" t="s">
        <v>183</v>
      </c>
      <c r="F178" s="12" t="s">
        <v>184</v>
      </c>
      <c r="G178" s="10"/>
      <c r="H178" s="43" t="s">
        <v>185</v>
      </c>
      <c r="I178" s="10"/>
      <c r="J178" s="13"/>
      <c r="K178" s="13">
        <v>508650</v>
      </c>
      <c r="L178" s="13">
        <f t="shared" si="4"/>
        <v>737514524.00723791</v>
      </c>
    </row>
    <row r="179" spans="2:12" ht="66" x14ac:dyDescent="0.3">
      <c r="B179" s="9">
        <v>44615</v>
      </c>
      <c r="C179" s="11">
        <v>266</v>
      </c>
      <c r="D179" s="11"/>
      <c r="E179" s="12" t="s">
        <v>99</v>
      </c>
      <c r="F179" s="12" t="s">
        <v>100</v>
      </c>
      <c r="G179" s="10"/>
      <c r="H179" s="43" t="s">
        <v>186</v>
      </c>
      <c r="I179" s="10"/>
      <c r="J179" s="13"/>
      <c r="K179" s="13">
        <v>370153.74</v>
      </c>
      <c r="L179" s="13">
        <f t="shared" si="4"/>
        <v>737144370.2672379</v>
      </c>
    </row>
    <row r="180" spans="2:12" ht="33" x14ac:dyDescent="0.3">
      <c r="B180" s="9">
        <v>44616</v>
      </c>
      <c r="C180" s="11">
        <v>275</v>
      </c>
      <c r="D180" s="11"/>
      <c r="E180" s="12" t="s">
        <v>110</v>
      </c>
      <c r="F180" s="12" t="s">
        <v>187</v>
      </c>
      <c r="G180" s="10"/>
      <c r="H180" s="43" t="s">
        <v>188</v>
      </c>
      <c r="I180" s="10"/>
      <c r="J180" s="13"/>
      <c r="K180" s="13">
        <v>2000.01</v>
      </c>
      <c r="L180" s="13">
        <f t="shared" si="4"/>
        <v>737142370.25723791</v>
      </c>
    </row>
    <row r="181" spans="2:12" ht="66" x14ac:dyDescent="0.3">
      <c r="B181" s="9">
        <v>44616</v>
      </c>
      <c r="C181" s="11">
        <v>279</v>
      </c>
      <c r="D181" s="11"/>
      <c r="E181" s="12" t="s">
        <v>189</v>
      </c>
      <c r="F181" s="12" t="s">
        <v>117</v>
      </c>
      <c r="G181" s="10"/>
      <c r="H181" s="43" t="s">
        <v>190</v>
      </c>
      <c r="I181" s="10"/>
      <c r="J181" s="13"/>
      <c r="K181" s="13">
        <v>54398</v>
      </c>
      <c r="L181" s="13">
        <f t="shared" si="4"/>
        <v>737087972.25723791</v>
      </c>
    </row>
    <row r="182" spans="2:12" ht="82.5" x14ac:dyDescent="0.3">
      <c r="B182" s="9">
        <v>44616</v>
      </c>
      <c r="C182" s="11">
        <v>282</v>
      </c>
      <c r="D182" s="11"/>
      <c r="E182" s="12" t="s">
        <v>145</v>
      </c>
      <c r="F182" s="12" t="s">
        <v>175</v>
      </c>
      <c r="G182" s="10"/>
      <c r="H182" s="43" t="s">
        <v>191</v>
      </c>
      <c r="I182" s="10"/>
      <c r="J182" s="13"/>
      <c r="K182" s="13">
        <v>20248.669999999998</v>
      </c>
      <c r="L182" s="13">
        <f t="shared" si="4"/>
        <v>737067723.58723795</v>
      </c>
    </row>
    <row r="183" spans="2:12" ht="66" x14ac:dyDescent="0.3">
      <c r="B183" s="9">
        <v>44616</v>
      </c>
      <c r="C183" s="11">
        <v>284</v>
      </c>
      <c r="D183" s="11"/>
      <c r="E183" s="12" t="s">
        <v>181</v>
      </c>
      <c r="F183" s="12" t="s">
        <v>163</v>
      </c>
      <c r="G183" s="10"/>
      <c r="H183" s="43" t="s">
        <v>192</v>
      </c>
      <c r="I183" s="10"/>
      <c r="J183" s="13"/>
      <c r="K183" s="13">
        <v>12596500</v>
      </c>
      <c r="L183" s="13">
        <f t="shared" si="4"/>
        <v>724471223.58723795</v>
      </c>
    </row>
    <row r="184" spans="2:12" ht="82.5" x14ac:dyDescent="0.3">
      <c r="B184" s="9">
        <v>44617</v>
      </c>
      <c r="C184" s="11">
        <v>291</v>
      </c>
      <c r="D184" s="11"/>
      <c r="E184" s="12" t="s">
        <v>122</v>
      </c>
      <c r="F184" s="12" t="s">
        <v>143</v>
      </c>
      <c r="G184" s="10"/>
      <c r="H184" s="43" t="s">
        <v>193</v>
      </c>
      <c r="I184" s="10"/>
      <c r="J184" s="13"/>
      <c r="K184" s="13">
        <v>81862.5</v>
      </c>
      <c r="L184" s="13">
        <f t="shared" si="4"/>
        <v>724389361.08723795</v>
      </c>
    </row>
    <row r="185" spans="2:12" ht="82.5" x14ac:dyDescent="0.3">
      <c r="B185" s="9">
        <v>44617</v>
      </c>
      <c r="C185" s="11">
        <v>292</v>
      </c>
      <c r="D185" s="11"/>
      <c r="E185" s="12" t="s">
        <v>122</v>
      </c>
      <c r="F185" s="12" t="s">
        <v>194</v>
      </c>
      <c r="G185" s="10"/>
      <c r="H185" s="43" t="s">
        <v>195</v>
      </c>
      <c r="I185" s="10"/>
      <c r="J185" s="13"/>
      <c r="K185" s="13">
        <v>89988.57</v>
      </c>
      <c r="L185" s="13">
        <f t="shared" si="4"/>
        <v>724299372.5172379</v>
      </c>
    </row>
    <row r="186" spans="2:12" ht="16.5" x14ac:dyDescent="0.3">
      <c r="B186" s="9">
        <v>44617</v>
      </c>
      <c r="C186" s="11"/>
      <c r="D186" s="11"/>
      <c r="E186" s="12"/>
      <c r="F186" s="12" t="s">
        <v>81</v>
      </c>
      <c r="G186" s="10"/>
      <c r="H186" s="43" t="s">
        <v>196</v>
      </c>
      <c r="I186" s="10"/>
      <c r="J186" s="13">
        <v>5236419.75</v>
      </c>
      <c r="K186" s="13">
        <v>0</v>
      </c>
      <c r="L186" s="13">
        <f t="shared" si="4"/>
        <v>729535792.2672379</v>
      </c>
    </row>
    <row r="187" spans="2:12" ht="15.75" thickBot="1" x14ac:dyDescent="0.35">
      <c r="B187" s="27" t="s">
        <v>87</v>
      </c>
      <c r="C187" s="28"/>
      <c r="D187" s="28"/>
      <c r="E187" s="28"/>
      <c r="F187" s="27"/>
      <c r="G187" s="28"/>
      <c r="H187" s="29"/>
      <c r="I187" s="28"/>
      <c r="J187" s="30">
        <f>SUM(J136:J186)</f>
        <v>377440832.26723802</v>
      </c>
      <c r="K187" s="30">
        <f>SUM(K136:K186)</f>
        <v>47764158.600000001</v>
      </c>
      <c r="L187" s="31">
        <f>+L186</f>
        <v>729535792.2672379</v>
      </c>
    </row>
    <row r="188" spans="2:12" ht="15.75" thickTop="1" x14ac:dyDescent="0.3"/>
    <row r="189" spans="2:12" x14ac:dyDescent="0.3">
      <c r="K189" s="48"/>
    </row>
    <row r="191" spans="2:12" x14ac:dyDescent="0.3">
      <c r="L191" s="49"/>
    </row>
    <row r="192" spans="2:12" x14ac:dyDescent="0.3">
      <c r="F192" s="33" t="s">
        <v>197</v>
      </c>
      <c r="H192" s="33" t="s">
        <v>89</v>
      </c>
      <c r="J192" s="35" t="s">
        <v>90</v>
      </c>
      <c r="K192" s="35"/>
      <c r="L192" s="35"/>
    </row>
    <row r="193" spans="6:12" x14ac:dyDescent="0.3">
      <c r="F193" s="36" t="s">
        <v>91</v>
      </c>
      <c r="G193" s="36"/>
      <c r="H193" s="36" t="s">
        <v>92</v>
      </c>
      <c r="J193" s="1" t="s">
        <v>92</v>
      </c>
      <c r="K193" s="1"/>
      <c r="L193" s="1"/>
    </row>
    <row r="194" spans="6:12" x14ac:dyDescent="0.3">
      <c r="F194" s="36" t="s">
        <v>93</v>
      </c>
      <c r="G194" s="36"/>
      <c r="H194" s="36" t="s">
        <v>94</v>
      </c>
      <c r="J194" s="1" t="s">
        <v>95</v>
      </c>
      <c r="K194" s="1"/>
      <c r="L194" s="1"/>
    </row>
  </sheetData>
  <mergeCells count="14">
    <mergeCell ref="J193:L193"/>
    <mergeCell ref="J194:L194"/>
    <mergeCell ref="J122:L122"/>
    <mergeCell ref="B130:L130"/>
    <mergeCell ref="B131:L131"/>
    <mergeCell ref="B132:L132"/>
    <mergeCell ref="B133:L133"/>
    <mergeCell ref="J192:L192"/>
    <mergeCell ref="B2:L2"/>
    <mergeCell ref="B3:L3"/>
    <mergeCell ref="B4:L4"/>
    <mergeCell ref="B5:L5"/>
    <mergeCell ref="J120:L120"/>
    <mergeCell ref="J121:L1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2EB056-7797-4B26-AB6A-7F446FFB50F9}">
  <ds:schemaRefs>
    <ds:schemaRef ds:uri="http://schemas.microsoft.com/sharepoint/v3/contenttype/forms"/>
  </ds:schemaRefs>
</ds:datastoreItem>
</file>

<file path=customXml/itemProps2.xml><?xml version="1.0" encoding="utf-8"?>
<ds:datastoreItem xmlns:ds="http://schemas.openxmlformats.org/officeDocument/2006/customXml" ds:itemID="{E5F0C8E9-BBD8-46F1-AC0D-98F184236324}"/>
</file>

<file path=customXml/itemProps3.xml><?xml version="1.0" encoding="utf-8"?>
<ds:datastoreItem xmlns:ds="http://schemas.openxmlformats.org/officeDocument/2006/customXml" ds:itemID="{1AB07432-FCC6-45CD-9F13-E8413F7016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2024-01-30T19:31:54Z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ies>
</file>