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2/"/>
    </mc:Choice>
  </mc:AlternateContent>
  <xr:revisionPtr revIDLastSave="1" documentId="11_17AD3F5F178D0659FB3EFFCE6E94D31523649F4F" xr6:coauthVersionLast="47" xr6:coauthVersionMax="47" xr10:uidLastSave="{B6EFDFB5-5AAC-4B60-83C5-B41655855DDB}"/>
  <bookViews>
    <workbookView xWindow="12570" yWindow="1170" windowWidth="12075" windowHeight="1398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4" i="1" l="1"/>
  <c r="J184" i="1"/>
  <c r="L111" i="1"/>
  <c r="L184" i="1" s="1"/>
  <c r="B108" i="1"/>
  <c r="K90" i="1"/>
  <c r="J90" i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112" i="1" l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</calcChain>
</file>

<file path=xl/sharedStrings.xml><?xml version="1.0" encoding="utf-8"?>
<sst xmlns="http://schemas.openxmlformats.org/spreadsheetml/2006/main" count="473" uniqueCount="235">
  <si>
    <t>INFORME DE TESORERIA</t>
  </si>
  <si>
    <t>INGRESOS Y EGRESOS</t>
  </si>
  <si>
    <t>CUENTA NO. 2400169440 (Fondo Reponible)</t>
  </si>
  <si>
    <t>JULIO DEL 2022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</si>
  <si>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</si>
  <si>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</si>
  <si>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</si>
  <si>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</si>
  <si>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</si>
  <si>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</si>
  <si>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</si>
  <si>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</si>
  <si>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</si>
  <si>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</si>
  <si>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</si>
  <si>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Fecha</t>
  </si>
  <si>
    <t>Transferencia</t>
  </si>
  <si>
    <t>Cheque</t>
  </si>
  <si>
    <t>Referencia</t>
  </si>
  <si>
    <t>Beneficiario</t>
  </si>
  <si>
    <t>Descripcion</t>
  </si>
  <si>
    <t>Debito</t>
  </si>
  <si>
    <t>Credito</t>
  </si>
  <si>
    <t>Balance</t>
  </si>
  <si>
    <t>Balance Inicial</t>
  </si>
  <si>
    <t>Empleados</t>
  </si>
  <si>
    <t>PAGO DE VIATICOS</t>
  </si>
  <si>
    <t>DGII</t>
  </si>
  <si>
    <t>COBRO IMP DGII 0.15%_TRANS TUB</t>
  </si>
  <si>
    <t>271679296</t>
  </si>
  <si>
    <t>271680413</t>
  </si>
  <si>
    <t>927168041</t>
  </si>
  <si>
    <t>271680424</t>
  </si>
  <si>
    <t>927168042</t>
  </si>
  <si>
    <t>271682863</t>
  </si>
  <si>
    <t>927168286</t>
  </si>
  <si>
    <t>271685691</t>
  </si>
  <si>
    <t>927168569</t>
  </si>
  <si>
    <t>271686288</t>
  </si>
  <si>
    <t>927168628</t>
  </si>
  <si>
    <t>452400024</t>
  </si>
  <si>
    <t>452400015</t>
  </si>
  <si>
    <t>452463510</t>
  </si>
  <si>
    <t>452463511</t>
  </si>
  <si>
    <t>452400019</t>
  </si>
  <si>
    <t>452456181</t>
  </si>
  <si>
    <t>272118187</t>
  </si>
  <si>
    <t>927211818</t>
  </si>
  <si>
    <t>272118190</t>
  </si>
  <si>
    <t>927211819</t>
  </si>
  <si>
    <t>272118194</t>
  </si>
  <si>
    <t>272432893</t>
  </si>
  <si>
    <t>927243289</t>
  </si>
  <si>
    <t>272432897</t>
  </si>
  <si>
    <t>272432902</t>
  </si>
  <si>
    <t>927243290</t>
  </si>
  <si>
    <t>RD Vial</t>
  </si>
  <si>
    <t>PAGO PASO RAPIDO</t>
  </si>
  <si>
    <t>TSS</t>
  </si>
  <si>
    <t>RECARGO TESORERIA</t>
  </si>
  <si>
    <t>CEIZTUR</t>
  </si>
  <si>
    <t>CK PAGADO EN CAJA</t>
  </si>
  <si>
    <t>TRANSFERENCIA COLECTOR  CONTRIBUCIONES</t>
  </si>
  <si>
    <t>TRANSFERENCIA TESORERIA</t>
  </si>
  <si>
    <t>COMISION MANEJO DE CUENTA</t>
  </si>
  <si>
    <t>Total</t>
  </si>
  <si>
    <t>José Luis Almarante</t>
  </si>
  <si>
    <t>Anyolani Nolasco</t>
  </si>
  <si>
    <t>Jose Luis Mañon</t>
  </si>
  <si>
    <t>Realizado</t>
  </si>
  <si>
    <t>Aprobado</t>
  </si>
  <si>
    <t>Analista y/o Tecnico Financiero</t>
  </si>
  <si>
    <t>Enc. Division Depto. de Contabilidad</t>
  </si>
  <si>
    <t>Encargado Financiero</t>
  </si>
  <si>
    <t xml:space="preserve">  CUENTA UNICA DEL TESORO NO. 100010102384894</t>
  </si>
  <si>
    <t>Libramiento</t>
  </si>
  <si>
    <t>2.1.5.3.01, 2.1.5.2.01, 2.1.5.1.01, 2.1.1.1.01</t>
  </si>
  <si>
    <t>COMITE EJECUTOR DE INFRAESTRUCTURAS DE ZONAS TURISTICAS</t>
  </si>
  <si>
    <t>Adicional retroactivo reajuste salarial mayo 2022.</t>
  </si>
  <si>
    <t>2.1.5.3.01, 2.1.1.2.08, 2.1.5.2.01, 2.1.5.1.01</t>
  </si>
  <si>
    <t>Adicional retroactivo reajuste salarial mayo 2022</t>
  </si>
  <si>
    <t>2.1.5.3.01, 2.1.1.1.01, 2.1.5.2.01, 2.1.5.1.01</t>
  </si>
  <si>
    <t>Nómina adicional fijos mes de junio 2022.</t>
  </si>
  <si>
    <t>2.1.5.3.01, 2.1.5.2.01, 2.1.1.2.09, 2.1.5.1.01</t>
  </si>
  <si>
    <t>COMITE EJECUTOR DE INFRAESTRUCTA EN ZONAS TURISTICAS (CEIZTUR)</t>
  </si>
  <si>
    <t>Nomina adicional personal de carácter eventual junio 2022.</t>
  </si>
  <si>
    <t>2.1.1.2.09</t>
  </si>
  <si>
    <t>Nómina pasantes mes de mayo 2022.</t>
  </si>
  <si>
    <t>2.2.6.3.01</t>
  </si>
  <si>
    <t>HUMANO SEGUROS S A</t>
  </si>
  <si>
    <t>Pago de la Factura No.3882 correspondiente al mes de julio 2022, del Seguro Médico de Salud a los empleados del CEIZTUR.</t>
  </si>
  <si>
    <t>2.3.9.9.05</t>
  </si>
  <si>
    <t>B&amp;F MERCANTIL, SRL</t>
  </si>
  <si>
    <t>Pago de la factura No.0391, Compra de (4) Lonas para Tractores del Programa Nacional de Limpieza de Playas.</t>
  </si>
  <si>
    <t>2.3.9.9.04, 2.3.6.3.04</t>
  </si>
  <si>
    <t>Inversiones Yang, SRL</t>
  </si>
  <si>
    <t>Pago factura no. 0456 por la compra de herramientas para el programa de limpieza de playas y balnearios.</t>
  </si>
  <si>
    <t>Ingresos correspondientes del 1 al 15/06/2022 (Regulares)</t>
  </si>
  <si>
    <t>Ingresos correspondientes del 12 al 18/06/2022 (Charter)</t>
  </si>
  <si>
    <t>2.2.8.7.06</t>
  </si>
  <si>
    <t>Geoconsult, SRL</t>
  </si>
  <si>
    <t>Pago de la Factura No.0196,correspondiente al completivo y final del 80%, Contrato No. 35-2021, Estudio de Georesistividad en los Terrenos donde se está Evaluando iniciar la Construcción del Proyecto Terminal de Autobuses Bayahibe</t>
  </si>
  <si>
    <t>2.3.9.5.01,2.3.9.1.01,2.3.1.1.01,2.3.4.1.01</t>
  </si>
  <si>
    <t>Distheca, SRL</t>
  </si>
  <si>
    <t>Pago facturas no. 0124 y 0125 por la compra de Productos de Cocina y Limpieza del CEIZTUR.</t>
  </si>
  <si>
    <t>Bonnelly Benirda Hernandez Herrera</t>
  </si>
  <si>
    <t>Pago de la factura No. 0151, por concepto de Legalización de documentos, según anexos.</t>
  </si>
  <si>
    <t>2.2.7.2.06</t>
  </si>
  <si>
    <t>Auto Servicio Automotriz Inteligente RD, Auto Sai RD</t>
  </si>
  <si>
    <t>Pago factura no. 0451 por servicios de mantenimiento preventivo y correctivo de los vehículos Toyota Fortuner G487603 y Chevrolet Colorado L379825</t>
  </si>
  <si>
    <t>2.2.2.1.03</t>
  </si>
  <si>
    <t>Editora Listin Diario, SA</t>
  </si>
  <si>
    <t>Pago factura no. 7061 por servicio de Publicación Periódico con relacion a Proceso de Exepcion ref.: CEIZTUR-CCC-PEOR-2022-0004.</t>
  </si>
  <si>
    <t>Pago factura no. 7062 por servicio de Publicación en dos Periódicos por un día de la Convocatoria a Comparación de Precios CEIZTUR-CCC-CP-2022-0007.</t>
  </si>
  <si>
    <t>JOSEFA MARIA GIL DE LA CRUZ</t>
  </si>
  <si>
    <t>Pago de la Factura No. 0151 por concepto de Legalización de Documentos, según anexos.</t>
  </si>
  <si>
    <t>Fejagus Comercial, SRL</t>
  </si>
  <si>
    <t>Pago factura no. 0155 por la solicitud Adquisición de maceteros para ser colocadas las plantas que están ubicadas en las instalaciones de nuestra Institución.</t>
  </si>
  <si>
    <t>2.2.5.1.01</t>
  </si>
  <si>
    <t>CENTRO DE EXPORTACION E INVERSIONES DE LA REPUBLICA DOMINICANA</t>
  </si>
  <si>
    <t>Pago de factura No.0017, Cesión de derecho Contrato 32-2021 por los gastos de mantenimiento del edificio del CEI-RD espacio concedido al CEIZTUR, correspondiente al mes de julio del 2022.</t>
  </si>
  <si>
    <t>ESTRELLA ROSA SOSA</t>
  </si>
  <si>
    <t>Pago fact. No.0095 trámites legales de documentos acta de comprobación con traslado de notario para la recepción de ofertas técnicas sobre A y económicas sobre B y apertura de propuestas técnicas sobre A en el proceso  CEIZTUR -CCC-LPN-2022-000</t>
  </si>
  <si>
    <t>2.7.1.2.01</t>
  </si>
  <si>
    <t>CONSTRUCTORA SERINAR C POR A</t>
  </si>
  <si>
    <t>Pago de factura No.0072 Cub. No.2, Proy. No.359 contrato No.39-2021, Construcción de Destacamento, Estacionamiento y Acceso Peatonal Playa Esmeralda Miches.</t>
  </si>
  <si>
    <t>2.3.9.5.01</t>
  </si>
  <si>
    <t>Casting Scorpion, SRL</t>
  </si>
  <si>
    <t>Pago factura no. 0732 por la compra de Productos de Cocina y Limpieza del CEIZTUR.</t>
  </si>
  <si>
    <t>Pago factura no. 0450 por servicio de mantenimiento preventivo vehículos pertenecientes al Departamento de Ingeniería Nissan Navara placa L339984 y Toyota Fortunner placa G487605.</t>
  </si>
  <si>
    <t>2.3.9.2.0</t>
  </si>
  <si>
    <t>OFFICE TARGET S A</t>
  </si>
  <si>
    <t>Pago factura no. 0292 por la compra de materiales y suministro de oficinas del CEIZTUR.</t>
  </si>
  <si>
    <t> 08/07/2022</t>
  </si>
  <si>
    <t>2.6.1.4.01, 2.6.1.2.01, 2.7.2.4.01, 2.6.1.1.01</t>
  </si>
  <si>
    <t>Edinsa, SRL</t>
  </si>
  <si>
    <t>Pago avance 20% del monto RD$436,202,848.31, contrato No.5-2022, Mejoramiento del Frente Costero de la Playa Sosua, Provincia Puerto Plata (Plaza Sur), Lote 1.</t>
  </si>
  <si>
    <t>2.1.1.5.04</t>
  </si>
  <si>
    <t>Pago de vacaciones no pagadas ex colaboradores.</t>
  </si>
  <si>
    <t>Nómina pasantes mes de junio 2022</t>
  </si>
  <si>
    <t>2.1.2.2.05</t>
  </si>
  <si>
    <t>COMITE EJECUTOR DE INFRAESTRUCTURAS DE ZONAS TURISTICA</t>
  </si>
  <si>
    <t>Nómina militar mes de julio 2022</t>
  </si>
  <si>
    <t>2.1.1.3.01, 2.1.5.3.01, 2.1.5.2.01, 2.1.5.1.01</t>
  </si>
  <si>
    <t>Nómina tramite de pensión julio 2022</t>
  </si>
  <si>
    <t>2.1.5.3.01, 2.1.5.2.01, 2.1.1.2.05, 2.1.5.1.01</t>
  </si>
  <si>
    <t>Nómina periodo probatorio mes de julio 2022</t>
  </si>
  <si>
    <t>Nómina fijos mes de julio 2022.</t>
  </si>
  <si>
    <t>Nómina Personal de Carácter Eventual mes de julio 2022</t>
  </si>
  <si>
    <t xml:space="preserve">2.1.5.3.01, 2.1.1.2.08, 2.1.5.2.01, 2.1.5.1.01 </t>
  </si>
  <si>
    <t>Nómina temporales mes de julio 2022</t>
  </si>
  <si>
    <t>2.1.1.5.03</t>
  </si>
  <si>
    <t>Nómina Indemnización ex colaboradores</t>
  </si>
  <si>
    <t>Nómina vacaciones no pagadas ex colaboradores</t>
  </si>
  <si>
    <t>Ingresos correspondientes del 19 al 25/06/2022 (Charter)</t>
  </si>
  <si>
    <t>2.3.7.1.01</t>
  </si>
  <si>
    <t>Estación De Servicios Coral, SRL</t>
  </si>
  <si>
    <t>Pago Factura No. 0189 por la Adquisición de Tickets de Combustible para los Traslados de julio y agosto de las áreas operativas del CEIZTUR</t>
  </si>
  <si>
    <t>Pago Factura No. 0443, Servicio de Mantenimiento preventivo y correctivo del Vehículo Toyota Hilux Placa No. EL00023, según anexos.</t>
  </si>
  <si>
    <t>2.3.3.2.01, 2.3.9.2.01</t>
  </si>
  <si>
    <t>COMPU-OFFICE DOMINICANA, SRL</t>
  </si>
  <si>
    <t>Pago Factura No. 3032 por la compra de Materiales de Suministro de Oficinas para el CEIZTUR.</t>
  </si>
  <si>
    <t> 14/07/2022 </t>
  </si>
  <si>
    <t>2.2.5.1.01 </t>
  </si>
  <si>
    <t>XIOMARA DEL CARMEN MARMOLEJOS ACOSTA</t>
  </si>
  <si>
    <t>Pago de la Factura No.0058 por el Alquiler de un inmueble que aloja oficinas de la policía de Turismo Politur, correspondiente al mes de julio del 2022.</t>
  </si>
  <si>
    <t> 15/07/2022 </t>
  </si>
  <si>
    <t>PUBLICACIONES AHORA C X A</t>
  </si>
  <si>
    <t>Pago Factura No. 2876 Servicio de Publicación en dos Periódicos por un día de la Convocatoria a Comparacion de Precios CEIZTUR-CCC-CP-2022-0007</t>
  </si>
  <si>
    <t>CARMEN ENICIA CHEVALIER CARABALLO</t>
  </si>
  <si>
    <t>Pago de la factura No.0521, Por Concepto de Legalización de Documentos, según anexos.</t>
  </si>
  <si>
    <t>2.7.2.4.01</t>
  </si>
  <si>
    <t>Ingeniero &amp; Arquitectos Dominicanos (INARDOSA), SRL</t>
  </si>
  <si>
    <t>Pago de la Fact. 0032, Cub. No.5, Proy. No 318, cont. No.60-2019, Reconstrucción Vial Calle Duarte San Pedro de Macorís, Provincia San Pedro de Macorís.</t>
  </si>
  <si>
    <t>Pago Factura No. 0449, para Mantenimiento Preventivo y Reparación de Aire Acondicionado Vehículo Toyota Hilux L409889.</t>
  </si>
  <si>
    <t>Ing. Enrique Veras &amp; Asociados, SRL</t>
  </si>
  <si>
    <t>Pago Factura No. 0011 Estudios Geotécnicos al Solar Destinado a Construcción Edificio Para ADOMPRETUR en Puerto Plata y del terreno en los módulos de ventas del Pueblo de los Pescadores, municipio Las Terrenas, Prov. Samaná</t>
  </si>
  <si>
    <t>00154</t>
  </si>
  <si>
    <t xml:space="preserve">2.2.9.2.01,2.3.9.6.01,2.3.9.5.01,2.3.7.1.01,2.3.5.3.01,2.3.3.1.01,2.2.8.2.01,2.2.4.4.01,2.2.4.1.01,2.2.3.1.01 </t>
  </si>
  <si>
    <t>Solicitud de Regularización</t>
  </si>
  <si>
    <t>2.3.9.2.01</t>
  </si>
  <si>
    <t>Supligensa, SRL</t>
  </si>
  <si>
    <t>Pago Factura No. 0511 para Compra mural informativo, dos pizarra de corcho una con cristal 36 x 48 de dos divisiones, pino natural y una pizarra de corcho 36 x48 con marco de metal, según especificaciones anexas.</t>
  </si>
  <si>
    <t>2.2.1.3.01</t>
  </si>
  <si>
    <t>COMPANIA DOMINICANA DE TELEFONOS C POR A</t>
  </si>
  <si>
    <t>Pago de la factura No. 4267, Por los servicios de renta mensual de las flotas del CEIZTUR, correspondiente al mes de junio 2022.</t>
  </si>
  <si>
    <t>Fis Soluciones SRL</t>
  </si>
  <si>
    <t>Pago factura no. 0096 por la adquisición de Toners y Cartuchos para Impresoras y Fotocopiadoras del CEIZTUR.</t>
  </si>
  <si>
    <t>Copyrapid, SRL</t>
  </si>
  <si>
    <t>Pago factura no. 0002 por la adquisición de Toners y Cartuchos para Impresoras y Fotocopiadoras del CEIZTUR.</t>
  </si>
  <si>
    <t>2.2.5.9.01</t>
  </si>
  <si>
    <t>Inversiones Express, SRL</t>
  </si>
  <si>
    <t>Pago factura no. 0066 por la adquisición licencias de software para diseño de los planos arquitectónicos del departamento de Ingeniería de este Comité Ejecutor de Infraestructuras de Zonas Turísticas (CEIZTUR).</t>
  </si>
  <si>
    <t>2.6.1.3.01</t>
  </si>
  <si>
    <t>Simpapel, SRL</t>
  </si>
  <si>
    <t>Pago factura No. 0379 por la Compra de Escáneres marca FUJITSU modelo IX-1400, 40PPM de Escritorio para Departamento Jurídico Del CEIZTUR.</t>
  </si>
  <si>
    <t>Centro Automotriz Remesa, SRL</t>
  </si>
  <si>
    <t>Pago final Factura No.1393, por los Servicios de mantenimiento general y reparación de los vehículos del CEIZTUR, Contrato No.22-2021, según anexos.</t>
  </si>
  <si>
    <t>Equipos y Construcciones del Cibao (ECOCISA), SRL</t>
  </si>
  <si>
    <t>Pago de factura No.0604,Cub. No.1, Proy. No. 358, Contrato No. 36-2021, Reconstrucción de vía de acceso y estacionamiento vehicular en la playa Macao, provincia La Altagracia.</t>
  </si>
  <si>
    <t>Ingresos correspondientes del  26/06/2022 al 02/07/2022 (Charter)</t>
  </si>
  <si>
    <t> 21/07/2022</t>
  </si>
  <si>
    <t>2.7.2.7.01</t>
  </si>
  <si>
    <t>Inspiren Investments, SRL</t>
  </si>
  <si>
    <t>Pago Fact. No.0041, Cub. No. 3 y final, Proy. No. 346 cont. No. 12-2020, Reconstrucción Parque Central, Villa Altagracia.</t>
  </si>
  <si>
    <t>21/07/2022 </t>
  </si>
  <si>
    <t>Pago factura no. 0459 por los servicios de mantenimiento preventivo y correctivo de los vehículos Toyota Land Cruise Prado G419344 Y Hyundai Santa Fe chasis  KMHSH81XBBU634765.</t>
  </si>
  <si>
    <t>Constructora Serconsa, SRL</t>
  </si>
  <si>
    <t>Pago Fact. No.0016, Cub. No. 1, Proy. No. 356 cont. No. 30-2020, Reconstrucción Parque Municipal Pepillo Salcedo Manzanillo Provincia Montecristi.</t>
  </si>
  <si>
    <t>Levitex, SRL</t>
  </si>
  <si>
    <t>Pago factura No. 0016, Cub. No. 1 Proy. No. 328 cont. No.76-2019, Reconstrucción Balneario Las Marías, Neiba, Provincia Bahoruco.</t>
  </si>
  <si>
    <t>Pago Factura No. 0111 Por Concepto de trámites legales de documentos, según anexos.</t>
  </si>
  <si>
    <t> 22/07/2022</t>
  </si>
  <si>
    <t>CONSTRUCTORA BUILDISA, SRL</t>
  </si>
  <si>
    <t>Pago factura No. 0031, Cub. No. 2 y final Proy. No. 348, Contrato No. 22-2020, Reconstrucción del Corredor Turístico y Mejoramiento del Entorno del Obelisco, Municipio La Romana, Provincia La Romana</t>
  </si>
  <si>
    <t>22/07/2022 </t>
  </si>
  <si>
    <t>2.1.2.2.03</t>
  </si>
  <si>
    <t>Nómina horas extras abril 2022.</t>
  </si>
  <si>
    <t>Nómina horas extras mayo 2022.</t>
  </si>
  <si>
    <t>Ingresos correspondientes del 16 al 30/06/2022 (Regulares)</t>
  </si>
  <si>
    <t>Ingresos correspondientes del 09 al 15/07/2022 (Charter)</t>
  </si>
  <si>
    <t>Pago Factura No. 0532 por concepto de Legalización de Documentos, según Anexos.</t>
  </si>
  <si>
    <t>27/07/2022 </t>
  </si>
  <si>
    <t>Nómina adicional fijos mes de julio 2022.</t>
  </si>
  <si>
    <t>Nómina adicional periodo probatorio julio 2022</t>
  </si>
  <si>
    <t>2.2.8.5.01</t>
  </si>
  <si>
    <t>Dita Services, SRL</t>
  </si>
  <si>
    <t>Pago Factura No. 0197 por Servicios de Fumigación de las Oficinas del CEIZTUR correspondiente al mes de julio del 2022 según proceso de compra CEIZTUR -DAF-CM-2022-0014.</t>
  </si>
  <si>
    <t>Nómina horas extras mes de marzo 2022</t>
  </si>
  <si>
    <t>Pago de la Factura No. 0152 por concepto de Legalización de Documentos, según anexos.</t>
  </si>
  <si>
    <t> 29/07/2022</t>
  </si>
  <si>
    <t>2.2.8.7.04</t>
  </si>
  <si>
    <t>Outdoor Training &amp; Adventures, OUTRAD, SRL</t>
  </si>
  <si>
    <t>Pago Factura No. 0017 Para Capacitación Curso Taller: Manejo Defensivo para choferes y conductores del CEIZTUR.</t>
  </si>
  <si>
    <t>Maggy Villar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</si>
</sst>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name val="Palatino Linotype"/>
      <family val="1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3" fontId="2" fillId="0" borderId="2" xfId="1" applyFont="1" applyBorder="1"/>
    <xf numFmtId="43" fontId="2" fillId="0" borderId="2" xfId="0" applyNumberFormat="1" applyFont="1" applyBorder="1"/>
    <xf numFmtId="39" fontId="4" fillId="0" borderId="2" xfId="1" applyNumberFormat="1" applyFont="1" applyBorder="1" applyAlignment="1">
      <alignment horizontal="right"/>
    </xf>
    <xf numFmtId="39" fontId="4" fillId="3" borderId="2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5" xfId="1" applyFont="1" applyFill="1" applyBorder="1"/>
    <xf numFmtId="43" fontId="3" fillId="2" borderId="5" xfId="0" applyNumberFormat="1" applyFont="1" applyFill="1" applyBorder="1"/>
    <xf numFmtId="43" fontId="0" fillId="0" borderId="0" xfId="1" applyFont="1"/>
    <xf numFmtId="43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3" xfId="1" applyFont="1" applyBorder="1"/>
    <xf numFmtId="14" fontId="2" fillId="0" borderId="0" xfId="0" applyNumberFormat="1" applyFont="1"/>
    <xf numFmtId="0" fontId="2" fillId="0" borderId="0" xfId="0" applyFont="1" applyAlignment="1">
      <alignment horizontal="left" wrapText="1"/>
    </xf>
    <xf numFmtId="14" fontId="5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43" fontId="2" fillId="0" borderId="2" xfId="1" applyFont="1" applyFill="1" applyBorder="1" applyAlignment="1">
      <alignment vertical="center"/>
    </xf>
    <xf numFmtId="43" fontId="6" fillId="0" borderId="2" xfId="0" applyNumberFormat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right" vertical="center"/>
    </xf>
    <xf numFmtId="43" fontId="6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164" fontId="2" fillId="0" borderId="0" xfId="0" applyNumberFormat="1" applyFont="1"/>
    <xf numFmtId="0" fontId="8" fillId="0" borderId="0" xfId="0" applyFont="1"/>
  </cellXfs>
  <cellStyles count="2"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6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5</xdr:col>
      <xdr:colOff>822007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91B0A-1BBF-4A20-BFA5-0F5BD2F143F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376612" cy="7372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56673</xdr:colOff>
      <xdr:row>103</xdr:row>
      <xdr:rowOff>139541</xdr:rowOff>
    </xdr:from>
    <xdr:to>
      <xdr:col>5</xdr:col>
      <xdr:colOff>2457449</xdr:colOff>
      <xdr:row>108</xdr:row>
      <xdr:rowOff>36671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8E0389F-FE19-434D-893A-A03616BAD75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28123" y="20761166"/>
          <a:ext cx="4658201" cy="8496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2/Informe%20de%20Tesoreria%202022/Informe%20de%20Tesoreria%201-2022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2/Informe%20de%20Tesoreria%202022/Informe%20de%20Tesoreria%201-2022.xlsx?E65A9414" TargetMode="External"/><Relationship Id="rId1" Type="http://schemas.openxmlformats.org/officeDocument/2006/relationships/externalLinkPath" Target="file:///\\E65A9414\Informe%20de%20Tesoreria%2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 2022"/>
      <sheetName val="FEBRERO 2022"/>
      <sheetName val="Marzo 2022"/>
      <sheetName val="Abril 2022"/>
      <sheetName val="Mayo 2022"/>
      <sheetName val="Junio 2022"/>
      <sheetName val="julio 2022 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>
        <row r="120">
          <cell r="L120">
            <v>1155987635.6443055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93B2A1-61D8-4DF1-92C4-CBA9C4443214}" name="Tabla1345" displayName="Tabla1345" ref="B7:L89" totalsRowShown="0" headerRowDxfId="12" headerRowBorderDxfId="10" tableBorderDxfId="11" headerRowCellStyle="Millares">
  <tableColumns count="11">
    <tableColumn id="1" xr3:uid="{DE086E1A-89DF-495B-9D68-85131913074E}" name="Columna1" dataDxfId="9"/>
    <tableColumn id="2" xr3:uid="{4254B5C0-F5E8-4F95-B3FA-37359C8EB314}" name="Columna2" dataDxfId="8"/>
    <tableColumn id="3" xr3:uid="{6364623A-8A3E-4036-A370-86F78DC513B0}" name="Columna3" dataDxfId="7"/>
    <tableColumn id="4" xr3:uid="{08DC0E58-FF55-4739-B754-468C63AE96A6}" name="Columna4"/>
    <tableColumn id="5" xr3:uid="{BB5C830A-D2F7-47FA-9D7A-BD9B82CA3F05}" name="Columna5" dataDxfId="6"/>
    <tableColumn id="6" xr3:uid="{A2EBC7ED-3CD1-45CB-8B21-646665CAC667}" name="Columna6" dataDxfId="5"/>
    <tableColumn id="7" xr3:uid="{C5A0F2DE-EB16-4381-A351-C527CF1DF0E7}" name="Columna7" dataDxfId="4"/>
    <tableColumn id="8" xr3:uid="{823240F1-BBBA-4D0C-8890-7AD79DA56747}" name="Columna8" dataDxfId="3"/>
    <tableColumn id="9" xr3:uid="{9C27279B-08B5-4849-A1BA-4B99F9E568A8}" name="Columna9" dataDxfId="2" dataCellStyle="Millares"/>
    <tableColumn id="10" xr3:uid="{99CE8791-7EBF-4561-9646-2DBEB4308862}" name="Columna10" dataDxfId="1" dataCellStyle="Millares"/>
    <tableColumn id="11" xr3:uid="{46937342-A4D4-4688-B25E-C4989E685717}" name="Columna11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0"/>
  <sheetViews>
    <sheetView tabSelected="1" workbookViewId="0">
      <selection activeCell="E12" sqref="E12"/>
    </sheetView>
  </sheetViews>
  <sheetFormatPr baseColWidth="10" defaultRowHeight="15" x14ac:dyDescent="0.25"/>
  <cols>
    <col min="1" max="1" width="2.5703125" customWidth="1"/>
    <col min="2" max="2" width="11.28515625" customWidth="1"/>
    <col min="3" max="3" width="12.5703125" customWidth="1"/>
    <col min="4" max="4" width="7.7109375" customWidth="1"/>
    <col min="5" max="5" width="18.28515625" customWidth="1"/>
    <col min="6" max="6" width="43.140625" customWidth="1"/>
    <col min="7" max="7" width="2.5703125" customWidth="1"/>
    <col min="8" max="8" width="60.85546875" customWidth="1"/>
    <col min="9" max="9" width="2" customWidth="1"/>
    <col min="10" max="11" width="14.85546875" bestFit="1" customWidth="1"/>
    <col min="12" max="12" width="16.5703125" style="64" bestFit="1" customWidth="1"/>
    <col min="13" max="13" width="5" customWidth="1"/>
    <col min="14" max="14" width="13.140625" bestFit="1" customWidth="1"/>
  </cols>
  <sheetData>
    <row r="1" spans="1:12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2" ht="15.75" x14ac:dyDescent="0.3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3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3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.75" x14ac:dyDescent="0.3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2" ht="15.75" x14ac:dyDescent="0.3">
      <c r="A7" s="1"/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6" t="s">
        <v>12</v>
      </c>
      <c r="K7" s="6" t="s">
        <v>13</v>
      </c>
      <c r="L7" s="5" t="s">
        <v>14</v>
      </c>
    </row>
    <row r="8" spans="1:12" ht="15.75" x14ac:dyDescent="0.3">
      <c r="A8" s="1"/>
      <c r="B8" s="7" t="s">
        <v>15</v>
      </c>
      <c r="C8" s="7" t="s">
        <v>16</v>
      </c>
      <c r="D8" s="7" t="s">
        <v>17</v>
      </c>
      <c r="E8" s="7" t="s">
        <v>18</v>
      </c>
      <c r="F8" s="7" t="s">
        <v>19</v>
      </c>
      <c r="G8" s="7"/>
      <c r="H8" s="7" t="s">
        <v>20</v>
      </c>
      <c r="I8" s="7"/>
      <c r="J8" s="8" t="s">
        <v>21</v>
      </c>
      <c r="K8" s="8" t="s">
        <v>22</v>
      </c>
      <c r="L8" s="7" t="s">
        <v>23</v>
      </c>
    </row>
    <row r="9" spans="1:12" ht="15.75" x14ac:dyDescent="0.3">
      <c r="A9" s="1"/>
      <c r="B9" s="9"/>
      <c r="C9" s="1"/>
      <c r="D9" s="1"/>
      <c r="E9" s="1"/>
      <c r="G9" s="1"/>
      <c r="H9" s="10" t="s">
        <v>24</v>
      </c>
      <c r="I9" s="1"/>
      <c r="J9" s="2">
        <v>0</v>
      </c>
      <c r="K9" s="2">
        <v>0</v>
      </c>
      <c r="L9" s="2">
        <v>2930323.7100000004</v>
      </c>
    </row>
    <row r="10" spans="1:12" ht="15.75" x14ac:dyDescent="0.3">
      <c r="A10" s="1"/>
      <c r="B10" s="11">
        <v>44746</v>
      </c>
      <c r="C10" s="12"/>
      <c r="D10" s="12"/>
      <c r="E10" s="13">
        <v>271678237</v>
      </c>
      <c r="F10" s="14" t="s">
        <v>25</v>
      </c>
      <c r="G10" s="12"/>
      <c r="H10" s="15" t="s">
        <v>26</v>
      </c>
      <c r="I10" s="12"/>
      <c r="J10" s="16"/>
      <c r="K10" s="16">
        <v>10800</v>
      </c>
      <c r="L10" s="17">
        <f>+L9+Tabla1345[[#This Row],[Columna9]]-Tabla1345[[#This Row],[Columna10]]</f>
        <v>2919523.7100000004</v>
      </c>
    </row>
    <row r="11" spans="1:12" ht="15.75" x14ac:dyDescent="0.3">
      <c r="A11" s="1"/>
      <c r="B11" s="11">
        <v>44746</v>
      </c>
      <c r="C11" s="12"/>
      <c r="D11" s="12"/>
      <c r="E11" s="13">
        <v>927167823</v>
      </c>
      <c r="F11" s="14" t="s">
        <v>27</v>
      </c>
      <c r="G11" s="12"/>
      <c r="H11" s="15" t="s">
        <v>28</v>
      </c>
      <c r="I11" s="12"/>
      <c r="J11" s="16"/>
      <c r="K11" s="16">
        <v>16.2</v>
      </c>
      <c r="L11" s="17">
        <f>+L10+Tabla1345[[#This Row],[Columna9]]-Tabla1345[[#This Row],[Columna10]]</f>
        <v>2919507.5100000002</v>
      </c>
    </row>
    <row r="12" spans="1:12" ht="15.75" x14ac:dyDescent="0.3">
      <c r="A12" s="1"/>
      <c r="B12" s="11">
        <v>44746</v>
      </c>
      <c r="C12" s="12"/>
      <c r="D12" s="12"/>
      <c r="E12" s="13">
        <v>271679287</v>
      </c>
      <c r="F12" s="14" t="s">
        <v>25</v>
      </c>
      <c r="G12" s="12"/>
      <c r="H12" s="15" t="s">
        <v>26</v>
      </c>
      <c r="I12" s="12"/>
      <c r="J12" s="16"/>
      <c r="K12" s="16">
        <v>26355</v>
      </c>
      <c r="L12" s="17">
        <f>+L11+Tabla1345[[#This Row],[Columna9]]-Tabla1345[[#This Row],[Columna10]]</f>
        <v>2893152.5100000002</v>
      </c>
    </row>
    <row r="13" spans="1:12" ht="15.75" x14ac:dyDescent="0.3">
      <c r="A13" s="1"/>
      <c r="B13" s="11">
        <v>44746</v>
      </c>
      <c r="C13" s="12"/>
      <c r="D13" s="12"/>
      <c r="E13" s="13">
        <v>927167928</v>
      </c>
      <c r="F13" s="14" t="s">
        <v>27</v>
      </c>
      <c r="G13" s="12"/>
      <c r="H13" s="15" t="s">
        <v>28</v>
      </c>
      <c r="I13" s="12"/>
      <c r="J13" s="16"/>
      <c r="K13" s="16">
        <v>39.53</v>
      </c>
      <c r="L13" s="17">
        <f>+L12+Tabla1345[[#This Row],[Columna9]]-Tabla1345[[#This Row],[Columna10]]</f>
        <v>2893112.9800000004</v>
      </c>
    </row>
    <row r="14" spans="1:12" ht="15.75" x14ac:dyDescent="0.3">
      <c r="A14" s="1"/>
      <c r="B14" s="11">
        <v>44746</v>
      </c>
      <c r="C14" s="12"/>
      <c r="D14" s="12"/>
      <c r="E14" s="13">
        <v>271679292</v>
      </c>
      <c r="F14" s="14" t="s">
        <v>25</v>
      </c>
      <c r="G14" s="12"/>
      <c r="H14" s="15" t="s">
        <v>26</v>
      </c>
      <c r="I14" s="12"/>
      <c r="J14" s="16"/>
      <c r="K14" s="16">
        <v>22785</v>
      </c>
      <c r="L14" s="17">
        <f>+L13+Tabla1345[[#This Row],[Columna9]]-Tabla1345[[#This Row],[Columna10]]</f>
        <v>2870327.9800000004</v>
      </c>
    </row>
    <row r="15" spans="1:12" ht="15.75" x14ac:dyDescent="0.3">
      <c r="A15" s="1"/>
      <c r="B15" s="11">
        <v>44746</v>
      </c>
      <c r="C15" s="12"/>
      <c r="D15" s="12"/>
      <c r="E15" s="13">
        <v>927167929</v>
      </c>
      <c r="F15" s="14" t="s">
        <v>27</v>
      </c>
      <c r="G15" s="12"/>
      <c r="H15" s="15" t="s">
        <v>28</v>
      </c>
      <c r="I15" s="12"/>
      <c r="J15" s="16"/>
      <c r="K15" s="16">
        <v>34.18</v>
      </c>
      <c r="L15" s="17">
        <f>+L14+Tabla1345[[#This Row],[Columna9]]-Tabla1345[[#This Row],[Columna10]]</f>
        <v>2870293.8000000003</v>
      </c>
    </row>
    <row r="16" spans="1:12" ht="15.75" x14ac:dyDescent="0.3">
      <c r="A16" s="1"/>
      <c r="B16" s="11">
        <v>44746</v>
      </c>
      <c r="C16" s="12"/>
      <c r="D16" s="12"/>
      <c r="E16" s="13" t="s">
        <v>29</v>
      </c>
      <c r="F16" s="14" t="s">
        <v>25</v>
      </c>
      <c r="G16" s="12"/>
      <c r="H16" s="15" t="s">
        <v>26</v>
      </c>
      <c r="I16" s="12"/>
      <c r="J16" s="16"/>
      <c r="K16" s="16">
        <v>21630</v>
      </c>
      <c r="L16" s="17">
        <f>+L15+Tabla1345[[#This Row],[Columna9]]-Tabla1345[[#This Row],[Columna10]]</f>
        <v>2848663.8000000003</v>
      </c>
    </row>
    <row r="17" spans="1:12" ht="15.75" x14ac:dyDescent="0.3">
      <c r="A17" s="1"/>
      <c r="B17" s="11">
        <v>44746</v>
      </c>
      <c r="C17" s="12"/>
      <c r="D17" s="12"/>
      <c r="E17" s="13">
        <v>927167929</v>
      </c>
      <c r="F17" s="14" t="s">
        <v>27</v>
      </c>
      <c r="G17" s="12"/>
      <c r="H17" s="15" t="s">
        <v>28</v>
      </c>
      <c r="I17" s="12"/>
      <c r="J17" s="16"/>
      <c r="K17" s="16">
        <v>32.450000000000003</v>
      </c>
      <c r="L17" s="17">
        <f>+L16+Tabla1345[[#This Row],[Columna9]]-Tabla1345[[#This Row],[Columna10]]</f>
        <v>2848631.35</v>
      </c>
    </row>
    <row r="18" spans="1:12" ht="15.75" x14ac:dyDescent="0.3">
      <c r="A18" s="1"/>
      <c r="B18" s="11">
        <v>44746</v>
      </c>
      <c r="C18" s="12"/>
      <c r="D18" s="12"/>
      <c r="E18" s="13">
        <v>271680409</v>
      </c>
      <c r="F18" s="14" t="s">
        <v>25</v>
      </c>
      <c r="G18" s="12"/>
      <c r="H18" s="15" t="s">
        <v>26</v>
      </c>
      <c r="I18" s="12"/>
      <c r="J18" s="16"/>
      <c r="K18" s="16">
        <v>26355</v>
      </c>
      <c r="L18" s="17">
        <f>+L17+Tabla1345[[#This Row],[Columna9]]-Tabla1345[[#This Row],[Columna10]]</f>
        <v>2822276.35</v>
      </c>
    </row>
    <row r="19" spans="1:12" ht="15.75" x14ac:dyDescent="0.3">
      <c r="A19" s="1"/>
      <c r="B19" s="11">
        <v>44746</v>
      </c>
      <c r="C19" s="12"/>
      <c r="D19" s="12"/>
      <c r="E19" s="13">
        <v>927168040</v>
      </c>
      <c r="F19" s="14" t="s">
        <v>27</v>
      </c>
      <c r="G19" s="12"/>
      <c r="H19" s="15" t="s">
        <v>28</v>
      </c>
      <c r="I19" s="12"/>
      <c r="J19" s="16"/>
      <c r="K19" s="16">
        <v>39.53</v>
      </c>
      <c r="L19" s="17">
        <f>+L18+Tabla1345[[#This Row],[Columna9]]-Tabla1345[[#This Row],[Columna10]]</f>
        <v>2822236.8200000003</v>
      </c>
    </row>
    <row r="20" spans="1:12" ht="15.75" x14ac:dyDescent="0.3">
      <c r="A20" s="1"/>
      <c r="B20" s="11">
        <v>44746</v>
      </c>
      <c r="C20" s="12"/>
      <c r="D20" s="12"/>
      <c r="E20" s="13" t="s">
        <v>30</v>
      </c>
      <c r="F20" s="14" t="s">
        <v>25</v>
      </c>
      <c r="G20" s="12"/>
      <c r="H20" s="15" t="s">
        <v>26</v>
      </c>
      <c r="I20" s="12"/>
      <c r="J20" s="16"/>
      <c r="K20" s="16">
        <v>21630</v>
      </c>
      <c r="L20" s="17">
        <f>+L19+Tabla1345[[#This Row],[Columna9]]-Tabla1345[[#This Row],[Columna10]]</f>
        <v>2800606.8200000003</v>
      </c>
    </row>
    <row r="21" spans="1:12" ht="15.75" x14ac:dyDescent="0.3">
      <c r="A21" s="1"/>
      <c r="B21" s="11">
        <v>44746</v>
      </c>
      <c r="C21" s="12"/>
      <c r="D21" s="12"/>
      <c r="E21" s="13" t="s">
        <v>31</v>
      </c>
      <c r="F21" s="14" t="s">
        <v>27</v>
      </c>
      <c r="G21" s="12"/>
      <c r="H21" s="15" t="s">
        <v>28</v>
      </c>
      <c r="I21" s="12"/>
      <c r="J21" s="16"/>
      <c r="K21" s="16">
        <v>32.450000000000003</v>
      </c>
      <c r="L21" s="17">
        <f>+L20+Tabla1345[[#This Row],[Columna9]]-Tabla1345[[#This Row],[Columna10]]</f>
        <v>2800574.37</v>
      </c>
    </row>
    <row r="22" spans="1:12" ht="15.75" x14ac:dyDescent="0.3">
      <c r="A22" s="1"/>
      <c r="B22" s="11">
        <v>44746</v>
      </c>
      <c r="C22" s="12"/>
      <c r="D22" s="12"/>
      <c r="E22" s="13">
        <v>271680419</v>
      </c>
      <c r="F22" s="14" t="s">
        <v>25</v>
      </c>
      <c r="G22" s="12"/>
      <c r="H22" s="15" t="s">
        <v>26</v>
      </c>
      <c r="I22" s="12"/>
      <c r="J22" s="16"/>
      <c r="K22" s="16">
        <v>22785</v>
      </c>
      <c r="L22" s="17">
        <f>+L21+Tabla1345[[#This Row],[Columna9]]-Tabla1345[[#This Row],[Columna10]]</f>
        <v>2777789.37</v>
      </c>
    </row>
    <row r="23" spans="1:12" ht="15.75" x14ac:dyDescent="0.3">
      <c r="A23" s="1"/>
      <c r="B23" s="11">
        <v>44746</v>
      </c>
      <c r="C23" s="12"/>
      <c r="D23" s="12"/>
      <c r="E23" s="13" t="s">
        <v>31</v>
      </c>
      <c r="F23" s="14" t="s">
        <v>27</v>
      </c>
      <c r="G23" s="12"/>
      <c r="H23" s="15" t="s">
        <v>28</v>
      </c>
      <c r="I23" s="12"/>
      <c r="J23" s="16"/>
      <c r="K23" s="16">
        <v>34.18</v>
      </c>
      <c r="L23" s="17">
        <f>+L22+Tabla1345[[#This Row],[Columna9]]-Tabla1345[[#This Row],[Columna10]]</f>
        <v>2777755.19</v>
      </c>
    </row>
    <row r="24" spans="1:12" ht="15.75" x14ac:dyDescent="0.3">
      <c r="A24" s="1"/>
      <c r="B24" s="11">
        <v>44746</v>
      </c>
      <c r="C24" s="12"/>
      <c r="D24" s="12"/>
      <c r="E24" s="13" t="s">
        <v>32</v>
      </c>
      <c r="F24" s="14" t="s">
        <v>25</v>
      </c>
      <c r="G24" s="12"/>
      <c r="H24" s="15" t="s">
        <v>26</v>
      </c>
      <c r="I24" s="12"/>
      <c r="J24" s="16"/>
      <c r="K24" s="16">
        <v>22785</v>
      </c>
      <c r="L24" s="17">
        <f>+L23+Tabla1345[[#This Row],[Columna9]]-Tabla1345[[#This Row],[Columna10]]</f>
        <v>2754970.19</v>
      </c>
    </row>
    <row r="25" spans="1:12" ht="15.75" x14ac:dyDescent="0.3">
      <c r="A25" s="1"/>
      <c r="B25" s="11">
        <v>44746</v>
      </c>
      <c r="C25" s="12"/>
      <c r="D25" s="12"/>
      <c r="E25" s="13" t="s">
        <v>33</v>
      </c>
      <c r="F25" s="14" t="s">
        <v>27</v>
      </c>
      <c r="G25" s="12"/>
      <c r="H25" s="15" t="s">
        <v>28</v>
      </c>
      <c r="I25" s="12"/>
      <c r="J25" s="16"/>
      <c r="K25" s="16">
        <v>34.18</v>
      </c>
      <c r="L25" s="17">
        <f>+L24+Tabla1345[[#This Row],[Columna9]]-Tabla1345[[#This Row],[Columna10]]</f>
        <v>2754936.01</v>
      </c>
    </row>
    <row r="26" spans="1:12" ht="15.75" x14ac:dyDescent="0.3">
      <c r="A26" s="1"/>
      <c r="B26" s="11">
        <v>44746</v>
      </c>
      <c r="C26" s="12"/>
      <c r="D26" s="12"/>
      <c r="E26" s="13" t="s">
        <v>34</v>
      </c>
      <c r="F26" s="14" t="s">
        <v>25</v>
      </c>
      <c r="G26" s="12"/>
      <c r="H26" s="15" t="s">
        <v>26</v>
      </c>
      <c r="I26" s="12"/>
      <c r="J26" s="16"/>
      <c r="K26" s="16">
        <v>10800</v>
      </c>
      <c r="L26" s="17">
        <f>+L25+Tabla1345[[#This Row],[Columna9]]-Tabla1345[[#This Row],[Columna10]]</f>
        <v>2744136.01</v>
      </c>
    </row>
    <row r="27" spans="1:12" ht="15.75" x14ac:dyDescent="0.3">
      <c r="A27" s="1"/>
      <c r="B27" s="11">
        <v>44746</v>
      </c>
      <c r="C27" s="12"/>
      <c r="D27" s="12"/>
      <c r="E27" s="13" t="s">
        <v>35</v>
      </c>
      <c r="F27" s="14" t="s">
        <v>27</v>
      </c>
      <c r="G27" s="12"/>
      <c r="H27" s="15" t="s">
        <v>28</v>
      </c>
      <c r="I27" s="12"/>
      <c r="J27" s="16"/>
      <c r="K27" s="16">
        <v>16.2</v>
      </c>
      <c r="L27" s="17">
        <f>+L26+Tabla1345[[#This Row],[Columna9]]-Tabla1345[[#This Row],[Columna10]]</f>
        <v>2744119.8099999996</v>
      </c>
    </row>
    <row r="28" spans="1:12" ht="15.75" x14ac:dyDescent="0.3">
      <c r="A28" s="1"/>
      <c r="B28" s="11">
        <v>44746</v>
      </c>
      <c r="C28" s="12"/>
      <c r="D28" s="12"/>
      <c r="E28" s="13" t="s">
        <v>36</v>
      </c>
      <c r="F28" s="14" t="s">
        <v>25</v>
      </c>
      <c r="G28" s="12"/>
      <c r="H28" s="15" t="s">
        <v>26</v>
      </c>
      <c r="I28" s="12"/>
      <c r="J28" s="16"/>
      <c r="K28" s="16">
        <v>11340</v>
      </c>
      <c r="L28" s="17">
        <f>+L27+Tabla1345[[#This Row],[Columna9]]-Tabla1345[[#This Row],[Columna10]]</f>
        <v>2732779.8099999996</v>
      </c>
    </row>
    <row r="29" spans="1:12" ht="15.75" x14ac:dyDescent="0.3">
      <c r="A29" s="1"/>
      <c r="B29" s="11">
        <v>44746</v>
      </c>
      <c r="C29" s="12"/>
      <c r="D29" s="12"/>
      <c r="E29" s="13" t="s">
        <v>37</v>
      </c>
      <c r="F29" s="14" t="s">
        <v>27</v>
      </c>
      <c r="G29" s="12"/>
      <c r="H29" s="15" t="s">
        <v>28</v>
      </c>
      <c r="I29" s="12"/>
      <c r="J29" s="16"/>
      <c r="K29" s="16">
        <v>17.010000000000002</v>
      </c>
      <c r="L29" s="17">
        <f>+L28+Tabla1345[[#This Row],[Columna9]]-Tabla1345[[#This Row],[Columna10]]</f>
        <v>2732762.8</v>
      </c>
    </row>
    <row r="30" spans="1:12" ht="15.75" x14ac:dyDescent="0.3">
      <c r="A30" s="1"/>
      <c r="B30" s="11">
        <v>44746</v>
      </c>
      <c r="C30" s="12"/>
      <c r="D30" s="12"/>
      <c r="E30" s="13" t="s">
        <v>38</v>
      </c>
      <c r="F30" s="14" t="s">
        <v>25</v>
      </c>
      <c r="G30" s="12"/>
      <c r="H30" s="15" t="s">
        <v>26</v>
      </c>
      <c r="I30" s="12"/>
      <c r="J30" s="16"/>
      <c r="K30" s="16">
        <v>10800</v>
      </c>
      <c r="L30" s="17">
        <f>+L29+Tabla1345[[#This Row],[Columna9]]-Tabla1345[[#This Row],[Columna10]]</f>
        <v>2721962.8</v>
      </c>
    </row>
    <row r="31" spans="1:12" ht="15.75" x14ac:dyDescent="0.3">
      <c r="A31" s="1"/>
      <c r="B31" s="11">
        <v>44746</v>
      </c>
      <c r="C31" s="12"/>
      <c r="D31" s="12"/>
      <c r="E31" s="13" t="s">
        <v>39</v>
      </c>
      <c r="F31" s="14" t="s">
        <v>25</v>
      </c>
      <c r="G31" s="12"/>
      <c r="H31" s="15" t="s">
        <v>26</v>
      </c>
      <c r="I31" s="12"/>
      <c r="J31" s="16"/>
      <c r="K31" s="18">
        <v>155210</v>
      </c>
      <c r="L31" s="17">
        <f>+L30+Tabla1345[[#This Row],[Columna9]]-Tabla1345[[#This Row],[Columna10]]</f>
        <v>2566752.7999999998</v>
      </c>
    </row>
    <row r="32" spans="1:12" ht="15.75" x14ac:dyDescent="0.3">
      <c r="A32" s="1"/>
      <c r="B32" s="11">
        <v>44747</v>
      </c>
      <c r="C32" s="12"/>
      <c r="D32" s="12"/>
      <c r="E32" s="13" t="s">
        <v>40</v>
      </c>
      <c r="F32" s="14" t="s">
        <v>27</v>
      </c>
      <c r="G32" s="12"/>
      <c r="H32" s="15" t="s">
        <v>28</v>
      </c>
      <c r="I32" s="12"/>
      <c r="J32" s="16"/>
      <c r="K32" s="18">
        <v>16.2</v>
      </c>
      <c r="L32" s="17">
        <f>+L31+Tabla1345[[#This Row],[Columna9]]-Tabla1345[[#This Row],[Columna10]]</f>
        <v>2566736.5999999996</v>
      </c>
    </row>
    <row r="33" spans="1:12" ht="15.75" x14ac:dyDescent="0.3">
      <c r="A33" s="1"/>
      <c r="B33" s="11">
        <v>44747</v>
      </c>
      <c r="C33" s="12"/>
      <c r="D33" s="12"/>
      <c r="E33" s="13" t="s">
        <v>41</v>
      </c>
      <c r="F33" s="14" t="s">
        <v>27</v>
      </c>
      <c r="G33" s="12"/>
      <c r="H33" s="15" t="s">
        <v>28</v>
      </c>
      <c r="I33" s="12"/>
      <c r="J33" s="16"/>
      <c r="K33" s="18">
        <v>72.75</v>
      </c>
      <c r="L33" s="17">
        <f>+L32+Tabla1345[[#This Row],[Columna9]]-Tabla1345[[#This Row],[Columna10]]</f>
        <v>2566663.8499999996</v>
      </c>
    </row>
    <row r="34" spans="1:12" ht="15.75" x14ac:dyDescent="0.3">
      <c r="A34" s="1"/>
      <c r="B34" s="11">
        <v>44747</v>
      </c>
      <c r="C34" s="12"/>
      <c r="D34" s="12"/>
      <c r="E34" s="13" t="s">
        <v>42</v>
      </c>
      <c r="F34" s="14" t="s">
        <v>25</v>
      </c>
      <c r="G34" s="12"/>
      <c r="H34" s="15" t="s">
        <v>26</v>
      </c>
      <c r="I34" s="12"/>
      <c r="J34" s="16"/>
      <c r="K34" s="18">
        <v>48502.5</v>
      </c>
      <c r="L34" s="17">
        <f>+L33+Tabla1345[[#This Row],[Columna9]]-Tabla1345[[#This Row],[Columna10]]</f>
        <v>2518161.3499999996</v>
      </c>
    </row>
    <row r="35" spans="1:12" ht="15.75" x14ac:dyDescent="0.3">
      <c r="A35" s="1"/>
      <c r="B35" s="11">
        <v>44748</v>
      </c>
      <c r="C35" s="12"/>
      <c r="D35" s="12"/>
      <c r="E35" s="13" t="s">
        <v>43</v>
      </c>
      <c r="F35" s="14" t="s">
        <v>27</v>
      </c>
      <c r="G35" s="12"/>
      <c r="H35" s="15" t="s">
        <v>28</v>
      </c>
      <c r="I35" s="12"/>
      <c r="J35" s="16"/>
      <c r="K35" s="18">
        <v>232.82</v>
      </c>
      <c r="L35" s="17">
        <f>+L34+Tabla1345[[#This Row],[Columna9]]-Tabla1345[[#This Row],[Columna10]]</f>
        <v>2517928.5299999998</v>
      </c>
    </row>
    <row r="36" spans="1:12" ht="15.75" x14ac:dyDescent="0.3">
      <c r="A36" s="1"/>
      <c r="B36" s="11">
        <v>44750</v>
      </c>
      <c r="C36" s="12"/>
      <c r="D36" s="12"/>
      <c r="E36" s="13" t="s">
        <v>44</v>
      </c>
      <c r="F36" s="14" t="s">
        <v>25</v>
      </c>
      <c r="G36" s="12"/>
      <c r="H36" s="15" t="s">
        <v>26</v>
      </c>
      <c r="I36" s="12"/>
      <c r="J36" s="16"/>
      <c r="K36" s="18">
        <v>138495</v>
      </c>
      <c r="L36" s="17">
        <f>+L35+Tabla1345[[#This Row],[Columna9]]-Tabla1345[[#This Row],[Columna10]]</f>
        <v>2379433.5299999998</v>
      </c>
    </row>
    <row r="37" spans="1:12" ht="15.75" x14ac:dyDescent="0.3">
      <c r="A37" s="1"/>
      <c r="B37" s="11">
        <v>44750</v>
      </c>
      <c r="C37" s="12"/>
      <c r="D37" s="12"/>
      <c r="E37" s="13" t="s">
        <v>45</v>
      </c>
      <c r="F37" s="14" t="s">
        <v>27</v>
      </c>
      <c r="G37" s="12"/>
      <c r="H37" s="15" t="s">
        <v>28</v>
      </c>
      <c r="I37" s="12"/>
      <c r="J37" s="16"/>
      <c r="K37" s="18">
        <v>207.74</v>
      </c>
      <c r="L37" s="17">
        <f>+L36+Tabla1345[[#This Row],[Columna9]]-Tabla1345[[#This Row],[Columna10]]</f>
        <v>2379225.7899999996</v>
      </c>
    </row>
    <row r="38" spans="1:12" ht="15.75" x14ac:dyDescent="0.3">
      <c r="A38" s="1"/>
      <c r="B38" s="11">
        <v>44750</v>
      </c>
      <c r="C38" s="12"/>
      <c r="D38" s="12"/>
      <c r="E38" s="13" t="s">
        <v>46</v>
      </c>
      <c r="F38" s="14" t="s">
        <v>25</v>
      </c>
      <c r="G38" s="12"/>
      <c r="H38" s="15" t="s">
        <v>26</v>
      </c>
      <c r="I38" s="12"/>
      <c r="J38" s="16"/>
      <c r="K38" s="18">
        <v>18165</v>
      </c>
      <c r="L38" s="17">
        <f>+L37+Tabla1345[[#This Row],[Columna9]]-Tabla1345[[#This Row],[Columna10]]</f>
        <v>2361060.7899999996</v>
      </c>
    </row>
    <row r="39" spans="1:12" ht="15.75" x14ac:dyDescent="0.3">
      <c r="A39" s="1"/>
      <c r="B39" s="11">
        <v>44750</v>
      </c>
      <c r="C39" s="12"/>
      <c r="D39" s="12"/>
      <c r="E39" s="13" t="s">
        <v>47</v>
      </c>
      <c r="F39" s="14" t="s">
        <v>27</v>
      </c>
      <c r="G39" s="12"/>
      <c r="H39" s="15" t="s">
        <v>28</v>
      </c>
      <c r="I39" s="12"/>
      <c r="J39" s="16"/>
      <c r="K39" s="18">
        <v>27.25</v>
      </c>
      <c r="L39" s="17">
        <f>+L38+Tabla1345[[#This Row],[Columna9]]-Tabla1345[[#This Row],[Columna10]]</f>
        <v>2361033.5399999996</v>
      </c>
    </row>
    <row r="40" spans="1:12" ht="15.75" x14ac:dyDescent="0.3">
      <c r="A40" s="1"/>
      <c r="B40" s="11">
        <v>44750</v>
      </c>
      <c r="C40" s="12"/>
      <c r="D40" s="12"/>
      <c r="E40" s="13" t="s">
        <v>48</v>
      </c>
      <c r="F40" s="14" t="s">
        <v>25</v>
      </c>
      <c r="G40" s="12"/>
      <c r="H40" s="15" t="s">
        <v>26</v>
      </c>
      <c r="I40" s="12"/>
      <c r="J40" s="16"/>
      <c r="K40" s="18">
        <v>22207.5</v>
      </c>
      <c r="L40" s="17">
        <f>+L39+Tabla1345[[#This Row],[Columna9]]-Tabla1345[[#This Row],[Columna10]]</f>
        <v>2338826.0399999996</v>
      </c>
    </row>
    <row r="41" spans="1:12" ht="15.75" x14ac:dyDescent="0.3">
      <c r="A41" s="1"/>
      <c r="B41" s="11">
        <v>44750</v>
      </c>
      <c r="C41" s="12"/>
      <c r="D41" s="12"/>
      <c r="E41" s="13" t="s">
        <v>49</v>
      </c>
      <c r="F41" s="14" t="s">
        <v>27</v>
      </c>
      <c r="G41" s="12"/>
      <c r="H41" s="15" t="s">
        <v>28</v>
      </c>
      <c r="I41" s="12"/>
      <c r="J41" s="16"/>
      <c r="K41" s="18">
        <v>33.31</v>
      </c>
      <c r="L41" s="17">
        <f>+L40+Tabla1345[[#This Row],[Columna9]]-Tabla1345[[#This Row],[Columna10]]</f>
        <v>2338792.7299999995</v>
      </c>
    </row>
    <row r="42" spans="1:12" ht="15.75" x14ac:dyDescent="0.3">
      <c r="A42" s="1"/>
      <c r="B42" s="11">
        <v>44750</v>
      </c>
      <c r="C42" s="12"/>
      <c r="D42" s="12"/>
      <c r="E42" s="13" t="s">
        <v>50</v>
      </c>
      <c r="F42" s="14" t="s">
        <v>25</v>
      </c>
      <c r="G42" s="12"/>
      <c r="H42" s="15" t="s">
        <v>26</v>
      </c>
      <c r="I42" s="12"/>
      <c r="J42" s="16"/>
      <c r="K42" s="18">
        <v>19215</v>
      </c>
      <c r="L42" s="17">
        <f>+L41+Tabla1345[[#This Row],[Columna9]]-Tabla1345[[#This Row],[Columna10]]</f>
        <v>2319577.7299999995</v>
      </c>
    </row>
    <row r="43" spans="1:12" ht="15.75" x14ac:dyDescent="0.3">
      <c r="A43" s="1"/>
      <c r="B43" s="11">
        <v>44750</v>
      </c>
      <c r="C43" s="12"/>
      <c r="D43" s="12"/>
      <c r="E43" s="13" t="s">
        <v>49</v>
      </c>
      <c r="F43" s="14" t="s">
        <v>27</v>
      </c>
      <c r="G43" s="12"/>
      <c r="H43" s="15" t="s">
        <v>28</v>
      </c>
      <c r="I43" s="12"/>
      <c r="J43" s="16"/>
      <c r="K43" s="19">
        <v>28.82</v>
      </c>
      <c r="L43" s="17">
        <f>+L42+Tabla1345[[#This Row],[Columna9]]-Tabla1345[[#This Row],[Columna10]]</f>
        <v>2319548.9099999997</v>
      </c>
    </row>
    <row r="44" spans="1:12" ht="15.75" x14ac:dyDescent="0.3">
      <c r="A44" s="1"/>
      <c r="B44" s="11">
        <v>44750</v>
      </c>
      <c r="C44" s="12"/>
      <c r="D44" s="12"/>
      <c r="E44" s="20">
        <v>272118198</v>
      </c>
      <c r="F44" s="14" t="s">
        <v>25</v>
      </c>
      <c r="G44" s="12"/>
      <c r="H44" s="15" t="s">
        <v>26</v>
      </c>
      <c r="I44" s="12"/>
      <c r="J44" s="16"/>
      <c r="K44" s="19">
        <v>19215</v>
      </c>
      <c r="L44" s="17">
        <f>+L43+Tabla1345[[#This Row],[Columna9]]-Tabla1345[[#This Row],[Columna10]]</f>
        <v>2300333.9099999997</v>
      </c>
    </row>
    <row r="45" spans="1:12" ht="15.75" x14ac:dyDescent="0.3">
      <c r="A45" s="1"/>
      <c r="B45" s="11">
        <v>44750</v>
      </c>
      <c r="C45" s="12"/>
      <c r="D45" s="12"/>
      <c r="E45" s="20">
        <v>927211819</v>
      </c>
      <c r="F45" s="14" t="s">
        <v>27</v>
      </c>
      <c r="G45" s="12"/>
      <c r="H45" s="15" t="s">
        <v>28</v>
      </c>
      <c r="I45" s="12"/>
      <c r="J45" s="16"/>
      <c r="K45" s="19">
        <v>28.82</v>
      </c>
      <c r="L45" s="17">
        <f>+L44+Tabla1345[[#This Row],[Columna9]]-Tabla1345[[#This Row],[Columna10]]</f>
        <v>2300305.09</v>
      </c>
    </row>
    <row r="46" spans="1:12" ht="15.75" x14ac:dyDescent="0.3">
      <c r="A46" s="1"/>
      <c r="B46" s="11">
        <v>44754</v>
      </c>
      <c r="C46" s="12"/>
      <c r="D46" s="12"/>
      <c r="E46" s="20" t="s">
        <v>51</v>
      </c>
      <c r="F46" s="14" t="s">
        <v>25</v>
      </c>
      <c r="G46" s="12"/>
      <c r="H46" s="15" t="s">
        <v>26</v>
      </c>
      <c r="I46" s="12"/>
      <c r="J46" s="16"/>
      <c r="K46" s="19">
        <v>21367.5</v>
      </c>
      <c r="L46" s="17">
        <f>+L45+Tabla1345[[#This Row],[Columna9]]-Tabla1345[[#This Row],[Columna10]]</f>
        <v>2278937.59</v>
      </c>
    </row>
    <row r="47" spans="1:12" ht="15.75" x14ac:dyDescent="0.3">
      <c r="A47" s="1"/>
      <c r="B47" s="11">
        <v>44754</v>
      </c>
      <c r="C47" s="11"/>
      <c r="D47" s="12"/>
      <c r="E47" s="20" t="s">
        <v>52</v>
      </c>
      <c r="F47" s="14" t="s">
        <v>27</v>
      </c>
      <c r="G47" s="12"/>
      <c r="H47" s="15" t="s">
        <v>28</v>
      </c>
      <c r="I47" s="12"/>
      <c r="J47" s="16"/>
      <c r="K47" s="19">
        <v>32.049999999999997</v>
      </c>
      <c r="L47" s="17">
        <f>+L46+Tabla1345[[#This Row],[Columna9]]-Tabla1345[[#This Row],[Columna10]]</f>
        <v>2278905.54</v>
      </c>
    </row>
    <row r="48" spans="1:12" ht="15.75" x14ac:dyDescent="0.3">
      <c r="A48" s="1"/>
      <c r="B48" s="11">
        <v>44754</v>
      </c>
      <c r="C48" s="11"/>
      <c r="D48" s="12"/>
      <c r="E48" s="20" t="s">
        <v>53</v>
      </c>
      <c r="F48" s="14" t="s">
        <v>25</v>
      </c>
      <c r="G48" s="12"/>
      <c r="H48" s="15" t="s">
        <v>26</v>
      </c>
      <c r="I48" s="12"/>
      <c r="J48" s="16"/>
      <c r="K48" s="19">
        <v>18480</v>
      </c>
      <c r="L48" s="17">
        <f>+L47+Tabla1345[[#This Row],[Columna9]]-Tabla1345[[#This Row],[Columna10]]</f>
        <v>2260425.54</v>
      </c>
    </row>
    <row r="49" spans="1:12" ht="15.75" x14ac:dyDescent="0.3">
      <c r="A49" s="1"/>
      <c r="B49" s="11">
        <v>44754</v>
      </c>
      <c r="C49" s="11"/>
      <c r="D49" s="12"/>
      <c r="E49" s="20" t="s">
        <v>52</v>
      </c>
      <c r="F49" s="14" t="s">
        <v>27</v>
      </c>
      <c r="G49" s="12"/>
      <c r="H49" s="15" t="s">
        <v>28</v>
      </c>
      <c r="I49" s="12"/>
      <c r="J49" s="16"/>
      <c r="K49" s="19">
        <v>27.72</v>
      </c>
      <c r="L49" s="17">
        <f>+L48+Tabla1345[[#This Row],[Columna9]]-Tabla1345[[#This Row],[Columna10]]</f>
        <v>2260397.8199999998</v>
      </c>
    </row>
    <row r="50" spans="1:12" ht="15.75" x14ac:dyDescent="0.3">
      <c r="A50" s="1"/>
      <c r="B50" s="11">
        <v>44754</v>
      </c>
      <c r="C50" s="11"/>
      <c r="D50" s="12"/>
      <c r="E50" s="20" t="s">
        <v>54</v>
      </c>
      <c r="F50" s="14" t="s">
        <v>25</v>
      </c>
      <c r="G50" s="12"/>
      <c r="H50" s="15" t="s">
        <v>26</v>
      </c>
      <c r="I50" s="12"/>
      <c r="J50" s="16"/>
      <c r="K50" s="19">
        <v>18480</v>
      </c>
      <c r="L50" s="17">
        <f>+L49+Tabla1345[[#This Row],[Columna9]]-Tabla1345[[#This Row],[Columna10]]</f>
        <v>2241917.8199999998</v>
      </c>
    </row>
    <row r="51" spans="1:12" ht="15.75" x14ac:dyDescent="0.3">
      <c r="A51" s="1"/>
      <c r="B51" s="11">
        <v>44754</v>
      </c>
      <c r="C51" s="11"/>
      <c r="D51" s="12"/>
      <c r="E51" s="20" t="s">
        <v>55</v>
      </c>
      <c r="F51" s="14" t="s">
        <v>27</v>
      </c>
      <c r="G51" s="12"/>
      <c r="H51" s="15" t="s">
        <v>28</v>
      </c>
      <c r="I51" s="12"/>
      <c r="J51" s="16"/>
      <c r="K51" s="19">
        <v>27.72</v>
      </c>
      <c r="L51" s="17">
        <f>+L50+Tabla1345[[#This Row],[Columna9]]-Tabla1345[[#This Row],[Columna10]]</f>
        <v>2241890.0999999996</v>
      </c>
    </row>
    <row r="52" spans="1:12" ht="15.75" x14ac:dyDescent="0.3">
      <c r="A52" s="1"/>
      <c r="B52" s="11">
        <v>44754</v>
      </c>
      <c r="C52" s="11"/>
      <c r="D52" s="12"/>
      <c r="E52" s="20">
        <v>272432906</v>
      </c>
      <c r="F52" s="14" t="s">
        <v>25</v>
      </c>
      <c r="G52" s="12"/>
      <c r="H52" s="21" t="s">
        <v>26</v>
      </c>
      <c r="I52" s="12"/>
      <c r="J52" s="16"/>
      <c r="K52" s="19">
        <v>17535</v>
      </c>
      <c r="L52" s="17">
        <f>+L51+Tabla1345[[#This Row],[Columna9]]-Tabla1345[[#This Row],[Columna10]]</f>
        <v>2224355.0999999996</v>
      </c>
    </row>
    <row r="53" spans="1:12" ht="15.75" x14ac:dyDescent="0.3">
      <c r="A53" s="1"/>
      <c r="B53" s="11">
        <v>44754</v>
      </c>
      <c r="C53" s="11"/>
      <c r="D53" s="12"/>
      <c r="E53" s="20">
        <v>927243290</v>
      </c>
      <c r="F53" s="14" t="s">
        <v>27</v>
      </c>
      <c r="G53" s="12"/>
      <c r="H53" s="21" t="s">
        <v>28</v>
      </c>
      <c r="I53" s="12"/>
      <c r="J53" s="16"/>
      <c r="K53" s="19">
        <v>26.3</v>
      </c>
      <c r="L53" s="17">
        <f>+L52+Tabla1345[[#This Row],[Columna9]]-Tabla1345[[#This Row],[Columna10]]</f>
        <v>2224328.7999999998</v>
      </c>
    </row>
    <row r="54" spans="1:12" ht="15.75" x14ac:dyDescent="0.3">
      <c r="A54" s="1"/>
      <c r="B54" s="11">
        <v>44761</v>
      </c>
      <c r="C54" s="11"/>
      <c r="D54" s="12"/>
      <c r="E54" s="20">
        <v>273218862</v>
      </c>
      <c r="F54" s="22" t="s">
        <v>56</v>
      </c>
      <c r="G54" s="21"/>
      <c r="H54" s="21" t="s">
        <v>57</v>
      </c>
      <c r="I54" s="12"/>
      <c r="J54" s="16"/>
      <c r="K54" s="19">
        <v>30000</v>
      </c>
      <c r="L54" s="17">
        <f>+L53+Tabla1345[[#This Row],[Columna9]]-Tabla1345[[#This Row],[Columna10]]</f>
        <v>2194328.7999999998</v>
      </c>
    </row>
    <row r="55" spans="1:12" ht="15.75" x14ac:dyDescent="0.3">
      <c r="A55" s="1"/>
      <c r="B55" s="11">
        <v>44761</v>
      </c>
      <c r="C55" s="11"/>
      <c r="D55" s="12"/>
      <c r="E55" s="20">
        <v>927321886</v>
      </c>
      <c r="F55" s="22" t="s">
        <v>27</v>
      </c>
      <c r="G55" s="21"/>
      <c r="H55" s="21" t="s">
        <v>28</v>
      </c>
      <c r="I55" s="12"/>
      <c r="J55" s="16"/>
      <c r="K55" s="19">
        <v>45</v>
      </c>
      <c r="L55" s="17">
        <f>+L54+Tabla1345[[#This Row],[Columna9]]-Tabla1345[[#This Row],[Columna10]]</f>
        <v>2194283.7999999998</v>
      </c>
    </row>
    <row r="56" spans="1:12" ht="15.75" x14ac:dyDescent="0.3">
      <c r="A56" s="1"/>
      <c r="B56" s="11">
        <v>44761</v>
      </c>
      <c r="C56" s="11"/>
      <c r="D56" s="12"/>
      <c r="E56" s="20">
        <v>273220138</v>
      </c>
      <c r="F56" s="22" t="s">
        <v>58</v>
      </c>
      <c r="G56" s="21"/>
      <c r="H56" s="21" t="s">
        <v>59</v>
      </c>
      <c r="I56" s="12"/>
      <c r="J56" s="16"/>
      <c r="K56" s="19">
        <v>1368.13</v>
      </c>
      <c r="L56" s="17">
        <f>+L55+Tabla1345[[#This Row],[Columna9]]-Tabla1345[[#This Row],[Columna10]]</f>
        <v>2192915.67</v>
      </c>
    </row>
    <row r="57" spans="1:12" ht="15.75" x14ac:dyDescent="0.3">
      <c r="A57" s="1"/>
      <c r="B57" s="11">
        <v>44761</v>
      </c>
      <c r="C57" s="11"/>
      <c r="D57" s="12"/>
      <c r="E57" s="20">
        <v>927322013</v>
      </c>
      <c r="F57" s="22" t="s">
        <v>27</v>
      </c>
      <c r="G57" s="21"/>
      <c r="H57" s="21" t="s">
        <v>28</v>
      </c>
      <c r="I57" s="12"/>
      <c r="J57" s="16"/>
      <c r="K57" s="19">
        <v>2.0499999999999998</v>
      </c>
      <c r="L57" s="17">
        <f>+L56+Tabla1345[[#This Row],[Columna9]]-Tabla1345[[#This Row],[Columna10]]</f>
        <v>2192913.62</v>
      </c>
    </row>
    <row r="58" spans="1:12" ht="15.75" x14ac:dyDescent="0.3">
      <c r="A58" s="1"/>
      <c r="B58" s="11">
        <v>44761</v>
      </c>
      <c r="C58" s="11"/>
      <c r="D58" s="12"/>
      <c r="E58" s="20">
        <v>273222229</v>
      </c>
      <c r="F58" s="22" t="s">
        <v>25</v>
      </c>
      <c r="G58" s="21"/>
      <c r="H58" s="21" t="s">
        <v>26</v>
      </c>
      <c r="I58" s="12"/>
      <c r="J58" s="16"/>
      <c r="K58" s="19">
        <v>1785</v>
      </c>
      <c r="L58" s="17">
        <f>+L57+Tabla1345[[#This Row],[Columna9]]-Tabla1345[[#This Row],[Columna10]]</f>
        <v>2191128.62</v>
      </c>
    </row>
    <row r="59" spans="1:12" ht="15.75" x14ac:dyDescent="0.3">
      <c r="A59" s="1"/>
      <c r="B59" s="11">
        <v>44761</v>
      </c>
      <c r="C59" s="11"/>
      <c r="D59" s="12"/>
      <c r="E59" s="20">
        <v>927322222</v>
      </c>
      <c r="F59" s="22" t="s">
        <v>27</v>
      </c>
      <c r="G59" s="21"/>
      <c r="H59" s="15" t="s">
        <v>28</v>
      </c>
      <c r="I59" s="12"/>
      <c r="J59" s="16"/>
      <c r="K59" s="19">
        <v>2.68</v>
      </c>
      <c r="L59" s="17">
        <f>+L58+Tabla1345[[#This Row],[Columna9]]-Tabla1345[[#This Row],[Columna10]]</f>
        <v>2191125.94</v>
      </c>
    </row>
    <row r="60" spans="1:12" ht="15.75" x14ac:dyDescent="0.3">
      <c r="A60" s="1"/>
      <c r="B60" s="11">
        <v>44761</v>
      </c>
      <c r="C60" s="11"/>
      <c r="D60" s="12"/>
      <c r="E60" s="20">
        <v>273222233</v>
      </c>
      <c r="F60" s="22" t="s">
        <v>25</v>
      </c>
      <c r="G60" s="21"/>
      <c r="H60" s="21" t="s">
        <v>26</v>
      </c>
      <c r="I60" s="12"/>
      <c r="J60" s="16"/>
      <c r="K60" s="19">
        <v>2887.5</v>
      </c>
      <c r="L60" s="17">
        <f>+L59+Tabla1345[[#This Row],[Columna9]]-Tabla1345[[#This Row],[Columna10]]</f>
        <v>2188238.44</v>
      </c>
    </row>
    <row r="61" spans="1:12" ht="15.75" x14ac:dyDescent="0.3">
      <c r="A61" s="1"/>
      <c r="B61" s="11">
        <v>44761</v>
      </c>
      <c r="C61" s="11"/>
      <c r="D61" s="12"/>
      <c r="E61" s="20">
        <v>927322223</v>
      </c>
      <c r="F61" s="22" t="s">
        <v>27</v>
      </c>
      <c r="G61" s="21"/>
      <c r="H61" s="15" t="s">
        <v>28</v>
      </c>
      <c r="I61" s="12"/>
      <c r="J61" s="16"/>
      <c r="K61" s="19">
        <v>4.33</v>
      </c>
      <c r="L61" s="17">
        <f>+L60+Tabla1345[[#This Row],[Columna9]]-Tabla1345[[#This Row],[Columna10]]</f>
        <v>2188234.11</v>
      </c>
    </row>
    <row r="62" spans="1:12" ht="15.75" x14ac:dyDescent="0.3">
      <c r="A62" s="1"/>
      <c r="B62" s="11">
        <v>44761</v>
      </c>
      <c r="C62" s="11"/>
      <c r="D62" s="12"/>
      <c r="E62" s="23">
        <v>240169440</v>
      </c>
      <c r="F62" s="22" t="s">
        <v>25</v>
      </c>
      <c r="G62" s="21"/>
      <c r="H62" s="21" t="s">
        <v>26</v>
      </c>
      <c r="I62" s="12"/>
      <c r="J62" s="16"/>
      <c r="K62" s="19">
        <v>4350</v>
      </c>
      <c r="L62" s="17">
        <f>+L61+Tabla1345[[#This Row],[Columna9]]-Tabla1345[[#This Row],[Columna10]]</f>
        <v>2183884.11</v>
      </c>
    </row>
    <row r="63" spans="1:12" ht="15.75" x14ac:dyDescent="0.3">
      <c r="A63" s="1"/>
      <c r="B63" s="11">
        <v>44762</v>
      </c>
      <c r="C63" s="11"/>
      <c r="D63" s="12"/>
      <c r="E63" s="23">
        <v>452400005</v>
      </c>
      <c r="F63" s="22" t="s">
        <v>27</v>
      </c>
      <c r="G63" s="21"/>
      <c r="H63" s="15" t="s">
        <v>28</v>
      </c>
      <c r="I63" s="12"/>
      <c r="J63" s="16"/>
      <c r="K63" s="19">
        <v>6.53</v>
      </c>
      <c r="L63" s="17">
        <f>+L62+Tabla1345[[#This Row],[Columna9]]-Tabla1345[[#This Row],[Columna10]]</f>
        <v>2183877.58</v>
      </c>
    </row>
    <row r="64" spans="1:12" ht="15.75" x14ac:dyDescent="0.3">
      <c r="A64" s="1"/>
      <c r="B64" s="11">
        <v>44764</v>
      </c>
      <c r="C64" s="11"/>
      <c r="D64" s="12"/>
      <c r="E64" s="23">
        <v>273587710</v>
      </c>
      <c r="F64" s="22" t="s">
        <v>60</v>
      </c>
      <c r="G64" s="21"/>
      <c r="H64" s="15" t="s">
        <v>61</v>
      </c>
      <c r="I64" s="12"/>
      <c r="J64" s="16"/>
      <c r="K64" s="19">
        <v>199609.93</v>
      </c>
      <c r="L64" s="17">
        <f>+L63+Tabla1345[[#This Row],[Columna9]]-Tabla1345[[#This Row],[Columna10]]</f>
        <v>1984267.6500000001</v>
      </c>
    </row>
    <row r="65" spans="1:12" ht="15.75" x14ac:dyDescent="0.3">
      <c r="A65" s="1"/>
      <c r="B65" s="11">
        <v>44767</v>
      </c>
      <c r="C65" s="11"/>
      <c r="D65" s="12"/>
      <c r="E65" s="20">
        <v>452462902</v>
      </c>
      <c r="F65" s="22" t="s">
        <v>27</v>
      </c>
      <c r="G65" s="21"/>
      <c r="H65" s="15" t="s">
        <v>28</v>
      </c>
      <c r="I65" s="12"/>
      <c r="J65" s="16"/>
      <c r="K65" s="19">
        <v>299.41000000000003</v>
      </c>
      <c r="L65" s="17">
        <f>+L64+Tabla1345[[#This Row],[Columna9]]-Tabla1345[[#This Row],[Columna10]]</f>
        <v>1983968.2400000002</v>
      </c>
    </row>
    <row r="66" spans="1:12" ht="15.75" x14ac:dyDescent="0.3">
      <c r="A66" s="1"/>
      <c r="B66" s="11">
        <v>44768</v>
      </c>
      <c r="C66" s="11"/>
      <c r="D66" s="12"/>
      <c r="E66" s="20">
        <v>274085873</v>
      </c>
      <c r="F66" s="22" t="s">
        <v>60</v>
      </c>
      <c r="G66" s="21"/>
      <c r="H66" s="21" t="s">
        <v>62</v>
      </c>
      <c r="I66" s="12"/>
      <c r="J66" s="16"/>
      <c r="K66" s="19">
        <v>1010.34</v>
      </c>
      <c r="L66" s="17">
        <f>+L65+Tabla1345[[#This Row],[Columna9]]-Tabla1345[[#This Row],[Columna10]]</f>
        <v>1982957.9000000001</v>
      </c>
    </row>
    <row r="67" spans="1:12" ht="15.75" x14ac:dyDescent="0.3">
      <c r="A67" s="1"/>
      <c r="B67" s="11">
        <v>44768</v>
      </c>
      <c r="C67" s="11"/>
      <c r="D67" s="12"/>
      <c r="E67" s="20">
        <v>927408587</v>
      </c>
      <c r="F67" s="22" t="s">
        <v>27</v>
      </c>
      <c r="G67" s="21"/>
      <c r="H67" s="15" t="s">
        <v>28</v>
      </c>
      <c r="I67" s="12"/>
      <c r="J67" s="16"/>
      <c r="K67" s="19">
        <v>1.52</v>
      </c>
      <c r="L67" s="17">
        <f>+L66+Tabla1345[[#This Row],[Columna9]]-Tabla1345[[#This Row],[Columna10]]</f>
        <v>1982956.3800000001</v>
      </c>
    </row>
    <row r="68" spans="1:12" ht="15.75" x14ac:dyDescent="0.3">
      <c r="A68" s="1"/>
      <c r="B68" s="11">
        <v>44769</v>
      </c>
      <c r="C68" s="11"/>
      <c r="D68" s="12"/>
      <c r="E68" s="20">
        <v>452400015</v>
      </c>
      <c r="F68" s="22" t="s">
        <v>25</v>
      </c>
      <c r="G68" s="21"/>
      <c r="H68" s="21" t="s">
        <v>26</v>
      </c>
      <c r="I68" s="12"/>
      <c r="J68" s="16"/>
      <c r="K68" s="19">
        <v>101277.5</v>
      </c>
      <c r="L68" s="17">
        <f>+L67+Tabla1345[[#This Row],[Columna9]]-Tabla1345[[#This Row],[Columna10]]</f>
        <v>1881678.8800000001</v>
      </c>
    </row>
    <row r="69" spans="1:12" ht="15.75" x14ac:dyDescent="0.3">
      <c r="A69" s="1"/>
      <c r="B69" s="11">
        <v>44769</v>
      </c>
      <c r="C69" s="11"/>
      <c r="D69" s="12"/>
      <c r="E69" s="20">
        <v>454053986</v>
      </c>
      <c r="F69" s="22" t="s">
        <v>27</v>
      </c>
      <c r="G69" s="21"/>
      <c r="H69" s="15" t="s">
        <v>28</v>
      </c>
      <c r="I69" s="12"/>
      <c r="J69" s="16"/>
      <c r="K69" s="19">
        <v>151.91999999999999</v>
      </c>
      <c r="L69" s="17">
        <f>+L68+Tabla1345[[#This Row],[Columna9]]-Tabla1345[[#This Row],[Columna10]]</f>
        <v>1881526.9600000002</v>
      </c>
    </row>
    <row r="70" spans="1:12" ht="15.75" x14ac:dyDescent="0.3">
      <c r="A70" s="24"/>
      <c r="B70" s="11">
        <v>44769</v>
      </c>
      <c r="C70" s="11"/>
      <c r="D70" s="12"/>
      <c r="E70" s="20">
        <v>274231704</v>
      </c>
      <c r="F70" s="22" t="s">
        <v>25</v>
      </c>
      <c r="G70" s="21"/>
      <c r="H70" s="21" t="s">
        <v>26</v>
      </c>
      <c r="I70" s="12"/>
      <c r="J70" s="16"/>
      <c r="K70" s="19">
        <v>10800</v>
      </c>
      <c r="L70" s="17">
        <f>+L69+Tabla1345[[#This Row],[Columna9]]-Tabla1345[[#This Row],[Columna10]]</f>
        <v>1870726.9600000002</v>
      </c>
    </row>
    <row r="71" spans="1:12" ht="15.75" x14ac:dyDescent="0.3">
      <c r="A71" s="1"/>
      <c r="B71" s="11">
        <v>44769</v>
      </c>
      <c r="C71" s="11"/>
      <c r="D71" s="12"/>
      <c r="E71" s="20">
        <v>927423170</v>
      </c>
      <c r="F71" s="22" t="s">
        <v>27</v>
      </c>
      <c r="G71" s="21"/>
      <c r="H71" s="15" t="s">
        <v>28</v>
      </c>
      <c r="I71" s="12"/>
      <c r="J71" s="16"/>
      <c r="K71" s="19">
        <v>16.2</v>
      </c>
      <c r="L71" s="17">
        <f>+L70+Tabla1345[[#This Row],[Columna9]]-Tabla1345[[#This Row],[Columna10]]</f>
        <v>1870710.7600000002</v>
      </c>
    </row>
    <row r="72" spans="1:12" ht="15.75" x14ac:dyDescent="0.3">
      <c r="A72" s="1"/>
      <c r="B72" s="11">
        <v>44769</v>
      </c>
      <c r="C72" s="11"/>
      <c r="D72" s="12"/>
      <c r="E72" s="20">
        <v>274231711</v>
      </c>
      <c r="F72" s="22" t="s">
        <v>25</v>
      </c>
      <c r="G72" s="21"/>
      <c r="H72" s="21" t="s">
        <v>26</v>
      </c>
      <c r="I72" s="12"/>
      <c r="J72" s="16"/>
      <c r="K72" s="19">
        <v>10800</v>
      </c>
      <c r="L72" s="17">
        <f>+L71+Tabla1345[[#This Row],[Columna9]]-Tabla1345[[#This Row],[Columna10]]</f>
        <v>1859910.7600000002</v>
      </c>
    </row>
    <row r="73" spans="1:12" ht="15.75" x14ac:dyDescent="0.3">
      <c r="A73" s="1"/>
      <c r="B73" s="11">
        <v>44769</v>
      </c>
      <c r="C73" s="11"/>
      <c r="D73" s="12"/>
      <c r="E73" s="20">
        <v>927423171</v>
      </c>
      <c r="F73" s="22" t="s">
        <v>27</v>
      </c>
      <c r="G73" s="21"/>
      <c r="H73" s="15" t="s">
        <v>28</v>
      </c>
      <c r="I73" s="12"/>
      <c r="J73" s="16"/>
      <c r="K73" s="19">
        <v>16.2</v>
      </c>
      <c r="L73" s="17">
        <f>+L72+Tabla1345[[#This Row],[Columna9]]-Tabla1345[[#This Row],[Columna10]]</f>
        <v>1859894.5600000003</v>
      </c>
    </row>
    <row r="74" spans="1:12" ht="15.75" x14ac:dyDescent="0.3">
      <c r="A74" s="1"/>
      <c r="B74" s="11">
        <v>44769</v>
      </c>
      <c r="C74" s="11"/>
      <c r="D74" s="12"/>
      <c r="E74" s="20">
        <v>274231715</v>
      </c>
      <c r="F74" s="22" t="s">
        <v>25</v>
      </c>
      <c r="G74" s="21"/>
      <c r="H74" s="21" t="s">
        <v>26</v>
      </c>
      <c r="I74" s="12"/>
      <c r="J74" s="16"/>
      <c r="K74" s="19">
        <v>11340</v>
      </c>
      <c r="L74" s="17">
        <f>+L73+Tabla1345[[#This Row],[Columna9]]-Tabla1345[[#This Row],[Columna10]]</f>
        <v>1848554.5600000003</v>
      </c>
    </row>
    <row r="75" spans="1:12" ht="15.75" x14ac:dyDescent="0.3">
      <c r="A75" s="1"/>
      <c r="B75" s="11">
        <v>44769</v>
      </c>
      <c r="C75" s="11"/>
      <c r="D75" s="12"/>
      <c r="E75" s="20">
        <v>927423171</v>
      </c>
      <c r="F75" s="22" t="s">
        <v>27</v>
      </c>
      <c r="G75" s="21"/>
      <c r="H75" s="15" t="s">
        <v>28</v>
      </c>
      <c r="I75" s="12"/>
      <c r="J75" s="16"/>
      <c r="K75" s="19">
        <v>17.010000000000002</v>
      </c>
      <c r="L75" s="17">
        <f>+L74+Tabla1345[[#This Row],[Columna9]]-Tabla1345[[#This Row],[Columna10]]</f>
        <v>1848537.5500000003</v>
      </c>
    </row>
    <row r="76" spans="1:12" ht="15.75" x14ac:dyDescent="0.3">
      <c r="A76" s="1"/>
      <c r="B76" s="11">
        <v>44769</v>
      </c>
      <c r="C76" s="11"/>
      <c r="D76" s="12"/>
      <c r="E76" s="20">
        <v>274231720</v>
      </c>
      <c r="F76" s="22" t="s">
        <v>25</v>
      </c>
      <c r="G76" s="21"/>
      <c r="H76" s="21" t="s">
        <v>26</v>
      </c>
      <c r="I76" s="12"/>
      <c r="J76" s="16"/>
      <c r="K76" s="19">
        <v>10800</v>
      </c>
      <c r="L76" s="17">
        <f>+L75+Tabla1345[[#This Row],[Columna9]]-Tabla1345[[#This Row],[Columna10]]</f>
        <v>1837737.5500000003</v>
      </c>
    </row>
    <row r="77" spans="1:12" ht="15.75" x14ac:dyDescent="0.3">
      <c r="A77" s="1"/>
      <c r="B77" s="11">
        <v>44769</v>
      </c>
      <c r="C77" s="11"/>
      <c r="D77" s="12"/>
      <c r="E77" s="20">
        <v>927423172</v>
      </c>
      <c r="F77" s="22" t="s">
        <v>27</v>
      </c>
      <c r="G77" s="21"/>
      <c r="H77" s="15" t="s">
        <v>28</v>
      </c>
      <c r="I77" s="12"/>
      <c r="J77" s="16"/>
      <c r="K77" s="19">
        <v>16.2</v>
      </c>
      <c r="L77" s="17">
        <f>+L76+Tabla1345[[#This Row],[Columna9]]-Tabla1345[[#This Row],[Columna10]]</f>
        <v>1837721.3500000003</v>
      </c>
    </row>
    <row r="78" spans="1:12" ht="15.75" x14ac:dyDescent="0.3">
      <c r="A78" s="1"/>
      <c r="B78" s="11">
        <v>44769</v>
      </c>
      <c r="C78" s="11"/>
      <c r="D78" s="12"/>
      <c r="E78" s="20">
        <v>274232517</v>
      </c>
      <c r="F78" s="22" t="s">
        <v>25</v>
      </c>
      <c r="G78" s="21"/>
      <c r="H78" s="21" t="s">
        <v>26</v>
      </c>
      <c r="I78" s="12"/>
      <c r="J78" s="16"/>
      <c r="K78" s="19">
        <v>1200</v>
      </c>
      <c r="L78" s="17">
        <f>+L77+Tabla1345[[#This Row],[Columna9]]-Tabla1345[[#This Row],[Columna10]]</f>
        <v>1836521.3500000003</v>
      </c>
    </row>
    <row r="79" spans="1:12" ht="15.75" x14ac:dyDescent="0.3">
      <c r="A79" s="1"/>
      <c r="B79" s="11">
        <v>44769</v>
      </c>
      <c r="C79" s="11"/>
      <c r="D79" s="12"/>
      <c r="E79" s="20">
        <v>927423251</v>
      </c>
      <c r="F79" s="22" t="s">
        <v>27</v>
      </c>
      <c r="G79" s="21"/>
      <c r="H79" s="15" t="s">
        <v>28</v>
      </c>
      <c r="I79" s="12"/>
      <c r="J79" s="16"/>
      <c r="K79" s="19">
        <v>1.8</v>
      </c>
      <c r="L79" s="17">
        <f>+L78+Tabla1345[[#This Row],[Columna9]]-Tabla1345[[#This Row],[Columna10]]</f>
        <v>1836519.5500000003</v>
      </c>
    </row>
    <row r="80" spans="1:12" ht="15.75" x14ac:dyDescent="0.3">
      <c r="A80" s="1"/>
      <c r="B80" s="11">
        <v>44769</v>
      </c>
      <c r="C80" s="11"/>
      <c r="D80" s="12"/>
      <c r="E80" s="20">
        <v>274232521</v>
      </c>
      <c r="F80" s="22" t="s">
        <v>25</v>
      </c>
      <c r="G80" s="21"/>
      <c r="H80" s="21" t="s">
        <v>26</v>
      </c>
      <c r="I80" s="12"/>
      <c r="J80" s="16"/>
      <c r="K80" s="19">
        <v>1200</v>
      </c>
      <c r="L80" s="17">
        <f>+L79+Tabla1345[[#This Row],[Columna9]]-Tabla1345[[#This Row],[Columna10]]</f>
        <v>1835319.5500000003</v>
      </c>
    </row>
    <row r="81" spans="1:14" ht="15.75" x14ac:dyDescent="0.3">
      <c r="A81" s="1"/>
      <c r="B81" s="11">
        <v>44769</v>
      </c>
      <c r="C81" s="11"/>
      <c r="D81" s="12"/>
      <c r="E81" s="20">
        <v>927423252</v>
      </c>
      <c r="F81" s="22" t="s">
        <v>27</v>
      </c>
      <c r="G81" s="21"/>
      <c r="H81" s="15" t="s">
        <v>28</v>
      </c>
      <c r="I81" s="12"/>
      <c r="J81" s="16"/>
      <c r="K81" s="19">
        <v>1.8</v>
      </c>
      <c r="L81" s="17">
        <f>+L80+Tabla1345[[#This Row],[Columna9]]-Tabla1345[[#This Row],[Columna10]]</f>
        <v>1835317.7500000002</v>
      </c>
    </row>
    <row r="82" spans="1:14" ht="15.75" x14ac:dyDescent="0.3">
      <c r="A82" s="1"/>
      <c r="B82" s="11">
        <v>44769</v>
      </c>
      <c r="C82" s="11"/>
      <c r="D82" s="12"/>
      <c r="E82" s="20">
        <v>274232524</v>
      </c>
      <c r="F82" s="22" t="s">
        <v>25</v>
      </c>
      <c r="G82" s="21"/>
      <c r="H82" s="21" t="s">
        <v>26</v>
      </c>
      <c r="I82" s="12"/>
      <c r="J82" s="16"/>
      <c r="K82" s="19">
        <v>750</v>
      </c>
      <c r="L82" s="17">
        <f>+L81+Tabla1345[[#This Row],[Columna9]]-Tabla1345[[#This Row],[Columna10]]</f>
        <v>1834567.7500000002</v>
      </c>
    </row>
    <row r="83" spans="1:14" ht="15.75" x14ac:dyDescent="0.3">
      <c r="A83" s="1"/>
      <c r="B83" s="11">
        <v>44769</v>
      </c>
      <c r="C83" s="11"/>
      <c r="D83" s="12"/>
      <c r="E83" s="20">
        <v>927423252</v>
      </c>
      <c r="F83" s="22" t="s">
        <v>27</v>
      </c>
      <c r="G83" s="21"/>
      <c r="H83" s="15" t="s">
        <v>28</v>
      </c>
      <c r="I83" s="12"/>
      <c r="J83" s="16"/>
      <c r="K83" s="19">
        <v>1.1299999999999999</v>
      </c>
      <c r="L83" s="17">
        <f>+L82+Tabla1345[[#This Row],[Columna9]]-Tabla1345[[#This Row],[Columna10]]</f>
        <v>1834566.6200000003</v>
      </c>
    </row>
    <row r="84" spans="1:14" ht="15.75" x14ac:dyDescent="0.3">
      <c r="A84" s="1"/>
      <c r="B84" s="11">
        <v>44770</v>
      </c>
      <c r="C84" s="11"/>
      <c r="D84" s="12"/>
      <c r="E84" s="20">
        <v>274414000</v>
      </c>
      <c r="F84" s="22" t="s">
        <v>25</v>
      </c>
      <c r="G84" s="21"/>
      <c r="H84" s="21" t="s">
        <v>26</v>
      </c>
      <c r="I84" s="12"/>
      <c r="J84" s="16"/>
      <c r="K84" s="19">
        <v>1700</v>
      </c>
      <c r="L84" s="17">
        <f>+L83+Tabla1345[[#This Row],[Columna9]]-Tabla1345[[#This Row],[Columna10]]</f>
        <v>1832866.6200000003</v>
      </c>
    </row>
    <row r="85" spans="1:14" ht="15.75" x14ac:dyDescent="0.3">
      <c r="A85" s="1"/>
      <c r="B85" s="11">
        <v>44770</v>
      </c>
      <c r="C85" s="11"/>
      <c r="D85" s="12"/>
      <c r="E85" s="20">
        <v>927441400</v>
      </c>
      <c r="F85" s="22" t="s">
        <v>27</v>
      </c>
      <c r="G85" s="21"/>
      <c r="H85" s="15" t="s">
        <v>28</v>
      </c>
      <c r="I85" s="12"/>
      <c r="J85" s="16"/>
      <c r="K85" s="19">
        <v>2.5499999999999998</v>
      </c>
      <c r="L85" s="17">
        <f>+L84+Tabla1345[[#This Row],[Columna9]]-Tabla1345[[#This Row],[Columna10]]</f>
        <v>1832864.0700000003</v>
      </c>
    </row>
    <row r="86" spans="1:14" ht="15.75" x14ac:dyDescent="0.3">
      <c r="A86" s="1"/>
      <c r="B86" s="11">
        <v>44770</v>
      </c>
      <c r="C86" s="11"/>
      <c r="D86" s="12"/>
      <c r="E86" s="20">
        <v>274414008</v>
      </c>
      <c r="F86" s="22" t="s">
        <v>25</v>
      </c>
      <c r="G86" s="21"/>
      <c r="H86" s="21" t="s">
        <v>26</v>
      </c>
      <c r="I86" s="12"/>
      <c r="J86" s="16"/>
      <c r="K86" s="19">
        <v>1700</v>
      </c>
      <c r="L86" s="17">
        <f>+L85+Tabla1345[[#This Row],[Columna9]]-Tabla1345[[#This Row],[Columna10]]</f>
        <v>1831164.0700000003</v>
      </c>
    </row>
    <row r="87" spans="1:14" ht="15.75" x14ac:dyDescent="0.3">
      <c r="A87" s="1"/>
      <c r="B87" s="11">
        <v>44770</v>
      </c>
      <c r="C87" s="11"/>
      <c r="D87" s="12"/>
      <c r="E87" s="20">
        <v>927441400</v>
      </c>
      <c r="F87" s="22" t="s">
        <v>27</v>
      </c>
      <c r="G87" s="21"/>
      <c r="H87" s="15" t="s">
        <v>28</v>
      </c>
      <c r="I87" s="12"/>
      <c r="J87" s="16"/>
      <c r="K87" s="19">
        <v>2.5499999999999998</v>
      </c>
      <c r="L87" s="17">
        <f>+L86+Tabla1345[[#This Row],[Columna9]]-Tabla1345[[#This Row],[Columna10]]</f>
        <v>1831161.5200000003</v>
      </c>
    </row>
    <row r="88" spans="1:14" ht="15.75" x14ac:dyDescent="0.3">
      <c r="A88" s="1"/>
      <c r="B88" s="11">
        <v>44771</v>
      </c>
      <c r="C88" s="11"/>
      <c r="D88" s="12"/>
      <c r="E88" s="25">
        <v>452400017</v>
      </c>
      <c r="F88" s="22" t="s">
        <v>60</v>
      </c>
      <c r="G88" s="21"/>
      <c r="H88" s="21" t="s">
        <v>63</v>
      </c>
      <c r="I88" s="12"/>
      <c r="J88" s="16">
        <v>2776991.77</v>
      </c>
      <c r="K88" s="18"/>
      <c r="L88" s="17">
        <f>+L87+Tabla1345[[#This Row],[Columna9]]-Tabla1345[[#This Row],[Columna10]]</f>
        <v>4608153.29</v>
      </c>
    </row>
    <row r="89" spans="1:14" ht="15.75" x14ac:dyDescent="0.3">
      <c r="A89" s="1"/>
      <c r="B89" s="11">
        <v>44771</v>
      </c>
      <c r="C89" s="11"/>
      <c r="D89" s="12"/>
      <c r="E89" s="25">
        <v>999000002</v>
      </c>
      <c r="F89" s="22" t="s">
        <v>27</v>
      </c>
      <c r="G89" s="21"/>
      <c r="H89" s="21" t="s">
        <v>64</v>
      </c>
      <c r="I89" s="12"/>
      <c r="J89" s="16"/>
      <c r="K89" s="19">
        <v>175</v>
      </c>
      <c r="L89" s="17">
        <f>+L88+Tabla1345[[#This Row],[Columna9]]-Tabla1345[[#This Row],[Columna10]]</f>
        <v>4607978.29</v>
      </c>
    </row>
    <row r="90" spans="1:14" ht="16.5" thickBot="1" x14ac:dyDescent="0.35">
      <c r="A90" s="1"/>
      <c r="B90" s="26" t="s">
        <v>65</v>
      </c>
      <c r="C90" s="27"/>
      <c r="D90" s="27"/>
      <c r="E90" s="27"/>
      <c r="F90" s="26"/>
      <c r="G90" s="26"/>
      <c r="H90" s="28"/>
      <c r="I90" s="27"/>
      <c r="J90" s="29">
        <f>SUM(J10:J89)</f>
        <v>2776991.77</v>
      </c>
      <c r="K90" s="29">
        <f>SUM(K10:K89)</f>
        <v>1099337.19</v>
      </c>
      <c r="L90" s="30">
        <f>+L89</f>
        <v>4607978.29</v>
      </c>
      <c r="N90" s="31"/>
    </row>
    <row r="91" spans="1:14" ht="16.5" thickTop="1" x14ac:dyDescent="0.3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  <c r="L91" s="32"/>
    </row>
    <row r="92" spans="1:14" ht="15.75" x14ac:dyDescent="0.3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  <c r="L92" s="1"/>
    </row>
    <row r="93" spans="1:14" ht="15.75" x14ac:dyDescent="0.3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1"/>
    </row>
    <row r="94" spans="1:14" ht="15.75" x14ac:dyDescent="0.3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  <c r="L94" s="1"/>
    </row>
    <row r="95" spans="1:14" ht="15.75" x14ac:dyDescent="0.3">
      <c r="A95" s="1"/>
      <c r="B95" s="1"/>
      <c r="C95" s="1"/>
      <c r="D95" s="1"/>
      <c r="E95" s="1"/>
      <c r="F95" s="33" t="s">
        <v>66</v>
      </c>
      <c r="G95" s="1"/>
      <c r="H95" s="33" t="s">
        <v>67</v>
      </c>
      <c r="I95" s="1"/>
      <c r="J95" s="34" t="s">
        <v>68</v>
      </c>
      <c r="K95" s="34"/>
      <c r="L95" s="34"/>
    </row>
    <row r="96" spans="1:14" ht="15.75" x14ac:dyDescent="0.3">
      <c r="A96" s="1"/>
      <c r="B96" s="1"/>
      <c r="C96" s="35"/>
      <c r="D96" s="35"/>
      <c r="E96" s="36"/>
      <c r="F96" s="37" t="s">
        <v>69</v>
      </c>
      <c r="G96" s="37"/>
      <c r="H96" s="37" t="s">
        <v>70</v>
      </c>
      <c r="I96" s="1"/>
      <c r="J96" s="3" t="s">
        <v>70</v>
      </c>
      <c r="K96" s="3"/>
      <c r="L96" s="3"/>
    </row>
    <row r="97" spans="1:12" ht="15.75" x14ac:dyDescent="0.3">
      <c r="A97" s="1"/>
      <c r="B97" s="1"/>
      <c r="C97" s="35"/>
      <c r="D97" s="35"/>
      <c r="E97" s="36"/>
      <c r="F97" s="37" t="s">
        <v>71</v>
      </c>
      <c r="G97" s="37"/>
      <c r="H97" s="37" t="s">
        <v>72</v>
      </c>
      <c r="I97" s="1"/>
      <c r="J97" s="3" t="s">
        <v>73</v>
      </c>
      <c r="K97" s="3"/>
      <c r="L97" s="3"/>
    </row>
    <row r="98" spans="1:12" ht="15.75" x14ac:dyDescent="0.3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1"/>
    </row>
    <row r="99" spans="1:12" ht="15.75" x14ac:dyDescent="0.3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1"/>
    </row>
    <row r="100" spans="1:12" ht="15.75" x14ac:dyDescent="0.3">
      <c r="A100" s="1"/>
      <c r="B100" s="24"/>
      <c r="C100" s="24"/>
      <c r="D100" s="24"/>
      <c r="E100" s="24"/>
      <c r="F100" s="24"/>
      <c r="G100" s="24"/>
      <c r="H100" s="24"/>
      <c r="I100" s="24"/>
      <c r="J100" s="38"/>
      <c r="K100" s="38"/>
      <c r="L100" s="24"/>
    </row>
    <row r="101" spans="1:12" ht="15.7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1"/>
    </row>
    <row r="102" spans="1:12" ht="15.7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1"/>
    </row>
    <row r="103" spans="1:12" ht="15.7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1"/>
    </row>
    <row r="104" spans="1:12" ht="15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1"/>
    </row>
    <row r="105" spans="1:12" ht="15.75" x14ac:dyDescent="0.3">
      <c r="A105" s="1"/>
      <c r="B105" s="3" t="s">
        <v>0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5.75" x14ac:dyDescent="0.3">
      <c r="A106" s="1"/>
      <c r="B106" s="3" t="s">
        <v>1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5.75" x14ac:dyDescent="0.3">
      <c r="A107" s="1"/>
      <c r="B107" s="3" t="s">
        <v>74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5.75" x14ac:dyDescent="0.3">
      <c r="A108" s="1"/>
      <c r="B108" s="4" t="str">
        <f>+B5</f>
        <v>JULIO DEL 2022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ht="15.7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1"/>
    </row>
    <row r="110" spans="1:12" ht="15.75" x14ac:dyDescent="0.3">
      <c r="A110" s="1"/>
      <c r="B110" s="7" t="s">
        <v>15</v>
      </c>
      <c r="C110" s="7" t="s">
        <v>75</v>
      </c>
      <c r="D110" s="7" t="s">
        <v>17</v>
      </c>
      <c r="E110" s="7" t="s">
        <v>18</v>
      </c>
      <c r="F110" s="7" t="s">
        <v>19</v>
      </c>
      <c r="G110" s="7"/>
      <c r="H110" s="7" t="s">
        <v>20</v>
      </c>
      <c r="I110" s="7"/>
      <c r="J110" s="8" t="s">
        <v>21</v>
      </c>
      <c r="K110" s="8" t="s">
        <v>22</v>
      </c>
      <c r="L110" s="7" t="s">
        <v>23</v>
      </c>
    </row>
    <row r="111" spans="1:12" ht="15.75" x14ac:dyDescent="0.3">
      <c r="A111" s="1"/>
      <c r="B111" s="39"/>
      <c r="C111" s="36"/>
      <c r="D111" s="1"/>
      <c r="E111" s="1"/>
      <c r="F111" s="40"/>
      <c r="G111" s="1"/>
      <c r="H111" s="10" t="s">
        <v>24</v>
      </c>
      <c r="I111" s="1"/>
      <c r="J111" s="2"/>
      <c r="K111" s="2"/>
      <c r="L111" s="2">
        <f>+'[1]Junio 2022'!L120</f>
        <v>1155987635.6443055</v>
      </c>
    </row>
    <row r="112" spans="1:12" ht="30" x14ac:dyDescent="0.3">
      <c r="A112" s="1"/>
      <c r="B112" s="41">
        <v>44743</v>
      </c>
      <c r="C112" s="42">
        <v>1344</v>
      </c>
      <c r="D112" s="43"/>
      <c r="E112" s="44" t="s">
        <v>76</v>
      </c>
      <c r="F112" s="45" t="s">
        <v>77</v>
      </c>
      <c r="G112" s="43"/>
      <c r="H112" s="46" t="s">
        <v>78</v>
      </c>
      <c r="I112" s="43"/>
      <c r="J112" s="47"/>
      <c r="K112" s="48">
        <v>15986.61</v>
      </c>
      <c r="L112" s="49">
        <f t="shared" ref="L112:L175" si="0">+L111+J112-K112</f>
        <v>1155971649.0343056</v>
      </c>
    </row>
    <row r="113" spans="1:12" ht="30" x14ac:dyDescent="0.3">
      <c r="A113" s="1"/>
      <c r="B113" s="41">
        <v>44743</v>
      </c>
      <c r="C113" s="42">
        <v>1346</v>
      </c>
      <c r="D113" s="43"/>
      <c r="E113" s="44" t="s">
        <v>79</v>
      </c>
      <c r="F113" s="45" t="s">
        <v>77</v>
      </c>
      <c r="G113" s="43"/>
      <c r="H113" s="46" t="s">
        <v>80</v>
      </c>
      <c r="I113" s="43"/>
      <c r="J113" s="47"/>
      <c r="K113" s="48">
        <v>31117.95</v>
      </c>
      <c r="L113" s="49">
        <f t="shared" si="0"/>
        <v>1155940531.0843055</v>
      </c>
    </row>
    <row r="114" spans="1:12" ht="30" x14ac:dyDescent="0.3">
      <c r="A114" s="1"/>
      <c r="B114" s="41">
        <v>44743</v>
      </c>
      <c r="C114" s="42">
        <v>1348</v>
      </c>
      <c r="D114" s="43"/>
      <c r="E114" s="44" t="s">
        <v>81</v>
      </c>
      <c r="F114" s="45" t="s">
        <v>77</v>
      </c>
      <c r="G114" s="43"/>
      <c r="H114" s="46" t="s">
        <v>82</v>
      </c>
      <c r="I114" s="43"/>
      <c r="J114" s="47"/>
      <c r="K114" s="48">
        <v>25407.8</v>
      </c>
      <c r="L114" s="49">
        <f t="shared" si="0"/>
        <v>1155915123.2843056</v>
      </c>
    </row>
    <row r="115" spans="1:12" ht="30" x14ac:dyDescent="0.3">
      <c r="A115" s="1"/>
      <c r="B115" s="41">
        <v>44746</v>
      </c>
      <c r="C115" s="42">
        <v>1358</v>
      </c>
      <c r="D115" s="43"/>
      <c r="E115" s="44" t="s">
        <v>83</v>
      </c>
      <c r="F115" s="45" t="s">
        <v>84</v>
      </c>
      <c r="G115" s="43"/>
      <c r="H115" s="46" t="s">
        <v>85</v>
      </c>
      <c r="I115" s="43"/>
      <c r="J115" s="47"/>
      <c r="K115" s="48">
        <v>282950.48</v>
      </c>
      <c r="L115" s="49">
        <f t="shared" si="0"/>
        <v>1155632172.8043056</v>
      </c>
    </row>
    <row r="116" spans="1:12" ht="30" x14ac:dyDescent="0.3">
      <c r="A116" s="1"/>
      <c r="B116" s="41">
        <v>44746</v>
      </c>
      <c r="C116" s="42">
        <v>1360</v>
      </c>
      <c r="D116" s="43"/>
      <c r="E116" s="43" t="s">
        <v>86</v>
      </c>
      <c r="F116" s="45" t="s">
        <v>77</v>
      </c>
      <c r="G116" s="43"/>
      <c r="H116" s="46" t="s">
        <v>87</v>
      </c>
      <c r="I116" s="43"/>
      <c r="J116" s="48"/>
      <c r="K116" s="48">
        <v>12666.67</v>
      </c>
      <c r="L116" s="49">
        <f t="shared" si="0"/>
        <v>1155619506.1343055</v>
      </c>
    </row>
    <row r="117" spans="1:12" ht="49.5" x14ac:dyDescent="0.3">
      <c r="A117" s="1"/>
      <c r="B117" s="41">
        <v>44747</v>
      </c>
      <c r="C117" s="42">
        <v>1365</v>
      </c>
      <c r="D117" s="43"/>
      <c r="E117" s="43" t="s">
        <v>88</v>
      </c>
      <c r="F117" s="45" t="s">
        <v>89</v>
      </c>
      <c r="G117" s="43"/>
      <c r="H117" s="46" t="s">
        <v>90</v>
      </c>
      <c r="I117" s="43"/>
      <c r="J117" s="48"/>
      <c r="K117" s="48">
        <v>1044493.6</v>
      </c>
      <c r="L117" s="49">
        <f t="shared" si="0"/>
        <v>1154575012.5343056</v>
      </c>
    </row>
    <row r="118" spans="1:12" ht="33" x14ac:dyDescent="0.3">
      <c r="A118" s="1"/>
      <c r="B118" s="41">
        <v>44747</v>
      </c>
      <c r="C118" s="42">
        <v>1368</v>
      </c>
      <c r="D118" s="43"/>
      <c r="E118" s="43" t="s">
        <v>91</v>
      </c>
      <c r="F118" s="45" t="s">
        <v>92</v>
      </c>
      <c r="G118" s="43"/>
      <c r="H118" s="46" t="s">
        <v>93</v>
      </c>
      <c r="I118" s="43"/>
      <c r="J118" s="47"/>
      <c r="K118" s="47">
        <v>7800</v>
      </c>
      <c r="L118" s="49">
        <f t="shared" si="0"/>
        <v>1154567212.5343056</v>
      </c>
    </row>
    <row r="119" spans="1:12" ht="33" x14ac:dyDescent="0.3">
      <c r="A119" s="1"/>
      <c r="B119" s="41">
        <v>44747</v>
      </c>
      <c r="C119" s="42">
        <v>1373</v>
      </c>
      <c r="D119" s="43"/>
      <c r="E119" s="43" t="s">
        <v>94</v>
      </c>
      <c r="F119" s="45" t="s">
        <v>95</v>
      </c>
      <c r="G119" s="43"/>
      <c r="H119" s="46" t="s">
        <v>96</v>
      </c>
      <c r="I119" s="43"/>
      <c r="J119" s="47"/>
      <c r="K119" s="47">
        <v>638840.79</v>
      </c>
      <c r="L119" s="49">
        <f t="shared" si="0"/>
        <v>1153928371.7443056</v>
      </c>
    </row>
    <row r="120" spans="1:12" ht="16.5" x14ac:dyDescent="0.3">
      <c r="A120" s="1"/>
      <c r="B120" s="41">
        <v>44747</v>
      </c>
      <c r="C120" s="42"/>
      <c r="D120" s="42"/>
      <c r="E120" s="50"/>
      <c r="F120" s="45" t="s">
        <v>60</v>
      </c>
      <c r="G120" s="43"/>
      <c r="H120" s="46" t="s">
        <v>97</v>
      </c>
      <c r="I120" s="43"/>
      <c r="J120" s="47">
        <v>105248844.01746199</v>
      </c>
      <c r="K120" s="47"/>
      <c r="L120" s="49">
        <f t="shared" si="0"/>
        <v>1259177215.7617676</v>
      </c>
    </row>
    <row r="121" spans="1:12" ht="16.5" x14ac:dyDescent="0.3">
      <c r="A121" s="1"/>
      <c r="B121" s="41">
        <v>44747</v>
      </c>
      <c r="C121" s="42"/>
      <c r="D121" s="42"/>
      <c r="E121" s="50"/>
      <c r="F121" s="45" t="s">
        <v>60</v>
      </c>
      <c r="G121" s="43"/>
      <c r="H121" s="46" t="s">
        <v>98</v>
      </c>
      <c r="I121" s="43"/>
      <c r="J121" s="47">
        <v>4573486.5474999994</v>
      </c>
      <c r="K121" s="47"/>
      <c r="L121" s="49">
        <f t="shared" si="0"/>
        <v>1263750702.3092675</v>
      </c>
    </row>
    <row r="122" spans="1:12" ht="82.5" x14ac:dyDescent="0.3">
      <c r="A122" s="1"/>
      <c r="B122" s="41">
        <v>44748</v>
      </c>
      <c r="C122" s="42">
        <v>1382</v>
      </c>
      <c r="D122" s="42"/>
      <c r="E122" s="50" t="s">
        <v>99</v>
      </c>
      <c r="F122" s="45" t="s">
        <v>100</v>
      </c>
      <c r="G122" s="43"/>
      <c r="H122" s="46" t="s">
        <v>101</v>
      </c>
      <c r="I122" s="43"/>
      <c r="J122" s="47"/>
      <c r="K122" s="47">
        <v>1136340</v>
      </c>
      <c r="L122" s="49">
        <f t="shared" si="0"/>
        <v>1262614362.3092675</v>
      </c>
    </row>
    <row r="123" spans="1:12" ht="33" x14ac:dyDescent="0.3">
      <c r="A123" s="1"/>
      <c r="B123" s="41">
        <v>44749</v>
      </c>
      <c r="C123" s="42">
        <v>1399</v>
      </c>
      <c r="D123" s="42"/>
      <c r="E123" s="51" t="s">
        <v>102</v>
      </c>
      <c r="F123" s="45" t="s">
        <v>103</v>
      </c>
      <c r="G123" s="43"/>
      <c r="H123" s="46" t="s">
        <v>104</v>
      </c>
      <c r="I123" s="43"/>
      <c r="J123" s="47"/>
      <c r="K123" s="47">
        <v>38442.339999999997</v>
      </c>
      <c r="L123" s="49">
        <f t="shared" si="0"/>
        <v>1262575919.9692676</v>
      </c>
    </row>
    <row r="124" spans="1:12" ht="33" x14ac:dyDescent="0.3">
      <c r="A124" s="1"/>
      <c r="B124" s="41">
        <v>44749</v>
      </c>
      <c r="C124" s="42">
        <v>1401</v>
      </c>
      <c r="D124" s="42"/>
      <c r="E124" s="45" t="s">
        <v>99</v>
      </c>
      <c r="F124" s="45" t="s">
        <v>105</v>
      </c>
      <c r="G124" s="43"/>
      <c r="H124" s="46" t="s">
        <v>106</v>
      </c>
      <c r="I124" s="43"/>
      <c r="J124" s="47"/>
      <c r="K124" s="49">
        <v>7080</v>
      </c>
      <c r="L124" s="49">
        <f t="shared" si="0"/>
        <v>1262568839.9692676</v>
      </c>
    </row>
    <row r="125" spans="1:12" ht="49.5" x14ac:dyDescent="0.3">
      <c r="A125" s="1"/>
      <c r="B125" s="41">
        <v>44749</v>
      </c>
      <c r="C125" s="42">
        <v>1405</v>
      </c>
      <c r="D125" s="42"/>
      <c r="E125" s="45" t="s">
        <v>107</v>
      </c>
      <c r="F125" s="45" t="s">
        <v>108</v>
      </c>
      <c r="G125" s="43"/>
      <c r="H125" s="46" t="s">
        <v>109</v>
      </c>
      <c r="I125" s="43"/>
      <c r="J125" s="47"/>
      <c r="K125" s="47">
        <v>37040.199999999997</v>
      </c>
      <c r="L125" s="49">
        <f t="shared" si="0"/>
        <v>1262531799.7692676</v>
      </c>
    </row>
    <row r="126" spans="1:12" ht="49.5" x14ac:dyDescent="0.3">
      <c r="A126" s="1"/>
      <c r="B126" s="41">
        <v>44749</v>
      </c>
      <c r="C126" s="42">
        <v>1409</v>
      </c>
      <c r="D126" s="42"/>
      <c r="E126" s="45" t="s">
        <v>110</v>
      </c>
      <c r="F126" s="45" t="s">
        <v>111</v>
      </c>
      <c r="G126" s="43"/>
      <c r="H126" s="46" t="s">
        <v>112</v>
      </c>
      <c r="I126" s="43"/>
      <c r="J126" s="47"/>
      <c r="K126" s="49">
        <v>44994.29</v>
      </c>
      <c r="L126" s="49">
        <f t="shared" si="0"/>
        <v>1262486805.4792676</v>
      </c>
    </row>
    <row r="127" spans="1:12" ht="49.5" x14ac:dyDescent="0.3">
      <c r="A127" s="1"/>
      <c r="B127" s="41">
        <v>44749</v>
      </c>
      <c r="C127" s="42">
        <v>1413</v>
      </c>
      <c r="D127" s="42"/>
      <c r="E127" s="45" t="s">
        <v>110</v>
      </c>
      <c r="F127" s="45" t="s">
        <v>111</v>
      </c>
      <c r="G127" s="43"/>
      <c r="H127" s="46" t="s">
        <v>113</v>
      </c>
      <c r="I127" s="43"/>
      <c r="J127" s="47"/>
      <c r="K127" s="47">
        <v>44994.29</v>
      </c>
      <c r="L127" s="49">
        <f t="shared" si="0"/>
        <v>1262441811.1892676</v>
      </c>
    </row>
    <row r="128" spans="1:12" ht="33" x14ac:dyDescent="0.3">
      <c r="A128" s="1"/>
      <c r="B128" s="41">
        <v>44749</v>
      </c>
      <c r="C128" s="42">
        <v>1415</v>
      </c>
      <c r="D128" s="42"/>
      <c r="E128" s="52" t="s">
        <v>99</v>
      </c>
      <c r="F128" s="45" t="s">
        <v>114</v>
      </c>
      <c r="G128" s="43"/>
      <c r="H128" s="46" t="s">
        <v>115</v>
      </c>
      <c r="I128" s="43"/>
      <c r="J128" s="47"/>
      <c r="K128" s="49">
        <v>7080</v>
      </c>
      <c r="L128" s="49">
        <f t="shared" si="0"/>
        <v>1262434731.1892676</v>
      </c>
    </row>
    <row r="129" spans="1:12" ht="49.5" x14ac:dyDescent="0.3">
      <c r="A129" s="1"/>
      <c r="B129" s="41">
        <v>44749</v>
      </c>
      <c r="C129" s="42">
        <v>1418</v>
      </c>
      <c r="D129" s="42"/>
      <c r="E129" s="45" t="s">
        <v>91</v>
      </c>
      <c r="F129" s="45" t="s">
        <v>116</v>
      </c>
      <c r="G129" s="43"/>
      <c r="H129" s="46" t="s">
        <v>117</v>
      </c>
      <c r="I129" s="43"/>
      <c r="J129" s="47"/>
      <c r="K129" s="49">
        <v>23836</v>
      </c>
      <c r="L129" s="49">
        <f t="shared" si="0"/>
        <v>1262410895.1892676</v>
      </c>
    </row>
    <row r="130" spans="1:12" ht="66" x14ac:dyDescent="0.3">
      <c r="A130" s="1"/>
      <c r="B130" s="41">
        <v>44749</v>
      </c>
      <c r="C130" s="42">
        <v>1423</v>
      </c>
      <c r="D130" s="42"/>
      <c r="E130" s="45" t="s">
        <v>118</v>
      </c>
      <c r="F130" s="45" t="s">
        <v>119</v>
      </c>
      <c r="G130" s="43"/>
      <c r="H130" s="46" t="s">
        <v>120</v>
      </c>
      <c r="I130" s="43"/>
      <c r="J130" s="47"/>
      <c r="K130" s="49">
        <v>300000</v>
      </c>
      <c r="L130" s="49">
        <f t="shared" si="0"/>
        <v>1262110895.1892676</v>
      </c>
    </row>
    <row r="131" spans="1:12" ht="82.5" x14ac:dyDescent="0.3">
      <c r="A131" s="1"/>
      <c r="B131" s="41">
        <v>44749</v>
      </c>
      <c r="C131" s="42">
        <v>1426</v>
      </c>
      <c r="D131" s="42"/>
      <c r="E131" s="45" t="s">
        <v>99</v>
      </c>
      <c r="F131" s="45" t="s">
        <v>121</v>
      </c>
      <c r="G131" s="43"/>
      <c r="H131" s="46" t="s">
        <v>122</v>
      </c>
      <c r="I131" s="43"/>
      <c r="J131" s="47"/>
      <c r="K131" s="49">
        <v>11800</v>
      </c>
      <c r="L131" s="49">
        <f t="shared" si="0"/>
        <v>1262099095.1892676</v>
      </c>
    </row>
    <row r="132" spans="1:12" ht="49.5" x14ac:dyDescent="0.3">
      <c r="A132" s="1">
        <v>0</v>
      </c>
      <c r="B132" s="41">
        <v>44749</v>
      </c>
      <c r="C132" s="42">
        <v>1431</v>
      </c>
      <c r="D132" s="42"/>
      <c r="E132" s="45" t="s">
        <v>123</v>
      </c>
      <c r="F132" s="45" t="s">
        <v>124</v>
      </c>
      <c r="G132" s="43"/>
      <c r="H132" s="46" t="s">
        <v>125</v>
      </c>
      <c r="I132" s="43"/>
      <c r="J132" s="48"/>
      <c r="K132" s="49">
        <v>5269223.49</v>
      </c>
      <c r="L132" s="49">
        <f t="shared" si="0"/>
        <v>1256829871.6992676</v>
      </c>
    </row>
    <row r="133" spans="1:12" ht="33" x14ac:dyDescent="0.3">
      <c r="A133" s="1"/>
      <c r="B133" s="41">
        <v>44749</v>
      </c>
      <c r="C133" s="42">
        <v>1432</v>
      </c>
      <c r="D133" s="42"/>
      <c r="E133" s="45" t="s">
        <v>126</v>
      </c>
      <c r="F133" s="45" t="s">
        <v>127</v>
      </c>
      <c r="G133" s="43"/>
      <c r="H133" s="46" t="s">
        <v>128</v>
      </c>
      <c r="I133" s="43"/>
      <c r="J133" s="47"/>
      <c r="K133" s="47">
        <v>23364</v>
      </c>
      <c r="L133" s="49">
        <f t="shared" si="0"/>
        <v>1256806507.6992676</v>
      </c>
    </row>
    <row r="134" spans="1:12" ht="66" x14ac:dyDescent="0.3">
      <c r="A134" s="1"/>
      <c r="B134" s="41">
        <v>44750</v>
      </c>
      <c r="C134" s="42">
        <v>1436</v>
      </c>
      <c r="D134" s="42"/>
      <c r="E134" s="45" t="s">
        <v>107</v>
      </c>
      <c r="F134" s="45" t="s">
        <v>108</v>
      </c>
      <c r="G134" s="43"/>
      <c r="H134" s="46" t="s">
        <v>129</v>
      </c>
      <c r="I134" s="43"/>
      <c r="J134" s="47"/>
      <c r="K134" s="47">
        <v>28910</v>
      </c>
      <c r="L134" s="49">
        <f t="shared" si="0"/>
        <v>1256777597.6992676</v>
      </c>
    </row>
    <row r="135" spans="1:12" ht="33" x14ac:dyDescent="0.3">
      <c r="A135" s="1"/>
      <c r="B135" s="41">
        <v>44750</v>
      </c>
      <c r="C135" s="42">
        <v>1439</v>
      </c>
      <c r="D135" s="42"/>
      <c r="E135" s="53" t="s">
        <v>130</v>
      </c>
      <c r="F135" s="45" t="s">
        <v>131</v>
      </c>
      <c r="G135" s="43"/>
      <c r="H135" s="46" t="s">
        <v>132</v>
      </c>
      <c r="I135" s="43"/>
      <c r="J135" s="47"/>
      <c r="K135" s="49">
        <v>7540.2</v>
      </c>
      <c r="L135" s="49">
        <f t="shared" si="0"/>
        <v>1256770057.4992676</v>
      </c>
    </row>
    <row r="136" spans="1:12" ht="49.5" x14ac:dyDescent="0.3">
      <c r="A136" s="1"/>
      <c r="B136" s="41" t="s">
        <v>133</v>
      </c>
      <c r="C136" s="42">
        <v>1445</v>
      </c>
      <c r="D136" s="42"/>
      <c r="E136" s="53" t="s">
        <v>134</v>
      </c>
      <c r="F136" s="45" t="s">
        <v>135</v>
      </c>
      <c r="G136" s="43"/>
      <c r="H136" s="46" t="s">
        <v>136</v>
      </c>
      <c r="I136" s="43"/>
      <c r="J136" s="47"/>
      <c r="K136" s="47">
        <v>87240569.659999996</v>
      </c>
      <c r="L136" s="49">
        <f t="shared" si="0"/>
        <v>1169529487.8392675</v>
      </c>
    </row>
    <row r="137" spans="1:12" ht="30" x14ac:dyDescent="0.3">
      <c r="A137" s="1"/>
      <c r="B137" s="41">
        <v>44753</v>
      </c>
      <c r="C137" s="42">
        <v>1459</v>
      </c>
      <c r="D137" s="42"/>
      <c r="E137" s="45" t="s">
        <v>137</v>
      </c>
      <c r="F137" s="45" t="s">
        <v>77</v>
      </c>
      <c r="G137" s="43"/>
      <c r="H137" s="46" t="s">
        <v>138</v>
      </c>
      <c r="I137" s="43"/>
      <c r="J137" s="47"/>
      <c r="K137" s="47">
        <v>184586.98</v>
      </c>
      <c r="L137" s="49">
        <f t="shared" si="0"/>
        <v>1169344900.8592675</v>
      </c>
    </row>
    <row r="138" spans="1:12" ht="30" x14ac:dyDescent="0.3">
      <c r="A138" s="1"/>
      <c r="B138" s="54">
        <v>44753</v>
      </c>
      <c r="C138" s="42">
        <v>1461</v>
      </c>
      <c r="D138" s="42"/>
      <c r="E138" s="45" t="s">
        <v>86</v>
      </c>
      <c r="F138" s="45" t="s">
        <v>77</v>
      </c>
      <c r="G138" s="43"/>
      <c r="H138" s="46" t="s">
        <v>139</v>
      </c>
      <c r="I138" s="43"/>
      <c r="J138" s="47"/>
      <c r="K138" s="47">
        <v>4666.66</v>
      </c>
      <c r="L138" s="49">
        <f t="shared" si="0"/>
        <v>1169340234.1992674</v>
      </c>
    </row>
    <row r="139" spans="1:12" ht="30" x14ac:dyDescent="0.3">
      <c r="A139" s="1"/>
      <c r="B139" s="54">
        <v>44754</v>
      </c>
      <c r="C139" s="42">
        <v>1464</v>
      </c>
      <c r="D139" s="42"/>
      <c r="E139" s="45" t="s">
        <v>140</v>
      </c>
      <c r="F139" s="45" t="s">
        <v>141</v>
      </c>
      <c r="G139" s="43"/>
      <c r="H139" s="46" t="s">
        <v>142</v>
      </c>
      <c r="I139" s="43"/>
      <c r="J139" s="47"/>
      <c r="K139" s="47">
        <v>70000</v>
      </c>
      <c r="L139" s="49">
        <f t="shared" si="0"/>
        <v>1169270234.1992674</v>
      </c>
    </row>
    <row r="140" spans="1:12" ht="30" x14ac:dyDescent="0.3">
      <c r="A140" s="1"/>
      <c r="B140" s="54">
        <v>44754</v>
      </c>
      <c r="C140" s="42">
        <v>1466</v>
      </c>
      <c r="D140" s="42"/>
      <c r="E140" s="45" t="s">
        <v>143</v>
      </c>
      <c r="F140" s="45" t="s">
        <v>84</v>
      </c>
      <c r="G140" s="43"/>
      <c r="H140" s="46" t="s">
        <v>144</v>
      </c>
      <c r="I140" s="43"/>
      <c r="J140" s="47"/>
      <c r="K140" s="47">
        <v>57745</v>
      </c>
      <c r="L140" s="49">
        <f t="shared" si="0"/>
        <v>1169212489.1992674</v>
      </c>
    </row>
    <row r="141" spans="1:12" ht="30" x14ac:dyDescent="0.3">
      <c r="A141" s="1"/>
      <c r="B141" s="54">
        <v>44754</v>
      </c>
      <c r="C141" s="42">
        <v>1468</v>
      </c>
      <c r="D141" s="42"/>
      <c r="E141" s="45" t="s">
        <v>145</v>
      </c>
      <c r="F141" s="45" t="s">
        <v>84</v>
      </c>
      <c r="G141" s="43"/>
      <c r="H141" s="46" t="s">
        <v>146</v>
      </c>
      <c r="I141" s="43"/>
      <c r="J141" s="47"/>
      <c r="K141" s="47">
        <v>45041.1</v>
      </c>
      <c r="L141" s="49">
        <f t="shared" si="0"/>
        <v>1169167448.0992675</v>
      </c>
    </row>
    <row r="142" spans="1:12" ht="30" x14ac:dyDescent="0.3">
      <c r="A142" s="1"/>
      <c r="B142" s="54">
        <v>44754</v>
      </c>
      <c r="C142" s="42">
        <v>1470</v>
      </c>
      <c r="D142" s="42"/>
      <c r="E142" s="45" t="s">
        <v>76</v>
      </c>
      <c r="F142" s="45" t="s">
        <v>84</v>
      </c>
      <c r="G142" s="43"/>
      <c r="H142" s="46" t="s">
        <v>147</v>
      </c>
      <c r="I142" s="43"/>
      <c r="J142" s="47"/>
      <c r="K142" s="47">
        <v>3833561.59</v>
      </c>
      <c r="L142" s="49">
        <f t="shared" si="0"/>
        <v>1165333886.5092676</v>
      </c>
    </row>
    <row r="143" spans="1:12" ht="30" x14ac:dyDescent="0.3">
      <c r="A143" s="1"/>
      <c r="B143" s="54">
        <v>44754</v>
      </c>
      <c r="C143" s="42">
        <v>1472</v>
      </c>
      <c r="D143" s="42"/>
      <c r="E143" s="45" t="s">
        <v>83</v>
      </c>
      <c r="F143" s="45" t="s">
        <v>84</v>
      </c>
      <c r="G143" s="43"/>
      <c r="H143" s="46" t="s">
        <v>148</v>
      </c>
      <c r="I143" s="43"/>
      <c r="J143" s="47"/>
      <c r="K143" s="47">
        <v>311629.95</v>
      </c>
      <c r="L143" s="49">
        <f t="shared" si="0"/>
        <v>1165022256.5592675</v>
      </c>
    </row>
    <row r="144" spans="1:12" ht="30" x14ac:dyDescent="0.3">
      <c r="A144" s="1"/>
      <c r="B144" s="54">
        <v>44754</v>
      </c>
      <c r="C144" s="42">
        <v>1474</v>
      </c>
      <c r="D144" s="42"/>
      <c r="E144" s="45" t="s">
        <v>149</v>
      </c>
      <c r="F144" s="45" t="s">
        <v>84</v>
      </c>
      <c r="G144" s="43"/>
      <c r="H144" s="46" t="s">
        <v>150</v>
      </c>
      <c r="I144" s="43"/>
      <c r="J144" s="47"/>
      <c r="K144" s="47">
        <v>3098365.2</v>
      </c>
      <c r="L144" s="49">
        <f t="shared" si="0"/>
        <v>1161923891.3592675</v>
      </c>
    </row>
    <row r="145" spans="1:12" ht="30" x14ac:dyDescent="0.3">
      <c r="A145" s="1"/>
      <c r="B145" s="54">
        <v>44754</v>
      </c>
      <c r="C145" s="42">
        <v>1476</v>
      </c>
      <c r="D145" s="42"/>
      <c r="E145" s="45" t="s">
        <v>151</v>
      </c>
      <c r="F145" s="45" t="s">
        <v>77</v>
      </c>
      <c r="G145" s="43"/>
      <c r="H145" s="46" t="s">
        <v>152</v>
      </c>
      <c r="I145" s="43"/>
      <c r="J145" s="47"/>
      <c r="K145" s="47">
        <v>58000</v>
      </c>
      <c r="L145" s="49">
        <f t="shared" si="0"/>
        <v>1161865891.3592675</v>
      </c>
    </row>
    <row r="146" spans="1:12" ht="30" x14ac:dyDescent="0.3">
      <c r="A146" s="1"/>
      <c r="B146" s="54">
        <v>44754</v>
      </c>
      <c r="C146" s="42">
        <v>1478</v>
      </c>
      <c r="D146" s="42"/>
      <c r="E146" s="45" t="s">
        <v>137</v>
      </c>
      <c r="F146" s="45" t="s">
        <v>77</v>
      </c>
      <c r="G146" s="43"/>
      <c r="H146" s="46" t="s">
        <v>153</v>
      </c>
      <c r="I146" s="43"/>
      <c r="J146" s="47"/>
      <c r="K146" s="47">
        <v>264928.48</v>
      </c>
      <c r="L146" s="49">
        <f t="shared" si="0"/>
        <v>1161600962.8792675</v>
      </c>
    </row>
    <row r="147" spans="1:12" ht="16.5" x14ac:dyDescent="0.3">
      <c r="A147" s="1"/>
      <c r="B147" s="54">
        <v>44754</v>
      </c>
      <c r="C147" s="42"/>
      <c r="D147" s="42"/>
      <c r="E147" s="45"/>
      <c r="F147" s="45" t="s">
        <v>60</v>
      </c>
      <c r="G147" s="43"/>
      <c r="H147" s="46" t="s">
        <v>154</v>
      </c>
      <c r="I147" s="43"/>
      <c r="J147" s="47">
        <v>4527401.7496500006</v>
      </c>
      <c r="K147" s="47"/>
      <c r="L147" s="49">
        <f t="shared" si="0"/>
        <v>1166128364.6289175</v>
      </c>
    </row>
    <row r="148" spans="1:12" ht="49.5" x14ac:dyDescent="0.3">
      <c r="A148" s="1"/>
      <c r="B148" s="54">
        <v>44755</v>
      </c>
      <c r="C148" s="42">
        <v>1483</v>
      </c>
      <c r="D148" s="42"/>
      <c r="E148" s="45" t="s">
        <v>155</v>
      </c>
      <c r="F148" s="45" t="s">
        <v>156</v>
      </c>
      <c r="G148" s="43"/>
      <c r="H148" s="46" t="s">
        <v>157</v>
      </c>
      <c r="I148" s="43"/>
      <c r="J148" s="47"/>
      <c r="K148" s="47">
        <v>1200000</v>
      </c>
      <c r="L148" s="49">
        <f t="shared" si="0"/>
        <v>1164928364.6289175</v>
      </c>
    </row>
    <row r="149" spans="1:12" ht="49.5" x14ac:dyDescent="0.3">
      <c r="A149" s="1"/>
      <c r="B149" s="54">
        <v>44755</v>
      </c>
      <c r="C149" s="42">
        <v>1491</v>
      </c>
      <c r="D149" s="42"/>
      <c r="E149" s="45" t="s">
        <v>107</v>
      </c>
      <c r="F149" s="45" t="s">
        <v>108</v>
      </c>
      <c r="G149" s="43"/>
      <c r="H149" s="46" t="s">
        <v>158</v>
      </c>
      <c r="I149" s="43"/>
      <c r="J149" s="47"/>
      <c r="K149" s="47">
        <v>142886.20000000001</v>
      </c>
      <c r="L149" s="49">
        <f t="shared" si="0"/>
        <v>1164785478.4289174</v>
      </c>
    </row>
    <row r="150" spans="1:12" ht="33" x14ac:dyDescent="0.3">
      <c r="A150" s="1"/>
      <c r="B150" s="54">
        <v>44756</v>
      </c>
      <c r="C150" s="42">
        <v>1497</v>
      </c>
      <c r="D150" s="42"/>
      <c r="E150" s="45" t="s">
        <v>159</v>
      </c>
      <c r="F150" s="45" t="s">
        <v>160</v>
      </c>
      <c r="G150" s="43"/>
      <c r="H150" s="46" t="s">
        <v>161</v>
      </c>
      <c r="I150" s="43"/>
      <c r="J150" s="47"/>
      <c r="K150" s="47">
        <v>18864.310000000001</v>
      </c>
      <c r="L150" s="49">
        <f t="shared" si="0"/>
        <v>1164766614.1189175</v>
      </c>
    </row>
    <row r="151" spans="1:12" ht="49.5" x14ac:dyDescent="0.3">
      <c r="A151" s="1"/>
      <c r="B151" s="54" t="s">
        <v>162</v>
      </c>
      <c r="C151" s="42">
        <v>1503</v>
      </c>
      <c r="D151" s="42"/>
      <c r="E151" s="45" t="s">
        <v>163</v>
      </c>
      <c r="F151" s="45" t="s">
        <v>164</v>
      </c>
      <c r="G151" s="43"/>
      <c r="H151" s="46" t="s">
        <v>165</v>
      </c>
      <c r="I151" s="43"/>
      <c r="J151" s="47"/>
      <c r="K151" s="47">
        <v>361287.3</v>
      </c>
      <c r="L151" s="49">
        <f t="shared" si="0"/>
        <v>1164405326.8189175</v>
      </c>
    </row>
    <row r="152" spans="1:12" ht="49.5" x14ac:dyDescent="0.3">
      <c r="A152" s="1"/>
      <c r="B152" s="54" t="s">
        <v>166</v>
      </c>
      <c r="C152" s="42">
        <v>1512</v>
      </c>
      <c r="D152" s="42"/>
      <c r="E152" s="45" t="s">
        <v>110</v>
      </c>
      <c r="F152" s="45" t="s">
        <v>167</v>
      </c>
      <c r="G152" s="43"/>
      <c r="H152" s="46" t="s">
        <v>168</v>
      </c>
      <c r="I152" s="43"/>
      <c r="J152" s="47"/>
      <c r="K152" s="47">
        <v>38693.97</v>
      </c>
      <c r="L152" s="49">
        <f t="shared" si="0"/>
        <v>1164366632.8489175</v>
      </c>
    </row>
    <row r="153" spans="1:12" ht="33" x14ac:dyDescent="0.3">
      <c r="A153" s="1"/>
      <c r="B153" s="54" t="s">
        <v>166</v>
      </c>
      <c r="C153" s="42">
        <v>1518</v>
      </c>
      <c r="D153" s="42"/>
      <c r="E153" s="45" t="s">
        <v>99</v>
      </c>
      <c r="F153" s="45" t="s">
        <v>169</v>
      </c>
      <c r="G153" s="43"/>
      <c r="H153" s="46" t="s">
        <v>170</v>
      </c>
      <c r="I153" s="43"/>
      <c r="J153" s="55"/>
      <c r="K153" s="47">
        <v>11800</v>
      </c>
      <c r="L153" s="49">
        <f t="shared" si="0"/>
        <v>1164354832.8489175</v>
      </c>
    </row>
    <row r="154" spans="1:12" ht="49.5" x14ac:dyDescent="0.3">
      <c r="A154" s="1"/>
      <c r="B154" s="54" t="s">
        <v>166</v>
      </c>
      <c r="C154" s="42">
        <v>1520</v>
      </c>
      <c r="D154" s="42"/>
      <c r="E154" s="45" t="s">
        <v>171</v>
      </c>
      <c r="F154" s="45" t="s">
        <v>172</v>
      </c>
      <c r="G154" s="43"/>
      <c r="H154" s="46" t="s">
        <v>173</v>
      </c>
      <c r="I154" s="43"/>
      <c r="J154" s="47"/>
      <c r="K154" s="47">
        <v>7254687.0300000003</v>
      </c>
      <c r="L154" s="49">
        <f t="shared" si="0"/>
        <v>1157100145.8189175</v>
      </c>
    </row>
    <row r="155" spans="1:12" ht="49.5" x14ac:dyDescent="0.3">
      <c r="A155" s="1"/>
      <c r="B155" s="54" t="s">
        <v>166</v>
      </c>
      <c r="C155" s="42">
        <v>1522</v>
      </c>
      <c r="D155" s="42"/>
      <c r="E155" s="45" t="s">
        <v>107</v>
      </c>
      <c r="F155" s="45" t="s">
        <v>108</v>
      </c>
      <c r="G155" s="43"/>
      <c r="H155" s="46" t="s">
        <v>174</v>
      </c>
      <c r="I155" s="43"/>
      <c r="J155" s="47"/>
      <c r="K155" s="47">
        <v>35223</v>
      </c>
      <c r="L155" s="49">
        <f t="shared" si="0"/>
        <v>1157064922.8189175</v>
      </c>
    </row>
    <row r="156" spans="1:12" ht="82.5" x14ac:dyDescent="0.3">
      <c r="A156" s="1"/>
      <c r="B156" s="54" t="s">
        <v>166</v>
      </c>
      <c r="C156" s="42">
        <v>1524</v>
      </c>
      <c r="D156" s="42"/>
      <c r="E156" s="45" t="s">
        <v>99</v>
      </c>
      <c r="F156" s="45" t="s">
        <v>175</v>
      </c>
      <c r="G156" s="43"/>
      <c r="H156" s="46" t="s">
        <v>176</v>
      </c>
      <c r="I156" s="43"/>
      <c r="J156" s="47"/>
      <c r="K156" s="47">
        <v>160480</v>
      </c>
      <c r="L156" s="49">
        <f t="shared" si="0"/>
        <v>1156904442.8189175</v>
      </c>
    </row>
    <row r="157" spans="1:12" ht="75" x14ac:dyDescent="0.3">
      <c r="A157" s="1"/>
      <c r="B157" s="54">
        <v>44760</v>
      </c>
      <c r="C157" s="56" t="s">
        <v>177</v>
      </c>
      <c r="D157" s="42"/>
      <c r="E157" s="45" t="s">
        <v>178</v>
      </c>
      <c r="F157" s="45" t="s">
        <v>60</v>
      </c>
      <c r="G157" s="43"/>
      <c r="H157" s="46" t="s">
        <v>179</v>
      </c>
      <c r="I157" s="43"/>
      <c r="J157" s="47"/>
      <c r="K157" s="47">
        <v>2776991.77</v>
      </c>
      <c r="L157" s="49">
        <f t="shared" si="0"/>
        <v>1154127451.0489175</v>
      </c>
    </row>
    <row r="158" spans="1:12" ht="66" x14ac:dyDescent="0.3">
      <c r="A158" s="1"/>
      <c r="B158" s="54">
        <v>44760</v>
      </c>
      <c r="C158" s="42">
        <v>1526</v>
      </c>
      <c r="D158" s="42"/>
      <c r="E158" s="45" t="s">
        <v>180</v>
      </c>
      <c r="F158" s="45" t="s">
        <v>181</v>
      </c>
      <c r="G158" s="43"/>
      <c r="H158" s="46" t="s">
        <v>182</v>
      </c>
      <c r="I158" s="43"/>
      <c r="J158" s="47"/>
      <c r="K158" s="47">
        <v>22209</v>
      </c>
      <c r="L158" s="49">
        <f t="shared" si="0"/>
        <v>1154105242.0489175</v>
      </c>
    </row>
    <row r="159" spans="1:12" ht="49.5" x14ac:dyDescent="0.3">
      <c r="A159" s="1"/>
      <c r="B159" s="54">
        <v>44760</v>
      </c>
      <c r="C159" s="42">
        <v>1528</v>
      </c>
      <c r="D159" s="42"/>
      <c r="E159" s="45" t="s">
        <v>183</v>
      </c>
      <c r="F159" s="45" t="s">
        <v>184</v>
      </c>
      <c r="G159" s="43"/>
      <c r="H159" s="46" t="s">
        <v>185</v>
      </c>
      <c r="I159" s="43"/>
      <c r="J159" s="47"/>
      <c r="K159" s="47">
        <v>123528.37</v>
      </c>
      <c r="L159" s="49">
        <f t="shared" si="0"/>
        <v>1153981713.6789176</v>
      </c>
    </row>
    <row r="160" spans="1:12" ht="33" x14ac:dyDescent="0.3">
      <c r="A160" s="1"/>
      <c r="B160" s="54">
        <v>44762</v>
      </c>
      <c r="C160" s="42">
        <v>1550</v>
      </c>
      <c r="D160" s="42"/>
      <c r="E160" s="45" t="s">
        <v>180</v>
      </c>
      <c r="F160" s="45" t="s">
        <v>186</v>
      </c>
      <c r="G160" s="43"/>
      <c r="H160" s="46" t="s">
        <v>187</v>
      </c>
      <c r="I160" s="43"/>
      <c r="J160" s="47"/>
      <c r="K160" s="49">
        <v>195561.4</v>
      </c>
      <c r="L160" s="49">
        <f t="shared" si="0"/>
        <v>1153786152.2789176</v>
      </c>
    </row>
    <row r="161" spans="1:12" ht="33" x14ac:dyDescent="0.3">
      <c r="A161" s="1"/>
      <c r="B161" s="54">
        <v>44762</v>
      </c>
      <c r="C161" s="42">
        <v>1552</v>
      </c>
      <c r="D161" s="42"/>
      <c r="E161" s="45" t="s">
        <v>180</v>
      </c>
      <c r="F161" s="45" t="s">
        <v>188</v>
      </c>
      <c r="G161" s="43"/>
      <c r="H161" s="46" t="s">
        <v>189</v>
      </c>
      <c r="I161" s="43"/>
      <c r="J161" s="47"/>
      <c r="K161" s="49">
        <v>79345.16</v>
      </c>
      <c r="L161" s="49">
        <f t="shared" si="0"/>
        <v>1153706807.1189175</v>
      </c>
    </row>
    <row r="162" spans="1:12" ht="66" x14ac:dyDescent="0.3">
      <c r="A162" s="1"/>
      <c r="B162" s="54">
        <v>44762</v>
      </c>
      <c r="C162" s="42">
        <v>1554</v>
      </c>
      <c r="D162" s="42"/>
      <c r="E162" s="45" t="s">
        <v>190</v>
      </c>
      <c r="F162" s="45" t="s">
        <v>191</v>
      </c>
      <c r="G162" s="43"/>
      <c r="H162" s="46" t="s">
        <v>192</v>
      </c>
      <c r="I162" s="43"/>
      <c r="J162" s="47"/>
      <c r="K162" s="49">
        <v>784886.28</v>
      </c>
      <c r="L162" s="49">
        <f t="shared" si="0"/>
        <v>1152921920.8389175</v>
      </c>
    </row>
    <row r="163" spans="1:12" ht="49.5" x14ac:dyDescent="0.3">
      <c r="A163" s="1"/>
      <c r="B163" s="54">
        <v>44762</v>
      </c>
      <c r="C163" s="42">
        <v>1556</v>
      </c>
      <c r="D163" s="42"/>
      <c r="E163" s="45" t="s">
        <v>193</v>
      </c>
      <c r="F163" s="45" t="s">
        <v>194</v>
      </c>
      <c r="G163" s="43"/>
      <c r="H163" s="46" t="s">
        <v>195</v>
      </c>
      <c r="I163" s="43"/>
      <c r="J163" s="47"/>
      <c r="K163" s="49">
        <v>64494.080000000002</v>
      </c>
      <c r="L163" s="49">
        <f t="shared" si="0"/>
        <v>1152857426.7589176</v>
      </c>
    </row>
    <row r="164" spans="1:12" ht="49.5" x14ac:dyDescent="0.3">
      <c r="A164" s="1"/>
      <c r="B164" s="54">
        <v>44762</v>
      </c>
      <c r="C164" s="42">
        <v>1560</v>
      </c>
      <c r="D164" s="42"/>
      <c r="E164" s="45" t="s">
        <v>107</v>
      </c>
      <c r="F164" s="45" t="s">
        <v>196</v>
      </c>
      <c r="G164" s="43"/>
      <c r="H164" s="46" t="s">
        <v>197</v>
      </c>
      <c r="I164" s="43"/>
      <c r="J164" s="47"/>
      <c r="K164" s="49">
        <v>324871.7</v>
      </c>
      <c r="L164" s="49">
        <f t="shared" si="0"/>
        <v>1152532555.0589175</v>
      </c>
    </row>
    <row r="165" spans="1:12" ht="66" x14ac:dyDescent="0.3">
      <c r="A165" s="1"/>
      <c r="B165" s="54">
        <v>44762</v>
      </c>
      <c r="C165" s="42">
        <v>1563</v>
      </c>
      <c r="D165" s="42"/>
      <c r="E165" s="45" t="s">
        <v>171</v>
      </c>
      <c r="F165" s="45" t="s">
        <v>198</v>
      </c>
      <c r="G165" s="43"/>
      <c r="H165" s="46" t="s">
        <v>199</v>
      </c>
      <c r="I165" s="43"/>
      <c r="J165" s="47"/>
      <c r="K165" s="49">
        <v>12665936.279999999</v>
      </c>
      <c r="L165" s="49">
        <f t="shared" si="0"/>
        <v>1139866618.7789176</v>
      </c>
    </row>
    <row r="166" spans="1:12" ht="33" x14ac:dyDescent="0.3">
      <c r="A166" s="1"/>
      <c r="B166" s="54">
        <v>44762</v>
      </c>
      <c r="C166" s="42"/>
      <c r="D166" s="42"/>
      <c r="E166" s="45"/>
      <c r="F166" s="45" t="s">
        <v>60</v>
      </c>
      <c r="G166" s="43"/>
      <c r="H166" s="57" t="s">
        <v>200</v>
      </c>
      <c r="I166" s="43"/>
      <c r="J166" s="55">
        <v>4335393.18</v>
      </c>
      <c r="K166" s="49"/>
      <c r="L166" s="49">
        <f t="shared" si="0"/>
        <v>1144202011.9589176</v>
      </c>
    </row>
    <row r="167" spans="1:12" ht="33" x14ac:dyDescent="0.3">
      <c r="A167" s="1"/>
      <c r="B167" s="54" t="s">
        <v>201</v>
      </c>
      <c r="C167" s="42">
        <v>1568</v>
      </c>
      <c r="D167" s="42"/>
      <c r="E167" s="45" t="s">
        <v>202</v>
      </c>
      <c r="F167" s="45" t="s">
        <v>203</v>
      </c>
      <c r="G167" s="43"/>
      <c r="H167" s="46" t="s">
        <v>204</v>
      </c>
      <c r="I167" s="43"/>
      <c r="J167" s="47"/>
      <c r="K167" s="49">
        <v>5153550.47</v>
      </c>
      <c r="L167" s="49">
        <f t="shared" si="0"/>
        <v>1139048461.4889176</v>
      </c>
    </row>
    <row r="168" spans="1:12" ht="66" x14ac:dyDescent="0.3">
      <c r="A168" s="1"/>
      <c r="B168" s="54" t="s">
        <v>205</v>
      </c>
      <c r="C168" s="42">
        <v>1570</v>
      </c>
      <c r="D168" s="42"/>
      <c r="E168" s="45" t="s">
        <v>107</v>
      </c>
      <c r="F168" s="45" t="s">
        <v>108</v>
      </c>
      <c r="G168" s="43"/>
      <c r="H168" s="46" t="s">
        <v>206</v>
      </c>
      <c r="I168" s="43"/>
      <c r="J168" s="47"/>
      <c r="K168" s="49">
        <v>93172.800000000003</v>
      </c>
      <c r="L168" s="49">
        <f t="shared" si="0"/>
        <v>1138955288.6889176</v>
      </c>
    </row>
    <row r="169" spans="1:12" ht="49.5" x14ac:dyDescent="0.3">
      <c r="A169" s="1"/>
      <c r="B169" s="54">
        <v>44763</v>
      </c>
      <c r="C169" s="42">
        <v>1579</v>
      </c>
      <c r="D169" s="42"/>
      <c r="E169" s="45" t="s">
        <v>202</v>
      </c>
      <c r="F169" s="45" t="s">
        <v>207</v>
      </c>
      <c r="G169" s="43"/>
      <c r="H169" s="46" t="s">
        <v>208</v>
      </c>
      <c r="I169" s="43"/>
      <c r="J169" s="47"/>
      <c r="K169" s="49">
        <v>4539471.4000000004</v>
      </c>
      <c r="L169" s="49">
        <f t="shared" si="0"/>
        <v>1134415817.2889175</v>
      </c>
    </row>
    <row r="170" spans="1:12" ht="49.5" x14ac:dyDescent="0.3">
      <c r="A170" s="1"/>
      <c r="B170" s="54">
        <v>44763</v>
      </c>
      <c r="C170" s="42">
        <v>1583</v>
      </c>
      <c r="D170" s="42"/>
      <c r="E170" s="45" t="s">
        <v>202</v>
      </c>
      <c r="F170" s="45" t="s">
        <v>209</v>
      </c>
      <c r="G170" s="43"/>
      <c r="H170" s="46" t="s">
        <v>210</v>
      </c>
      <c r="I170" s="43"/>
      <c r="J170" s="47"/>
      <c r="K170" s="49">
        <v>2349568.83</v>
      </c>
      <c r="L170" s="49">
        <f t="shared" si="0"/>
        <v>1132066248.4589176</v>
      </c>
    </row>
    <row r="171" spans="1:12" ht="33" x14ac:dyDescent="0.3">
      <c r="A171" s="1"/>
      <c r="B171" s="54">
        <v>44764</v>
      </c>
      <c r="C171" s="42">
        <v>1594</v>
      </c>
      <c r="D171" s="42"/>
      <c r="E171" s="45" t="s">
        <v>99</v>
      </c>
      <c r="F171" s="45" t="s">
        <v>121</v>
      </c>
      <c r="G171" s="43"/>
      <c r="H171" s="46" t="s">
        <v>211</v>
      </c>
      <c r="I171" s="43"/>
      <c r="J171" s="47"/>
      <c r="K171" s="49">
        <v>11800</v>
      </c>
      <c r="L171" s="49">
        <f t="shared" si="0"/>
        <v>1132054448.4589176</v>
      </c>
    </row>
    <row r="172" spans="1:12" ht="66" x14ac:dyDescent="0.3">
      <c r="A172" s="1"/>
      <c r="B172" s="54" t="s">
        <v>212</v>
      </c>
      <c r="C172" s="42">
        <v>1599</v>
      </c>
      <c r="D172" s="42"/>
      <c r="E172" s="45" t="s">
        <v>171</v>
      </c>
      <c r="F172" s="45" t="s">
        <v>213</v>
      </c>
      <c r="G172" s="43"/>
      <c r="H172" s="46" t="s">
        <v>214</v>
      </c>
      <c r="I172" s="43"/>
      <c r="J172" s="47"/>
      <c r="K172" s="49">
        <v>14408978.4</v>
      </c>
      <c r="L172" s="49">
        <f t="shared" si="0"/>
        <v>1117645470.0589175</v>
      </c>
    </row>
    <row r="173" spans="1:12" ht="30" x14ac:dyDescent="0.3">
      <c r="A173" s="1"/>
      <c r="B173" s="54" t="s">
        <v>215</v>
      </c>
      <c r="C173" s="42">
        <v>1610</v>
      </c>
      <c r="D173" s="42"/>
      <c r="E173" s="45" t="s">
        <v>216</v>
      </c>
      <c r="F173" s="45" t="s">
        <v>77</v>
      </c>
      <c r="G173" s="43"/>
      <c r="H173" s="46" t="s">
        <v>217</v>
      </c>
      <c r="I173" s="43"/>
      <c r="J173" s="47"/>
      <c r="K173" s="49">
        <v>102078.95</v>
      </c>
      <c r="L173" s="49">
        <f t="shared" si="0"/>
        <v>1117543391.1089175</v>
      </c>
    </row>
    <row r="174" spans="1:12" ht="30" x14ac:dyDescent="0.3">
      <c r="A174" s="1"/>
      <c r="B174" s="54" t="s">
        <v>215</v>
      </c>
      <c r="C174" s="42">
        <v>1612</v>
      </c>
      <c r="D174" s="42"/>
      <c r="E174" s="45" t="s">
        <v>216</v>
      </c>
      <c r="F174" s="45" t="s">
        <v>77</v>
      </c>
      <c r="G174" s="43"/>
      <c r="H174" s="46" t="s">
        <v>218</v>
      </c>
      <c r="I174" s="43"/>
      <c r="J174" s="47"/>
      <c r="K174" s="49">
        <v>84628.5</v>
      </c>
      <c r="L174" s="49">
        <f t="shared" si="0"/>
        <v>1117458762.6089175</v>
      </c>
    </row>
    <row r="175" spans="1:12" ht="16.5" x14ac:dyDescent="0.3">
      <c r="A175" s="1"/>
      <c r="B175" s="41">
        <v>44767</v>
      </c>
      <c r="C175" s="42"/>
      <c r="D175" s="42"/>
      <c r="E175" s="50"/>
      <c r="F175" s="45" t="s">
        <v>60</v>
      </c>
      <c r="G175" s="43"/>
      <c r="H175" s="46" t="s">
        <v>219</v>
      </c>
      <c r="I175" s="43"/>
      <c r="J175" s="47">
        <v>111621757.324955</v>
      </c>
      <c r="K175" s="49"/>
      <c r="L175" s="49">
        <f t="shared" si="0"/>
        <v>1229080519.9338725</v>
      </c>
    </row>
    <row r="176" spans="1:12" ht="16.5" x14ac:dyDescent="0.3">
      <c r="A176" s="1"/>
      <c r="B176" s="41">
        <v>44767</v>
      </c>
      <c r="C176" s="42"/>
      <c r="D176" s="42"/>
      <c r="E176" s="50"/>
      <c r="F176" s="45" t="s">
        <v>60</v>
      </c>
      <c r="G176" s="43"/>
      <c r="H176" s="46" t="s">
        <v>220</v>
      </c>
      <c r="I176" s="43"/>
      <c r="J176" s="47">
        <v>5446084.6469250005</v>
      </c>
      <c r="K176" s="49"/>
      <c r="L176" s="49">
        <f t="shared" ref="L176:L183" si="1">+L175+J176-K176</f>
        <v>1234526604.5807974</v>
      </c>
    </row>
    <row r="177" spans="1:12" ht="33" x14ac:dyDescent="0.3">
      <c r="A177" s="1"/>
      <c r="B177" s="54">
        <v>44769</v>
      </c>
      <c r="C177" s="42">
        <v>1638</v>
      </c>
      <c r="D177" s="42"/>
      <c r="E177" s="45" t="s">
        <v>99</v>
      </c>
      <c r="F177" s="45" t="s">
        <v>169</v>
      </c>
      <c r="G177" s="43"/>
      <c r="H177" s="46" t="s">
        <v>221</v>
      </c>
      <c r="I177" s="43"/>
      <c r="J177" s="47"/>
      <c r="K177" s="49">
        <v>35400</v>
      </c>
      <c r="L177" s="49">
        <f t="shared" si="1"/>
        <v>1234491204.5807974</v>
      </c>
    </row>
    <row r="178" spans="1:12" ht="30" x14ac:dyDescent="0.3">
      <c r="A178" s="1"/>
      <c r="B178" s="54" t="s">
        <v>222</v>
      </c>
      <c r="C178" s="42">
        <v>1646</v>
      </c>
      <c r="D178" s="42"/>
      <c r="E178" s="45" t="s">
        <v>76</v>
      </c>
      <c r="F178" s="45" t="s">
        <v>84</v>
      </c>
      <c r="G178" s="43"/>
      <c r="H178" s="46" t="s">
        <v>223</v>
      </c>
      <c r="I178" s="43"/>
      <c r="J178" s="47"/>
      <c r="K178" s="49">
        <v>76800.850000000006</v>
      </c>
      <c r="L178" s="49">
        <f t="shared" si="1"/>
        <v>1234414403.7307975</v>
      </c>
    </row>
    <row r="179" spans="1:12" ht="30" x14ac:dyDescent="0.3">
      <c r="A179" s="1"/>
      <c r="B179" s="54">
        <v>44769</v>
      </c>
      <c r="C179" s="42">
        <v>1648</v>
      </c>
      <c r="D179" s="42"/>
      <c r="E179" s="45" t="s">
        <v>145</v>
      </c>
      <c r="F179" s="45" t="s">
        <v>84</v>
      </c>
      <c r="G179" s="43"/>
      <c r="H179" s="46" t="s">
        <v>224</v>
      </c>
      <c r="I179" s="43"/>
      <c r="J179" s="47"/>
      <c r="K179" s="49">
        <v>75068.5</v>
      </c>
      <c r="L179" s="49">
        <f t="shared" si="1"/>
        <v>1234339335.2307975</v>
      </c>
    </row>
    <row r="180" spans="1:12" ht="66" x14ac:dyDescent="0.3">
      <c r="A180" s="1"/>
      <c r="B180" s="54">
        <v>44770</v>
      </c>
      <c r="C180" s="42">
        <v>1655</v>
      </c>
      <c r="D180" s="42"/>
      <c r="E180" s="45" t="s">
        <v>225</v>
      </c>
      <c r="F180" s="45" t="s">
        <v>226</v>
      </c>
      <c r="G180" s="43"/>
      <c r="H180" s="46" t="s">
        <v>227</v>
      </c>
      <c r="I180" s="43"/>
      <c r="J180" s="47"/>
      <c r="K180" s="49">
        <v>9874</v>
      </c>
      <c r="L180" s="49">
        <f t="shared" si="1"/>
        <v>1234329461.2307975</v>
      </c>
    </row>
    <row r="181" spans="1:12" ht="30" x14ac:dyDescent="0.25">
      <c r="B181" s="54">
        <v>44770</v>
      </c>
      <c r="C181" s="42">
        <v>1659</v>
      </c>
      <c r="D181" s="42"/>
      <c r="E181" s="45" t="s">
        <v>216</v>
      </c>
      <c r="F181" s="45" t="s">
        <v>77</v>
      </c>
      <c r="G181" s="43"/>
      <c r="H181" s="46" t="s">
        <v>228</v>
      </c>
      <c r="I181" s="43"/>
      <c r="J181" s="47"/>
      <c r="K181" s="49">
        <v>112004.05</v>
      </c>
      <c r="L181" s="49">
        <f t="shared" si="1"/>
        <v>1234217457.1807976</v>
      </c>
    </row>
    <row r="182" spans="1:12" ht="33" x14ac:dyDescent="0.25">
      <c r="B182" s="54">
        <v>44771</v>
      </c>
      <c r="C182" s="42">
        <v>1668</v>
      </c>
      <c r="D182" s="42"/>
      <c r="E182" s="45" t="s">
        <v>99</v>
      </c>
      <c r="F182" s="45" t="s">
        <v>114</v>
      </c>
      <c r="G182" s="43"/>
      <c r="H182" s="46" t="s">
        <v>229</v>
      </c>
      <c r="I182" s="43"/>
      <c r="J182" s="47"/>
      <c r="K182" s="49">
        <v>9440</v>
      </c>
      <c r="L182" s="49">
        <f t="shared" si="1"/>
        <v>1234208017.1807976</v>
      </c>
    </row>
    <row r="183" spans="1:12" ht="33" x14ac:dyDescent="0.25">
      <c r="B183" s="54" t="s">
        <v>230</v>
      </c>
      <c r="C183" s="42">
        <v>1671</v>
      </c>
      <c r="D183" s="42"/>
      <c r="E183" s="45" t="s">
        <v>231</v>
      </c>
      <c r="F183" s="45" t="s">
        <v>232</v>
      </c>
      <c r="G183" s="43"/>
      <c r="H183" s="46" t="s">
        <v>233</v>
      </c>
      <c r="I183" s="43"/>
      <c r="J183" s="47"/>
      <c r="K183" s="49">
        <v>64350</v>
      </c>
      <c r="L183" s="49">
        <f t="shared" si="1"/>
        <v>1234143667.1807976</v>
      </c>
    </row>
    <row r="184" spans="1:12" ht="15.75" thickBot="1" x14ac:dyDescent="0.3">
      <c r="B184" s="58" t="s">
        <v>65</v>
      </c>
      <c r="C184" s="59"/>
      <c r="D184" s="59"/>
      <c r="E184" s="59"/>
      <c r="F184" s="58"/>
      <c r="G184" s="59"/>
      <c r="H184" s="60"/>
      <c r="I184" s="59"/>
      <c r="J184" s="61">
        <f>SUM(J111:J183)</f>
        <v>235752967.46649197</v>
      </c>
      <c r="K184" s="61">
        <f>SUM(K111:K183)</f>
        <v>157596935.93000004</v>
      </c>
      <c r="L184" s="62">
        <f>+L111+J184-K184</f>
        <v>1234143667.1807973</v>
      </c>
    </row>
    <row r="185" spans="1:12" ht="16.5" thickTop="1" x14ac:dyDescent="0.3"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1"/>
    </row>
    <row r="186" spans="1:12" ht="15.75" x14ac:dyDescent="0.3"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63"/>
    </row>
    <row r="187" spans="1:12" ht="15.75" x14ac:dyDescent="0.3">
      <c r="B187" s="1"/>
      <c r="C187" s="1"/>
      <c r="D187" s="1"/>
      <c r="E187" s="1"/>
      <c r="F187" s="33" t="s">
        <v>234</v>
      </c>
      <c r="G187" s="1"/>
      <c r="H187" s="33" t="s">
        <v>67</v>
      </c>
      <c r="I187" s="1"/>
      <c r="J187" s="34" t="s">
        <v>68</v>
      </c>
      <c r="K187" s="34"/>
      <c r="L187" s="34"/>
    </row>
    <row r="188" spans="1:12" ht="15.75" x14ac:dyDescent="0.3">
      <c r="B188" s="1"/>
      <c r="C188" s="1"/>
      <c r="D188" s="1"/>
      <c r="E188" s="1"/>
      <c r="F188" s="37" t="s">
        <v>69</v>
      </c>
      <c r="G188" s="37"/>
      <c r="H188" s="37" t="s">
        <v>70</v>
      </c>
      <c r="I188" s="1"/>
      <c r="J188" s="3" t="s">
        <v>70</v>
      </c>
      <c r="K188" s="3"/>
      <c r="L188" s="3"/>
    </row>
    <row r="189" spans="1:12" ht="15.75" x14ac:dyDescent="0.3">
      <c r="B189" s="1"/>
      <c r="C189" s="1"/>
      <c r="D189" s="1"/>
      <c r="E189" s="1"/>
      <c r="F189" s="37" t="s">
        <v>71</v>
      </c>
      <c r="G189" s="37"/>
      <c r="H189" s="37" t="s">
        <v>72</v>
      </c>
      <c r="I189" s="1"/>
      <c r="J189" s="3" t="s">
        <v>73</v>
      </c>
      <c r="K189" s="3"/>
      <c r="L189" s="3"/>
    </row>
    <row r="190" spans="1:12" ht="15.75" x14ac:dyDescent="0.3"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1"/>
    </row>
  </sheetData>
  <mergeCells count="14">
    <mergeCell ref="J188:L188"/>
    <mergeCell ref="J189:L189"/>
    <mergeCell ref="J97:L97"/>
    <mergeCell ref="B105:L105"/>
    <mergeCell ref="B106:L106"/>
    <mergeCell ref="B107:L107"/>
    <mergeCell ref="B108:L108"/>
    <mergeCell ref="J187:L187"/>
    <mergeCell ref="B2:L2"/>
    <mergeCell ref="B3:L3"/>
    <mergeCell ref="B4:L4"/>
    <mergeCell ref="B5:L5"/>
    <mergeCell ref="J95:L95"/>
    <mergeCell ref="J96:L96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19C1F1-BC59-4D3A-8D3B-8C20F288E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01836C-C97F-4815-B4DD-8C0E83C36A60}"/>
</file>

<file path=customXml/itemProps3.xml><?xml version="1.0" encoding="utf-8"?>
<ds:datastoreItem xmlns:ds="http://schemas.openxmlformats.org/officeDocument/2006/customXml" ds:itemID="{AE9CB8A0-A2D1-4DD1-8EFA-357BC320BA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2024-01-30T19:39:15Z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