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1/"/>
    </mc:Choice>
  </mc:AlternateContent>
  <xr:revisionPtr revIDLastSave="43" documentId="11_79EDFA5615DD8E2F87FCE0CE6E94D31523649F4F" xr6:coauthVersionLast="47" xr6:coauthVersionMax="47" xr10:uidLastSave="{CD2610C0-2F0D-4A88-8EB6-E6157C65FCB8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Hoja1!$A$1:$L$77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" l="1"/>
  <c r="J70" i="1"/>
  <c r="L39" i="1"/>
  <c r="L70" i="1" s="1"/>
  <c r="B36" i="1"/>
  <c r="K18" i="1"/>
  <c r="J18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40" i="1" l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</calcChain>
</file>

<file path=xl/sharedStrings.xml><?xml version="1.0" encoding="utf-8"?>
<sst xmlns="http://schemas.openxmlformats.org/spreadsheetml/2006/main" count="185" uniqueCount="109">
  <si>
    <t>INFORME DE TESORERIA</t>
  </si>
  <si>
    <t>INGRESOS Y EGRESOS</t>
  </si>
  <si>
    <t>CUENTA NO. 2400169440 (Fondo Reponible)</t>
  </si>
  <si>
    <t>JUNIO DEL 2021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</si>
  <si>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</si>
  <si>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</si>
  <si>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</si>
  <si>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</si>
  <si>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</si>
  <si>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</si>
  <si>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</si>
  <si>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</si>
  <si>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</si>
  <si>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</si>
  <si>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</si>
  <si>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Fecha</t>
  </si>
  <si>
    <t>Transferencia</t>
  </si>
  <si>
    <t>Cheque</t>
  </si>
  <si>
    <t>Referencia</t>
  </si>
  <si>
    <t>Beneficiario</t>
  </si>
  <si>
    <t>Descripcion</t>
  </si>
  <si>
    <t>Debito</t>
  </si>
  <si>
    <t>Credito</t>
  </si>
  <si>
    <t>Balance</t>
  </si>
  <si>
    <t>Balance Inicial</t>
  </si>
  <si>
    <t>CEIZTUR</t>
  </si>
  <si>
    <t>TRANSFERENCIA TESORERIA</t>
  </si>
  <si>
    <t>EMPLEADOS</t>
  </si>
  <si>
    <t>PAGO VIATICOS</t>
  </si>
  <si>
    <t>DGII</t>
  </si>
  <si>
    <t>COBRO IMP 0.15% DGIICTA CTE</t>
  </si>
  <si>
    <t>Total</t>
  </si>
  <si>
    <t>Anyolani Nolasco</t>
  </si>
  <si>
    <t>Enc. Division Depto. de Contabilidad</t>
  </si>
  <si>
    <t xml:space="preserve">  CUENTA UNICA DEL TESORO NO. 100010102384894</t>
  </si>
  <si>
    <t>Libramiento</t>
  </si>
  <si>
    <t>05/06/2021</t>
  </si>
  <si>
    <t xml:space="preserve">COMITE EJECUTOR DE INFRAESTRUCTURAS DE
ZONAS TURISTICAS
</t>
  </si>
  <si>
    <t>TRASNFERENCIAS RECIBIDAS DEL IDAC CORRESPONDIENTE AL MES DE FEBRERO</t>
  </si>
  <si>
    <t>02/06/2021</t>
  </si>
  <si>
    <t>2.2.1.3.01</t>
  </si>
  <si>
    <t>COMPANIA DOMINICANA DE TELEFONOS C POR A</t>
  </si>
  <si>
    <t>Pago de Factura No.6897 por servicios telefónico correspondiente al mes de Abril  2021.</t>
  </si>
  <si>
    <t>2.2.6.3.01</t>
  </si>
  <si>
    <t>HUMANO SEGUROS S A</t>
  </si>
  <si>
    <t>Pago Factura No.9034, Seguro Medico de los empleados del CEIZTUR, correspondiente al mes de Junio 2021</t>
  </si>
  <si>
    <t>2.2.7.2.06</t>
  </si>
  <si>
    <t>Agencia Bella, SAS.</t>
  </si>
  <si>
    <t>Pago de factura No. 1001correspondiente al mantenimiento general motocicleta Honda CB110 placa No. k2069451.</t>
  </si>
  <si>
    <t>2.1.1.2.01</t>
  </si>
  <si>
    <t>NOMINA NO CERTIFICADOS ABRIL 2021</t>
  </si>
  <si>
    <t>07/06/2021</t>
  </si>
  <si>
    <t>2.2.8.7.06</t>
  </si>
  <si>
    <t>Bonnelly Benirda Hernandez Herrera</t>
  </si>
  <si>
    <t>Pago factura No.0139, Legalización de documentos del CEIZTUR, según anexos</t>
  </si>
  <si>
    <t>10/06/2021</t>
  </si>
  <si>
    <t>CARMEN ENICIA CHEVALIER CARABALLO</t>
  </si>
  <si>
    <t>PAGO FACTURA No.0300, HONORARIOS PROFESIONALES CON TRASLADO DE NOTARIO, SEGÚN ANEXOS.</t>
  </si>
  <si>
    <t>12/06/2021</t>
  </si>
  <si>
    <t>2.1.1.2.08;   2.1.5.1.01;   2.1.5.2.01;   2.1.5.3.01</t>
  </si>
  <si>
    <t>ADICIONAL CONTRATADOS  FEBRERO 2021</t>
  </si>
  <si>
    <t>ADICIONAL CONTRATADOS  ABRIL  2021</t>
  </si>
  <si>
    <t>PERSONAL IGUALADOS CERTIFICADO  ABRIL 2021</t>
  </si>
  <si>
    <t>PERSONAL IGUALADOS  CERTIFICADO  MAYO  2021</t>
  </si>
  <si>
    <t>ADICIONAL CONTRATADOS  MARZO 2021</t>
  </si>
  <si>
    <t>ADICIONAL CONTRATADOS MAYO 2021</t>
  </si>
  <si>
    <t>16/06/2021</t>
  </si>
  <si>
    <t>2.2.1.3.01 </t>
  </si>
  <si>
    <t>Pago de Factura No.9395 por servicios telefónico correspondiente al mes de Mayo  2021.</t>
  </si>
  <si>
    <t>2.2.5.1.01</t>
  </si>
  <si>
    <t>XIOMARA DEL CARMEN MARMOLEJOS ACOSTA</t>
  </si>
  <si>
    <t>Pago factura No. 0045, Alquiler de local que aloja las Oficinas de la Policía de Turismo (CESTUR), correspondiente al mes de junio 2021, según anexo</t>
  </si>
  <si>
    <t>17/06/2021</t>
  </si>
  <si>
    <t>Pago factura No.0140, Legalización de contrato del CEIZTUR, según anexos</t>
  </si>
  <si>
    <t>2.1.1.1.01;     2.1.5.1.01;     2.1.5.2.01;    2.1.5.3.01;</t>
  </si>
  <si>
    <t>NOMINA  FIJA JUNIO 2021</t>
  </si>
  <si>
    <t>2.7.2.1.01</t>
  </si>
  <si>
    <t>Consorcio Solsanit, SRL</t>
  </si>
  <si>
    <t>Pago Cub. No.2 Proy.No.350 Fact. No.0102 , cont. No17-2020, Rehabilitación de Estación de Bombeo Long Beach Padre Granero I y Bello Costero Provincia Puerto Plata.</t>
  </si>
  <si>
    <t>2.1.2.2.05 </t>
  </si>
  <si>
    <t>NOMINA  MILITAR JUNIO 2021</t>
  </si>
  <si>
    <t>22/06/2021</t>
  </si>
  <si>
    <t>Delta Comercial, SA</t>
  </si>
  <si>
    <t>Pago de Factura No.1900 Mantenimiento General del vehículo  TOYOTA FORTUNER Placa G487603 asignado la Encargada del Departamento Financiero.</t>
  </si>
  <si>
    <t>Pago Factura No.1310 mantenimiento preventivo para Toyota Hilux placa No. L409889</t>
  </si>
  <si>
    <t>2.3.3.1.01;  2.3.3.2.01;   2.3.9.2.01; 2.3.9.9.01</t>
  </si>
  <si>
    <t>Maxibodegas Eop Del Caribe, SRL</t>
  </si>
  <si>
    <t>Pago de Factura No.0694 para el proceso de compra de Suministros de Oficina, solicitado por la sección de Almacén.</t>
  </si>
  <si>
    <t>23/06/2021</t>
  </si>
  <si>
    <t>COMERCIAL MINI EIRL</t>
  </si>
  <si>
    <t>Pago factura No. 0141 mantenimiento del Vehículo Ford Edge placa EG00009 y Hyundai Santa Fe Chasis KMHSH81XBBU634764, perteneciente al CEIZTUR, según anexos</t>
  </si>
  <si>
    <t xml:space="preserve"> 2.1.1.2.08; 2.1.5.1.01;  2.1.5.2.01;  2.1.5.3.01</t>
  </si>
  <si>
    <t>NOMINA CONTATADOS JUNIO 2021</t>
  </si>
  <si>
    <t xml:space="preserve"> 2.2.8.7.06</t>
  </si>
  <si>
    <t>Pago Factura No.0141 por Concepto de Pago por Legalización de Contratos según documentos anexos.</t>
  </si>
  <si>
    <t>pago de Factura No.0309 por concepto de pago Legalización de contratos según documentos anexos.</t>
  </si>
  <si>
    <t>PERSONAL IGUALADOS NO CERTIFICADO  MAYO  2021</t>
  </si>
  <si>
    <t>29/06/2021</t>
  </si>
  <si>
    <t>Pago de Factura No.0310, por concepto de Legalización de Documentos, según anexos.</t>
  </si>
  <si>
    <t>Santo Domingo Motors Company, SA</t>
  </si>
  <si>
    <t>Pago factura No.7431, Deducible de la reclamación No.368824, por seguro para la unidad Vehicular Chevrolet Colorado, placa L379825.</t>
  </si>
  <si>
    <t>30/06/2021</t>
  </si>
  <si>
    <t>2.3.9.2.01</t>
  </si>
  <si>
    <t>Ramirez &amp; Mojica Envoy Pack Courier Express, SRL</t>
  </si>
  <si>
    <t>Pago de Factura No.0466 Compra de Sellos Pre-Tintados, Para ser Utilizados en los diferentes Departamentos del CEIZTUR.</t>
  </si>
  <si>
    <t>Aprobado por:</t>
  </si>
  <si>
    <t>Realizado por:</t>
  </si>
  <si>
    <t>Maggy Villar</t>
  </si>
  <si>
    <t>Analista y/o Técnico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</si>
</sst>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name val="Palatino Linotype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43" fontId="3" fillId="0" borderId="0" xfId="1" applyFont="1"/>
    <xf numFmtId="43" fontId="5" fillId="0" borderId="0" xfId="1" applyFont="1"/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43" fontId="3" fillId="0" borderId="2" xfId="1" applyFont="1" applyBorder="1"/>
    <xf numFmtId="43" fontId="5" fillId="0" borderId="2" xfId="0" applyNumberFormat="1" applyFont="1" applyBorder="1"/>
    <xf numFmtId="43" fontId="3" fillId="0" borderId="0" xfId="0" applyNumberFormat="1" applyFont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2" fillId="2" borderId="3" xfId="1" applyFont="1" applyFill="1" applyBorder="1"/>
    <xf numFmtId="43" fontId="4" fillId="2" borderId="3" xfId="0" applyNumberFormat="1" applyFont="1" applyFill="1" applyBorder="1"/>
    <xf numFmtId="164" fontId="3" fillId="0" borderId="0" xfId="0" applyNumberFormat="1" applyFont="1"/>
    <xf numFmtId="43" fontId="5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/>
    <xf numFmtId="0" fontId="5" fillId="0" borderId="0" xfId="0" applyFont="1"/>
    <xf numFmtId="17" fontId="2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9" fontId="3" fillId="0" borderId="2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39" fontId="6" fillId="0" borderId="2" xfId="1" applyNumberFormat="1" applyFont="1" applyBorder="1" applyAlignment="1">
      <alignment horizontal="right"/>
    </xf>
    <xf numFmtId="43" fontId="2" fillId="0" borderId="0" xfId="1" applyFont="1" applyAlignment="1">
      <alignment horizontal="center" vertical="center" wrapText="1"/>
    </xf>
    <xf numFmtId="43" fontId="2" fillId="0" borderId="0" xfId="1" applyFont="1"/>
    <xf numFmtId="0" fontId="7" fillId="0" borderId="0" xfId="0" applyFont="1"/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</cellXfs>
  <cellStyles count="2">
    <cellStyle name="Millares 2 2 2 3" xfId="1" xr:uid="{68845075-7618-491F-912B-1E325239AA19}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5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6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3</xdr:col>
      <xdr:colOff>943292</xdr:colOff>
      <xdr:row>4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BF7BF-E414-4DBF-BEE0-1E82C8673F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21920" y="196215"/>
          <a:ext cx="2599372" cy="733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56674</xdr:colOff>
      <xdr:row>31</xdr:row>
      <xdr:rowOff>139541</xdr:rowOff>
    </xdr:from>
    <xdr:to>
      <xdr:col>5</xdr:col>
      <xdr:colOff>130175</xdr:colOff>
      <xdr:row>36</xdr:row>
      <xdr:rowOff>72866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8810337-8F14-4835-880E-A46CBA3FF16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0974" y="6549866"/>
          <a:ext cx="4077176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pto%20financiero%202021/CONTROL%20DE%20LIBRAMIENTOS/CONTROL%20DE%20LIB.%20MONTO%20BRUTO%202021-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pto%20financiero%202021/CONTROL%20DE%20LIBRAMIENTOS/CONTROL%20DE%20LIB.%20MONTO%20BRUTO%202021-1.xlsx?64C19A8F" TargetMode="External"/><Relationship Id="rId1" Type="http://schemas.openxmlformats.org/officeDocument/2006/relationships/externalLinkPath" Target="file:///\\64C19A8F\CONTROL%20DE%20LIB.%20MONTO%20BRUTO%2020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"/>
      <sheetName val="ENERO 1"/>
      <sheetName val="FEBRERO"/>
      <sheetName val="FEBRERO 1"/>
      <sheetName val="MARZO"/>
      <sheetName val="MARZO 1"/>
      <sheetName val="ABRIL"/>
      <sheetName val="ABRIL 1"/>
      <sheetName val="MAYO"/>
      <sheetName val="MAYO 1"/>
      <sheetName val="JUNIO"/>
      <sheetName val="JUNIO 1"/>
      <sheetName val="JULIO"/>
      <sheetName val="JULIO 1"/>
      <sheetName val="AGOSTO"/>
      <sheetName val="AGOSTO 1"/>
      <sheetName val="SEPTIEMBRE "/>
      <sheetName val="SEPTIEMBRE 1"/>
      <sheetName val="OCTUBRE"/>
      <sheetName val="OCTUBRE 1"/>
      <sheetName val="NOVIEMBRE"/>
      <sheetName val="NOVIEMBRE 1"/>
      <sheetName val="DICIEMBRE"/>
      <sheetName val="DICIEMBRE 1"/>
      <sheetName val="Sheet11"/>
      <sheetName val="Hoja6"/>
      <sheetName val="Hoja1"/>
      <sheetName val="Hoja2"/>
      <sheetName val="Hoja3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L24">
            <v>1299954.4699999997</v>
          </cell>
        </row>
        <row r="78">
          <cell r="L78">
            <v>495510386.3205722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F13DF-917D-47E4-BB2A-5A28AE386EEE}" name="Tabla134" displayName="Tabla134" ref="B7:L17" totalsRowShown="0" headerRowDxfId="12" headerRowBorderDxfId="11" tableBorderDxfId="10">
  <autoFilter ref="B7:L17" xr:uid="{1BAF13DF-917D-47E4-BB2A-5A28AE386EEE}"/>
  <tableColumns count="11">
    <tableColumn id="1" xr3:uid="{26DEBDB4-F232-409D-9413-E35297AC31BF}" name="Columna1" dataDxfId="9"/>
    <tableColumn id="2" xr3:uid="{3390C875-C019-4020-A07E-C7EC2782284C}" name="Columna2" dataDxfId="8"/>
    <tableColumn id="3" xr3:uid="{74951F75-A1F8-49A5-ADCA-CF5E2721FA83}" name="Columna3" dataDxfId="7"/>
    <tableColumn id="4" xr3:uid="{BEFBF91D-507A-498A-A74A-E77A0FED7A1D}" name="Columna4"/>
    <tableColumn id="5" xr3:uid="{A14585C5-2DB7-45AC-A96B-8200A269751D}" name="Columna5" dataDxfId="6"/>
    <tableColumn id="6" xr3:uid="{7432067A-A2A3-4D16-895A-4CA6EB950018}" name="Columna6" dataDxfId="5"/>
    <tableColumn id="7" xr3:uid="{1AF9EB30-AE39-4F30-8809-88B7C882001D}" name="Columna7" dataDxfId="4"/>
    <tableColumn id="8" xr3:uid="{27CD42F7-BE29-45C5-9899-860AA6E37439}" name="Columna8" dataDxfId="3"/>
    <tableColumn id="9" xr3:uid="{5A0A8BFA-836A-48CD-BB97-A9537A8155F7}" name="Columna9" dataDxfId="2"/>
    <tableColumn id="10" xr3:uid="{6381E4A1-2637-429C-9BB0-F1A8430784DE}" name="Columna10" dataDxfId="1"/>
    <tableColumn id="11" xr3:uid="{17C1E374-7E90-49BD-A45C-0B3E3C633359}" name="Columna11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89"/>
  <sheetViews>
    <sheetView showGridLines="0" tabSelected="1" view="pageBreakPreview" topLeftCell="A26" zoomScale="60" zoomScaleNormal="100" workbookViewId="0">
      <selection activeCell="X28" sqref="X28"/>
    </sheetView>
  </sheetViews>
  <sheetFormatPr baseColWidth="10" defaultColWidth="8.85546875" defaultRowHeight="16.5" x14ac:dyDescent="0.3"/>
  <cols>
    <col min="1" max="1" width="1.7109375" style="2" customWidth="1"/>
    <col min="2" max="2" width="12.140625" style="2" customWidth="1"/>
    <col min="3" max="3" width="11.5703125" style="2" customWidth="1"/>
    <col min="4" max="4" width="16.7109375" style="2" customWidth="1"/>
    <col min="5" max="5" width="17.85546875" style="2" customWidth="1"/>
    <col min="6" max="6" width="40.5703125" style="2" customWidth="1"/>
    <col min="7" max="7" width="0.140625" style="2" customWidth="1"/>
    <col min="8" max="8" width="64.140625" style="2" customWidth="1"/>
    <col min="9" max="9" width="0.28515625" style="2" hidden="1" customWidth="1"/>
    <col min="10" max="10" width="20.140625" style="11" customWidth="1"/>
    <col min="11" max="11" width="20" style="11" customWidth="1"/>
    <col min="12" max="12" width="24.28515625" style="32" customWidth="1"/>
    <col min="13" max="13" width="10.28515625" style="2" bestFit="1" customWidth="1"/>
    <col min="14" max="14" width="14.5703125" style="2" customWidth="1"/>
    <col min="15" max="16384" width="8.85546875" style="2"/>
  </cols>
  <sheetData>
    <row r="2" spans="2:13" ht="15" x14ac:dyDescent="0.3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3" ht="15" x14ac:dyDescent="0.3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3" ht="15" x14ac:dyDescent="0.3">
      <c r="B4" s="46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2:13" ht="15" x14ac:dyDescent="0.3">
      <c r="B5" s="47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7" spans="2:13" ht="17.25" hidden="1" x14ac:dyDescent="0.3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4" t="s">
        <v>12</v>
      </c>
      <c r="K7" s="4" t="s">
        <v>13</v>
      </c>
      <c r="L7" s="5" t="s">
        <v>14</v>
      </c>
    </row>
    <row r="8" spans="2:13" ht="17.25" x14ac:dyDescent="0.35">
      <c r="B8" s="6" t="s">
        <v>15</v>
      </c>
      <c r="C8" s="6" t="s">
        <v>16</v>
      </c>
      <c r="D8" s="6" t="s">
        <v>17</v>
      </c>
      <c r="E8" s="6" t="s">
        <v>18</v>
      </c>
      <c r="F8" s="6" t="s">
        <v>19</v>
      </c>
      <c r="G8" s="6"/>
      <c r="H8" s="6" t="s">
        <v>20</v>
      </c>
      <c r="I8" s="6"/>
      <c r="J8" s="7" t="s">
        <v>21</v>
      </c>
      <c r="K8" s="7" t="s">
        <v>22</v>
      </c>
      <c r="L8" s="8" t="s">
        <v>23</v>
      </c>
    </row>
    <row r="9" spans="2:13" x14ac:dyDescent="0.3">
      <c r="B9" s="9"/>
      <c r="F9"/>
      <c r="H9" s="10" t="s">
        <v>24</v>
      </c>
      <c r="J9" s="11">
        <v>0</v>
      </c>
      <c r="K9" s="11">
        <v>0</v>
      </c>
      <c r="L9" s="12">
        <f>+'[1]MAYO 1'!L24</f>
        <v>1299954.4699999997</v>
      </c>
    </row>
    <row r="10" spans="2:13" x14ac:dyDescent="0.3">
      <c r="B10" s="13">
        <v>44368</v>
      </c>
      <c r="C10" s="14"/>
      <c r="D10" s="15"/>
      <c r="E10" s="16">
        <v>4524013</v>
      </c>
      <c r="F10" s="17" t="s">
        <v>25</v>
      </c>
      <c r="G10" s="14"/>
      <c r="H10" s="18" t="s">
        <v>26</v>
      </c>
      <c r="I10" s="14"/>
      <c r="J10" s="19">
        <v>941078.54</v>
      </c>
      <c r="K10" s="19"/>
      <c r="L10" s="20">
        <f>+L9+Tabla134[[#This Row],[Columna9]]-Tabla134[[#This Row],[Columna10]]</f>
        <v>2241033.0099999998</v>
      </c>
    </row>
    <row r="11" spans="2:13" x14ac:dyDescent="0.3">
      <c r="B11" s="13">
        <v>44371</v>
      </c>
      <c r="C11" s="14"/>
      <c r="D11" s="15"/>
      <c r="E11" s="16">
        <v>4524012</v>
      </c>
      <c r="F11" s="17" t="s">
        <v>27</v>
      </c>
      <c r="G11" s="14"/>
      <c r="H11" s="18" t="s">
        <v>28</v>
      </c>
      <c r="I11" s="14"/>
      <c r="J11" s="19"/>
      <c r="K11" s="19">
        <v>130565</v>
      </c>
      <c r="L11" s="20">
        <f>+L10+Tabla134[[#This Row],[Columna9]]-Tabla134[[#This Row],[Columna10]]</f>
        <v>2110468.0099999998</v>
      </c>
      <c r="M11" s="21"/>
    </row>
    <row r="12" spans="2:13" x14ac:dyDescent="0.3">
      <c r="B12" s="13">
        <v>44371</v>
      </c>
      <c r="C12" s="14"/>
      <c r="D12" s="15"/>
      <c r="E12" s="16">
        <v>4524004</v>
      </c>
      <c r="F12" s="17" t="s">
        <v>27</v>
      </c>
      <c r="G12" s="14"/>
      <c r="H12" s="18" t="s">
        <v>28</v>
      </c>
      <c r="I12" s="14"/>
      <c r="J12" s="19"/>
      <c r="K12" s="19">
        <v>9900</v>
      </c>
      <c r="L12" s="20">
        <f>+L11+Tabla134[[#This Row],[Columna9]]-Tabla134[[#This Row],[Columna10]]</f>
        <v>2100568.0099999998</v>
      </c>
    </row>
    <row r="13" spans="2:13" x14ac:dyDescent="0.3">
      <c r="B13" s="13">
        <v>44372</v>
      </c>
      <c r="C13" s="14"/>
      <c r="D13" s="15"/>
      <c r="E13" s="16">
        <v>452441922</v>
      </c>
      <c r="F13" s="17" t="s">
        <v>29</v>
      </c>
      <c r="G13" s="14"/>
      <c r="H13" s="18" t="s">
        <v>30</v>
      </c>
      <c r="I13" s="14"/>
      <c r="J13" s="19"/>
      <c r="K13" s="19">
        <v>14.85</v>
      </c>
      <c r="L13" s="20">
        <f>+L12+Tabla134[[#This Row],[Columna9]]-Tabla134[[#This Row],[Columna10]]</f>
        <v>2100553.1599999997</v>
      </c>
    </row>
    <row r="14" spans="2:13" x14ac:dyDescent="0.3">
      <c r="B14" s="13">
        <v>44372</v>
      </c>
      <c r="C14" s="14"/>
      <c r="D14" s="15"/>
      <c r="E14" s="16">
        <v>452441923</v>
      </c>
      <c r="F14" s="17" t="s">
        <v>29</v>
      </c>
      <c r="G14" s="14"/>
      <c r="H14" s="18" t="s">
        <v>30</v>
      </c>
      <c r="I14" s="14"/>
      <c r="J14" s="19"/>
      <c r="K14" s="19">
        <v>195.85</v>
      </c>
      <c r="L14" s="20">
        <f>+L13+Tabla134[[#This Row],[Columna9]]-Tabla134[[#This Row],[Columna10]]</f>
        <v>2100357.3099999996</v>
      </c>
    </row>
    <row r="15" spans="2:13" x14ac:dyDescent="0.3">
      <c r="B15" s="13">
        <v>44377</v>
      </c>
      <c r="C15" s="14"/>
      <c r="D15" s="15"/>
      <c r="E15" s="16">
        <v>452400011</v>
      </c>
      <c r="F15" s="17" t="s">
        <v>27</v>
      </c>
      <c r="G15" s="14"/>
      <c r="H15" s="18" t="s">
        <v>28</v>
      </c>
      <c r="I15" s="14"/>
      <c r="J15" s="19"/>
      <c r="K15" s="19">
        <v>109042.5</v>
      </c>
      <c r="L15" s="20">
        <f>+L14+Tabla134[[#This Row],[Columna9]]-Tabla134[[#This Row],[Columna10]]</f>
        <v>1991314.8099999996</v>
      </c>
    </row>
    <row r="16" spans="2:13" x14ac:dyDescent="0.3">
      <c r="B16" s="13">
        <v>44377</v>
      </c>
      <c r="C16" s="14"/>
      <c r="D16" s="15"/>
      <c r="E16" s="16">
        <v>452400023</v>
      </c>
      <c r="F16" s="17" t="s">
        <v>27</v>
      </c>
      <c r="G16" s="14"/>
      <c r="H16" s="18" t="s">
        <v>28</v>
      </c>
      <c r="I16" s="14"/>
      <c r="J16" s="19"/>
      <c r="K16" s="19">
        <v>118865</v>
      </c>
      <c r="L16" s="20">
        <f>+L15+Tabla134[[#This Row],[Columna9]]-Tabla134[[#This Row],[Columna10]]</f>
        <v>1872449.8099999996</v>
      </c>
    </row>
    <row r="17" spans="2:14" x14ac:dyDescent="0.3">
      <c r="B17" s="13">
        <v>44377</v>
      </c>
      <c r="C17" s="14"/>
      <c r="D17" s="15"/>
      <c r="E17" s="16">
        <v>9990002</v>
      </c>
      <c r="F17" s="17"/>
      <c r="G17" s="14"/>
      <c r="H17" s="18"/>
      <c r="I17" s="14"/>
      <c r="J17" s="19"/>
      <c r="K17" s="19">
        <v>175</v>
      </c>
      <c r="L17" s="20">
        <f>+L16+Tabla134[[#This Row],[Columna9]]-Tabla134[[#This Row],[Columna10]]</f>
        <v>1872274.8099999996</v>
      </c>
    </row>
    <row r="18" spans="2:14" ht="18" thickBot="1" x14ac:dyDescent="0.4">
      <c r="B18" s="22" t="s">
        <v>31</v>
      </c>
      <c r="C18" s="23"/>
      <c r="D18" s="23"/>
      <c r="E18" s="23"/>
      <c r="F18" s="22"/>
      <c r="G18" s="22"/>
      <c r="H18" s="24"/>
      <c r="I18" s="23"/>
      <c r="J18" s="25">
        <f>+SUM(J9:J17)</f>
        <v>941078.54</v>
      </c>
      <c r="K18" s="25">
        <f>SUM(K10:K17)</f>
        <v>368758.2</v>
      </c>
      <c r="L18" s="26">
        <f>+L17</f>
        <v>1872274.8099999996</v>
      </c>
      <c r="N18" s="27"/>
    </row>
    <row r="19" spans="2:14" ht="17.25" thickTop="1" x14ac:dyDescent="0.3">
      <c r="L19" s="28"/>
    </row>
    <row r="21" spans="2:14" x14ac:dyDescent="0.3">
      <c r="J21" s="31"/>
      <c r="K21" s="31"/>
      <c r="L21" s="54"/>
    </row>
    <row r="22" spans="2:14" ht="15.75" x14ac:dyDescent="0.3">
      <c r="B22"/>
      <c r="C22"/>
      <c r="J22" s="31"/>
      <c r="K22" s="50"/>
      <c r="L22" s="51"/>
    </row>
    <row r="23" spans="2:14" ht="15" x14ac:dyDescent="0.3">
      <c r="B23" s="48" t="s">
        <v>106</v>
      </c>
      <c r="C23" s="48"/>
      <c r="D23" s="48"/>
      <c r="F23" s="30"/>
      <c r="H23" s="44" t="s">
        <v>105</v>
      </c>
      <c r="J23" s="2"/>
      <c r="K23" s="52"/>
      <c r="L23" s="52"/>
    </row>
    <row r="24" spans="2:14" ht="15" x14ac:dyDescent="0.3">
      <c r="B24" s="45" t="s">
        <v>107</v>
      </c>
      <c r="C24" s="45"/>
      <c r="D24" s="45"/>
      <c r="E24" s="30"/>
      <c r="F24" s="1"/>
      <c r="G24" s="1"/>
      <c r="H24" s="30" t="s">
        <v>32</v>
      </c>
      <c r="J24" s="29"/>
      <c r="K24" s="53"/>
      <c r="L24" s="53"/>
    </row>
    <row r="25" spans="2:14" ht="15" x14ac:dyDescent="0.3">
      <c r="B25" s="46" t="s">
        <v>108</v>
      </c>
      <c r="C25" s="46"/>
      <c r="D25" s="46"/>
      <c r="E25" s="30"/>
      <c r="F25" s="1"/>
      <c r="G25" s="1"/>
      <c r="H25" s="1" t="s">
        <v>33</v>
      </c>
      <c r="J25" s="29"/>
      <c r="K25" s="52"/>
      <c r="L25" s="52"/>
    </row>
    <row r="26" spans="2:14" x14ac:dyDescent="0.3">
      <c r="J26" s="31"/>
      <c r="K26" s="31"/>
    </row>
    <row r="27" spans="2:14" x14ac:dyDescent="0.3">
      <c r="J27" s="31"/>
      <c r="K27" s="31"/>
    </row>
    <row r="28" spans="2:14" x14ac:dyDescent="0.3">
      <c r="J28" s="31"/>
      <c r="K28" s="31"/>
    </row>
    <row r="29" spans="2:14" x14ac:dyDescent="0.3">
      <c r="J29" s="31"/>
      <c r="K29" s="31"/>
    </row>
    <row r="30" spans="2:14" x14ac:dyDescent="0.3">
      <c r="J30" s="31"/>
      <c r="K30" s="31"/>
    </row>
    <row r="32" spans="2:14" x14ac:dyDescent="0.3">
      <c r="M32" s="29"/>
    </row>
    <row r="33" spans="2:13" ht="15" x14ac:dyDescent="0.3">
      <c r="B33" s="46" t="s">
        <v>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29"/>
    </row>
    <row r="34" spans="2:13" ht="15" x14ac:dyDescent="0.3">
      <c r="B34" s="46" t="s">
        <v>1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29"/>
    </row>
    <row r="35" spans="2:13" ht="15" x14ac:dyDescent="0.3">
      <c r="B35" s="46" t="s">
        <v>34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33"/>
    </row>
    <row r="36" spans="2:13" ht="15" x14ac:dyDescent="0.3">
      <c r="B36" s="47" t="str">
        <f>+B5</f>
        <v>JUNIO DEL 2021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8" spans="2:13" ht="17.25" x14ac:dyDescent="0.35">
      <c r="B38" s="6" t="s">
        <v>15</v>
      </c>
      <c r="C38" s="6" t="s">
        <v>35</v>
      </c>
      <c r="D38" s="6" t="s">
        <v>17</v>
      </c>
      <c r="E38" s="6" t="s">
        <v>18</v>
      </c>
      <c r="F38" s="6" t="s">
        <v>19</v>
      </c>
      <c r="G38" s="6"/>
      <c r="H38" s="6" t="s">
        <v>20</v>
      </c>
      <c r="I38" s="6"/>
      <c r="J38" s="7" t="s">
        <v>21</v>
      </c>
      <c r="K38" s="7" t="s">
        <v>22</v>
      </c>
      <c r="L38" s="8" t="s">
        <v>23</v>
      </c>
      <c r="M38" s="11"/>
    </row>
    <row r="39" spans="2:13" x14ac:dyDescent="0.3">
      <c r="B39" s="34"/>
      <c r="C39" s="30"/>
      <c r="F39" s="35"/>
      <c r="H39" s="10" t="s">
        <v>24</v>
      </c>
      <c r="L39" s="12">
        <f>+'[1]MAYO 1'!L78</f>
        <v>495510386.3205722</v>
      </c>
      <c r="M39" s="11"/>
    </row>
    <row r="40" spans="2:13" ht="60" x14ac:dyDescent="0.3">
      <c r="B40" s="13" t="s">
        <v>36</v>
      </c>
      <c r="C40" s="14"/>
      <c r="D40" s="14"/>
      <c r="E40" s="18"/>
      <c r="F40" s="17" t="s">
        <v>37</v>
      </c>
      <c r="G40" s="14"/>
      <c r="H40" s="18" t="s">
        <v>38</v>
      </c>
      <c r="I40" s="14"/>
      <c r="J40" s="19">
        <v>154052605.27000001</v>
      </c>
      <c r="K40" s="19"/>
      <c r="L40" s="20">
        <f>+L39+J40-K40</f>
        <v>649562991.59057224</v>
      </c>
      <c r="M40" s="11"/>
    </row>
    <row r="41" spans="2:13" ht="30" x14ac:dyDescent="0.3">
      <c r="B41" s="13" t="s">
        <v>39</v>
      </c>
      <c r="C41" s="14">
        <v>1266</v>
      </c>
      <c r="D41" s="14"/>
      <c r="E41" s="18" t="s">
        <v>40</v>
      </c>
      <c r="F41" s="17" t="s">
        <v>41</v>
      </c>
      <c r="G41" s="14"/>
      <c r="H41" s="18" t="s">
        <v>42</v>
      </c>
      <c r="I41" s="14"/>
      <c r="J41" s="19"/>
      <c r="K41" s="19">
        <v>130855.27</v>
      </c>
      <c r="L41" s="20">
        <f t="shared" ref="L41:L69" si="0">+L40+J41-K41</f>
        <v>649432136.32057226</v>
      </c>
      <c r="M41" s="11"/>
    </row>
    <row r="42" spans="2:13" ht="30" x14ac:dyDescent="0.3">
      <c r="B42" s="13" t="s">
        <v>39</v>
      </c>
      <c r="C42" s="14">
        <v>1270</v>
      </c>
      <c r="D42" s="14"/>
      <c r="E42" s="18" t="s">
        <v>43</v>
      </c>
      <c r="F42" s="17" t="s">
        <v>44</v>
      </c>
      <c r="G42" s="14"/>
      <c r="H42" s="18" t="s">
        <v>45</v>
      </c>
      <c r="I42" s="14"/>
      <c r="J42" s="19"/>
      <c r="K42" s="19">
        <v>876114.22</v>
      </c>
      <c r="L42" s="20">
        <f t="shared" si="0"/>
        <v>648556022.10057223</v>
      </c>
      <c r="M42" s="11"/>
    </row>
    <row r="43" spans="2:13" ht="30" x14ac:dyDescent="0.3">
      <c r="B43" s="13" t="s">
        <v>39</v>
      </c>
      <c r="C43" s="14">
        <v>1274</v>
      </c>
      <c r="D43" s="14"/>
      <c r="E43" s="18" t="s">
        <v>46</v>
      </c>
      <c r="F43" s="17" t="s">
        <v>47</v>
      </c>
      <c r="G43" s="14"/>
      <c r="H43" s="18" t="s">
        <v>48</v>
      </c>
      <c r="I43" s="14"/>
      <c r="J43" s="19"/>
      <c r="K43" s="19">
        <v>873.91</v>
      </c>
      <c r="L43" s="20">
        <f t="shared" si="0"/>
        <v>648555148.19057226</v>
      </c>
      <c r="M43" s="11"/>
    </row>
    <row r="44" spans="2:13" x14ac:dyDescent="0.3">
      <c r="B44" s="13" t="s">
        <v>39</v>
      </c>
      <c r="C44" s="14">
        <v>1277</v>
      </c>
      <c r="D44" s="14"/>
      <c r="E44" s="18" t="s">
        <v>49</v>
      </c>
      <c r="F44" s="17" t="s">
        <v>25</v>
      </c>
      <c r="G44" s="14"/>
      <c r="H44" s="18" t="s">
        <v>50</v>
      </c>
      <c r="I44" s="14"/>
      <c r="J44" s="19"/>
      <c r="K44" s="19">
        <v>8004690</v>
      </c>
      <c r="L44" s="20">
        <f t="shared" si="0"/>
        <v>640550458.19057226</v>
      </c>
      <c r="M44" s="11"/>
    </row>
    <row r="45" spans="2:13" ht="30" x14ac:dyDescent="0.3">
      <c r="B45" s="13" t="s">
        <v>51</v>
      </c>
      <c r="C45" s="14">
        <v>1284</v>
      </c>
      <c r="D45" s="14"/>
      <c r="E45" s="18" t="s">
        <v>52</v>
      </c>
      <c r="F45" s="17" t="s">
        <v>53</v>
      </c>
      <c r="G45" s="14"/>
      <c r="H45" s="18" t="s">
        <v>54</v>
      </c>
      <c r="I45" s="14"/>
      <c r="J45" s="19"/>
      <c r="K45" s="19">
        <v>11800</v>
      </c>
      <c r="L45" s="20">
        <f t="shared" si="0"/>
        <v>640538658.19057226</v>
      </c>
      <c r="M45" s="11"/>
    </row>
    <row r="46" spans="2:13" ht="30" x14ac:dyDescent="0.3">
      <c r="B46" s="13" t="s">
        <v>55</v>
      </c>
      <c r="C46" s="14">
        <v>1292</v>
      </c>
      <c r="D46" s="14"/>
      <c r="E46" s="18" t="s">
        <v>52</v>
      </c>
      <c r="F46" s="17" t="s">
        <v>56</v>
      </c>
      <c r="G46" s="14"/>
      <c r="H46" s="18" t="s">
        <v>57</v>
      </c>
      <c r="I46" s="14"/>
      <c r="J46" s="19"/>
      <c r="K46" s="19">
        <v>28320</v>
      </c>
      <c r="L46" s="20">
        <f t="shared" si="0"/>
        <v>640510338.19057226</v>
      </c>
    </row>
    <row r="47" spans="2:13" ht="60" x14ac:dyDescent="0.3">
      <c r="B47" s="13" t="s">
        <v>58</v>
      </c>
      <c r="C47" s="14">
        <v>1296</v>
      </c>
      <c r="D47" s="14"/>
      <c r="E47" s="18" t="s">
        <v>59</v>
      </c>
      <c r="F47" s="17" t="s">
        <v>25</v>
      </c>
      <c r="G47" s="14"/>
      <c r="H47" s="18" t="s">
        <v>60</v>
      </c>
      <c r="I47" s="14"/>
      <c r="J47" s="19"/>
      <c r="K47" s="19">
        <v>83922.74</v>
      </c>
      <c r="L47" s="20">
        <f t="shared" si="0"/>
        <v>640426415.45057225</v>
      </c>
    </row>
    <row r="48" spans="2:13" ht="60" x14ac:dyDescent="0.3">
      <c r="B48" s="13" t="s">
        <v>58</v>
      </c>
      <c r="C48" s="14">
        <v>1298</v>
      </c>
      <c r="D48" s="14"/>
      <c r="E48" s="18" t="s">
        <v>59</v>
      </c>
      <c r="F48" s="17" t="s">
        <v>25</v>
      </c>
      <c r="G48" s="14"/>
      <c r="H48" s="18" t="s">
        <v>61</v>
      </c>
      <c r="I48" s="14"/>
      <c r="J48" s="19"/>
      <c r="K48" s="19">
        <v>38111.699999999997</v>
      </c>
      <c r="L48" s="20">
        <f t="shared" si="0"/>
        <v>640388303.7505722</v>
      </c>
    </row>
    <row r="49" spans="2:14" x14ac:dyDescent="0.3">
      <c r="B49" s="13" t="s">
        <v>58</v>
      </c>
      <c r="C49" s="14">
        <v>1300</v>
      </c>
      <c r="D49" s="14"/>
      <c r="E49" s="18" t="s">
        <v>49</v>
      </c>
      <c r="F49" s="36" t="s">
        <v>25</v>
      </c>
      <c r="G49" s="14"/>
      <c r="H49" s="37" t="s">
        <v>62</v>
      </c>
      <c r="I49" s="14"/>
      <c r="J49" s="19"/>
      <c r="K49" s="19">
        <v>3480200</v>
      </c>
      <c r="L49" s="20">
        <f t="shared" si="0"/>
        <v>636908103.7505722</v>
      </c>
    </row>
    <row r="50" spans="2:14" x14ac:dyDescent="0.3">
      <c r="B50" s="13" t="s">
        <v>58</v>
      </c>
      <c r="C50" s="14">
        <v>1302</v>
      </c>
      <c r="D50" s="14"/>
      <c r="E50" s="38" t="s">
        <v>49</v>
      </c>
      <c r="F50" s="17" t="s">
        <v>25</v>
      </c>
      <c r="G50" s="14"/>
      <c r="H50" s="18" t="s">
        <v>63</v>
      </c>
      <c r="I50" s="14"/>
      <c r="J50" s="19"/>
      <c r="K50" s="19">
        <v>3470400</v>
      </c>
      <c r="L50" s="20">
        <f t="shared" si="0"/>
        <v>633437703.7505722</v>
      </c>
      <c r="N50" s="27"/>
    </row>
    <row r="51" spans="2:14" ht="60" x14ac:dyDescent="0.3">
      <c r="B51" s="13" t="s">
        <v>58</v>
      </c>
      <c r="C51" s="14">
        <v>1304</v>
      </c>
      <c r="D51" s="14"/>
      <c r="E51" s="38" t="s">
        <v>59</v>
      </c>
      <c r="F51" s="36" t="s">
        <v>25</v>
      </c>
      <c r="G51" s="14"/>
      <c r="H51" s="39" t="s">
        <v>64</v>
      </c>
      <c r="I51" s="14"/>
      <c r="J51" s="19"/>
      <c r="K51" s="19">
        <v>38111.699999999997</v>
      </c>
      <c r="L51" s="20">
        <f t="shared" si="0"/>
        <v>633399592.05057216</v>
      </c>
    </row>
    <row r="52" spans="2:14" ht="60" x14ac:dyDescent="0.3">
      <c r="B52" s="13" t="s">
        <v>58</v>
      </c>
      <c r="C52" s="14">
        <v>1306</v>
      </c>
      <c r="D52" s="14"/>
      <c r="E52" s="38" t="s">
        <v>59</v>
      </c>
      <c r="F52" s="36" t="s">
        <v>25</v>
      </c>
      <c r="G52" s="14"/>
      <c r="H52" s="18" t="s">
        <v>65</v>
      </c>
      <c r="I52" s="14"/>
      <c r="J52" s="19"/>
      <c r="K52" s="19">
        <v>38111.699999999997</v>
      </c>
      <c r="L52" s="20">
        <f t="shared" si="0"/>
        <v>633361480.35057211</v>
      </c>
    </row>
    <row r="53" spans="2:14" ht="30" x14ac:dyDescent="0.3">
      <c r="B53" s="13" t="s">
        <v>66</v>
      </c>
      <c r="C53" s="14">
        <v>1316</v>
      </c>
      <c r="D53" s="14"/>
      <c r="E53" s="38" t="s">
        <v>67</v>
      </c>
      <c r="F53" s="17" t="s">
        <v>41</v>
      </c>
      <c r="G53" s="14"/>
      <c r="H53" s="18" t="s">
        <v>68</v>
      </c>
      <c r="I53" s="14"/>
      <c r="J53" s="19"/>
      <c r="K53" s="19">
        <v>126747.43</v>
      </c>
      <c r="L53" s="20">
        <f t="shared" si="0"/>
        <v>633234732.92057216</v>
      </c>
    </row>
    <row r="54" spans="2:14" ht="45" x14ac:dyDescent="0.3">
      <c r="B54" s="13" t="s">
        <v>66</v>
      </c>
      <c r="C54" s="14">
        <v>1320</v>
      </c>
      <c r="D54" s="14"/>
      <c r="E54" s="38" t="s">
        <v>69</v>
      </c>
      <c r="F54" s="36" t="s">
        <v>70</v>
      </c>
      <c r="G54" s="14"/>
      <c r="H54" s="18" t="s">
        <v>71</v>
      </c>
      <c r="I54" s="14"/>
      <c r="J54" s="19"/>
      <c r="K54" s="19">
        <v>376842.18</v>
      </c>
      <c r="L54" s="20">
        <f t="shared" si="0"/>
        <v>632857890.74057221</v>
      </c>
    </row>
    <row r="55" spans="2:14" ht="42.75" customHeight="1" x14ac:dyDescent="0.3">
      <c r="B55" s="13" t="s">
        <v>72</v>
      </c>
      <c r="C55" s="14">
        <v>1333</v>
      </c>
      <c r="D55" s="14"/>
      <c r="E55" s="38" t="s">
        <v>52</v>
      </c>
      <c r="F55" s="17" t="s">
        <v>53</v>
      </c>
      <c r="G55" s="14"/>
      <c r="H55" s="18" t="s">
        <v>73</v>
      </c>
      <c r="I55" s="14"/>
      <c r="J55" s="19"/>
      <c r="K55" s="19">
        <v>23600</v>
      </c>
      <c r="L55" s="20">
        <f t="shared" si="0"/>
        <v>632834290.74057221</v>
      </c>
    </row>
    <row r="56" spans="2:14" ht="60" x14ac:dyDescent="0.3">
      <c r="B56" s="13" t="s">
        <v>72</v>
      </c>
      <c r="C56" s="14">
        <v>1338</v>
      </c>
      <c r="D56" s="14"/>
      <c r="E56" s="38" t="s">
        <v>74</v>
      </c>
      <c r="F56" s="36" t="s">
        <v>25</v>
      </c>
      <c r="G56" s="14"/>
      <c r="H56" s="39" t="s">
        <v>75</v>
      </c>
      <c r="I56" s="14"/>
      <c r="J56" s="19"/>
      <c r="K56" s="19">
        <v>3079654.52</v>
      </c>
      <c r="L56" s="20">
        <f t="shared" si="0"/>
        <v>629754636.22057223</v>
      </c>
    </row>
    <row r="57" spans="2:14" ht="45" x14ac:dyDescent="0.3">
      <c r="B57" s="13" t="s">
        <v>72</v>
      </c>
      <c r="C57" s="14">
        <v>1340</v>
      </c>
      <c r="D57" s="14"/>
      <c r="E57" s="38" t="s">
        <v>76</v>
      </c>
      <c r="F57" s="17" t="s">
        <v>77</v>
      </c>
      <c r="G57" s="14"/>
      <c r="H57" s="18" t="s">
        <v>78</v>
      </c>
      <c r="I57" s="14"/>
      <c r="J57" s="19"/>
      <c r="K57" s="19">
        <v>22725701.800000001</v>
      </c>
      <c r="L57" s="20">
        <f t="shared" si="0"/>
        <v>607028934.42057228</v>
      </c>
    </row>
    <row r="58" spans="2:14" x14ac:dyDescent="0.3">
      <c r="B58" s="13" t="s">
        <v>72</v>
      </c>
      <c r="C58" s="14">
        <v>1342</v>
      </c>
      <c r="D58" s="14"/>
      <c r="E58" s="18" t="s">
        <v>79</v>
      </c>
      <c r="F58" s="36" t="s">
        <v>25</v>
      </c>
      <c r="G58" s="14"/>
      <c r="H58" s="18" t="s">
        <v>80</v>
      </c>
      <c r="I58" s="14"/>
      <c r="J58" s="19"/>
      <c r="K58" s="19">
        <v>115000</v>
      </c>
      <c r="L58" s="20">
        <f t="shared" si="0"/>
        <v>606913934.42057228</v>
      </c>
    </row>
    <row r="59" spans="2:14" ht="45" x14ac:dyDescent="0.3">
      <c r="B59" s="13" t="s">
        <v>81</v>
      </c>
      <c r="C59" s="14">
        <v>1359</v>
      </c>
      <c r="D59" s="14"/>
      <c r="E59" s="18" t="s">
        <v>46</v>
      </c>
      <c r="F59" s="17" t="s">
        <v>82</v>
      </c>
      <c r="G59" s="14"/>
      <c r="H59" s="18" t="s">
        <v>83</v>
      </c>
      <c r="I59" s="14"/>
      <c r="J59" s="19"/>
      <c r="K59" s="19">
        <v>22355.21</v>
      </c>
      <c r="L59" s="20">
        <f t="shared" si="0"/>
        <v>606891579.21057224</v>
      </c>
    </row>
    <row r="60" spans="2:14" ht="30" x14ac:dyDescent="0.3">
      <c r="B60" s="13" t="s">
        <v>81</v>
      </c>
      <c r="C60" s="14">
        <v>1361</v>
      </c>
      <c r="D60" s="14"/>
      <c r="E60" s="18" t="s">
        <v>46</v>
      </c>
      <c r="F60" s="36" t="s">
        <v>82</v>
      </c>
      <c r="G60" s="14"/>
      <c r="H60" s="18" t="s">
        <v>84</v>
      </c>
      <c r="I60" s="14"/>
      <c r="J60" s="19"/>
      <c r="K60" s="19">
        <v>22126</v>
      </c>
      <c r="L60" s="20">
        <f t="shared" si="0"/>
        <v>606869453.21057224</v>
      </c>
    </row>
    <row r="61" spans="2:14" ht="45" x14ac:dyDescent="0.3">
      <c r="B61" s="13" t="s">
        <v>81</v>
      </c>
      <c r="C61" s="14">
        <v>1378</v>
      </c>
      <c r="D61" s="14"/>
      <c r="E61" s="18" t="s">
        <v>85</v>
      </c>
      <c r="F61" s="17" t="s">
        <v>86</v>
      </c>
      <c r="G61" s="14"/>
      <c r="H61" s="18" t="s">
        <v>87</v>
      </c>
      <c r="I61" s="14"/>
      <c r="J61" s="19"/>
      <c r="K61" s="40">
        <v>90293.47</v>
      </c>
      <c r="L61" s="20">
        <f t="shared" si="0"/>
        <v>606779159.74057221</v>
      </c>
    </row>
    <row r="62" spans="2:14" ht="45" x14ac:dyDescent="0.3">
      <c r="B62" s="13" t="s">
        <v>88</v>
      </c>
      <c r="C62" s="14">
        <v>1382</v>
      </c>
      <c r="D62" s="14"/>
      <c r="E62" s="18" t="s">
        <v>46</v>
      </c>
      <c r="F62" s="36" t="s">
        <v>89</v>
      </c>
      <c r="G62" s="14"/>
      <c r="H62" s="18" t="s">
        <v>90</v>
      </c>
      <c r="I62" s="14"/>
      <c r="J62" s="19"/>
      <c r="K62" s="40">
        <v>67260</v>
      </c>
      <c r="L62" s="20">
        <f t="shared" si="0"/>
        <v>606711899.74057221</v>
      </c>
    </row>
    <row r="63" spans="2:14" ht="45" x14ac:dyDescent="0.3">
      <c r="B63" s="13" t="s">
        <v>88</v>
      </c>
      <c r="C63" s="14">
        <v>1386</v>
      </c>
      <c r="D63" s="14"/>
      <c r="E63" s="18" t="s">
        <v>91</v>
      </c>
      <c r="F63" s="17" t="s">
        <v>25</v>
      </c>
      <c r="G63" s="14"/>
      <c r="H63" s="18" t="s">
        <v>92</v>
      </c>
      <c r="I63" s="14"/>
      <c r="J63" s="19"/>
      <c r="K63" s="40">
        <v>2280368.88</v>
      </c>
      <c r="L63" s="20">
        <f t="shared" si="0"/>
        <v>604431530.86057222</v>
      </c>
    </row>
    <row r="64" spans="2:14" ht="30" x14ac:dyDescent="0.3">
      <c r="B64" s="13" t="s">
        <v>88</v>
      </c>
      <c r="C64" s="14">
        <v>1388</v>
      </c>
      <c r="D64" s="14"/>
      <c r="E64" s="18" t="s">
        <v>93</v>
      </c>
      <c r="F64" s="36" t="s">
        <v>53</v>
      </c>
      <c r="G64" s="14"/>
      <c r="H64" s="18" t="s">
        <v>94</v>
      </c>
      <c r="I64" s="14"/>
      <c r="J64" s="19"/>
      <c r="K64" s="40">
        <v>7080</v>
      </c>
      <c r="L64" s="20">
        <f t="shared" si="0"/>
        <v>604424450.86057222</v>
      </c>
    </row>
    <row r="65" spans="2:13" ht="30" x14ac:dyDescent="0.3">
      <c r="B65" s="13" t="s">
        <v>88</v>
      </c>
      <c r="C65" s="14">
        <v>1390</v>
      </c>
      <c r="D65" s="14"/>
      <c r="E65" s="18" t="s">
        <v>93</v>
      </c>
      <c r="F65" s="17" t="s">
        <v>56</v>
      </c>
      <c r="G65" s="14"/>
      <c r="H65" s="18" t="s">
        <v>95</v>
      </c>
      <c r="I65" s="14"/>
      <c r="J65" s="19"/>
      <c r="K65" s="40">
        <v>8850</v>
      </c>
      <c r="L65" s="20">
        <f t="shared" si="0"/>
        <v>604415600.86057222</v>
      </c>
    </row>
    <row r="66" spans="2:13" ht="18.75" customHeight="1" x14ac:dyDescent="0.3">
      <c r="B66" s="13" t="s">
        <v>88</v>
      </c>
      <c r="C66" s="14">
        <v>1399</v>
      </c>
      <c r="D66" s="14"/>
      <c r="E66" s="18" t="s">
        <v>49</v>
      </c>
      <c r="F66" s="36" t="s">
        <v>25</v>
      </c>
      <c r="G66" s="14"/>
      <c r="H66" s="18" t="s">
        <v>96</v>
      </c>
      <c r="I66" s="14"/>
      <c r="J66" s="19"/>
      <c r="K66" s="40">
        <v>7905220</v>
      </c>
      <c r="L66" s="20">
        <f t="shared" si="0"/>
        <v>596510380.86057222</v>
      </c>
      <c r="M66" s="21"/>
    </row>
    <row r="67" spans="2:13" ht="30" x14ac:dyDescent="0.3">
      <c r="B67" s="13" t="s">
        <v>97</v>
      </c>
      <c r="C67" s="14">
        <v>1405</v>
      </c>
      <c r="D67" s="14"/>
      <c r="E67" s="18" t="s">
        <v>52</v>
      </c>
      <c r="F67" s="17" t="s">
        <v>56</v>
      </c>
      <c r="G67" s="14"/>
      <c r="H67" s="18" t="s">
        <v>98</v>
      </c>
      <c r="I67" s="14"/>
      <c r="J67" s="19"/>
      <c r="K67" s="40">
        <v>17700</v>
      </c>
      <c r="L67" s="20">
        <f t="shared" si="0"/>
        <v>596492680.86057222</v>
      </c>
    </row>
    <row r="68" spans="2:13" ht="30" x14ac:dyDescent="0.3">
      <c r="B68" s="13" t="s">
        <v>97</v>
      </c>
      <c r="C68" s="14">
        <v>1410</v>
      </c>
      <c r="D68" s="14"/>
      <c r="E68" s="18" t="s">
        <v>46</v>
      </c>
      <c r="F68" s="36" t="s">
        <v>99</v>
      </c>
      <c r="G68" s="14"/>
      <c r="H68" s="18" t="s">
        <v>100</v>
      </c>
      <c r="I68" s="14"/>
      <c r="J68" s="19"/>
      <c r="K68" s="40">
        <v>38137.589999999997</v>
      </c>
      <c r="L68" s="20">
        <f t="shared" si="0"/>
        <v>596454543.27057219</v>
      </c>
    </row>
    <row r="69" spans="2:13" ht="30" x14ac:dyDescent="0.3">
      <c r="B69" s="13" t="s">
        <v>101</v>
      </c>
      <c r="C69" s="14">
        <v>1416</v>
      </c>
      <c r="D69" s="14"/>
      <c r="E69" s="18" t="s">
        <v>102</v>
      </c>
      <c r="F69" s="17" t="s">
        <v>103</v>
      </c>
      <c r="G69" s="14"/>
      <c r="H69" s="18" t="s">
        <v>104</v>
      </c>
      <c r="I69" s="14"/>
      <c r="J69" s="19"/>
      <c r="K69" s="40">
        <v>13806</v>
      </c>
      <c r="L69" s="20">
        <f t="shared" si="0"/>
        <v>596440737.27057219</v>
      </c>
    </row>
    <row r="70" spans="2:13" ht="18" thickBot="1" x14ac:dyDescent="0.4">
      <c r="B70" s="22" t="s">
        <v>31</v>
      </c>
      <c r="C70" s="23"/>
      <c r="D70" s="23"/>
      <c r="E70" s="23"/>
      <c r="F70" s="22"/>
      <c r="G70" s="23"/>
      <c r="H70" s="24"/>
      <c r="I70" s="23"/>
      <c r="J70" s="25">
        <f>SUM(J39:J69)</f>
        <v>154052605.27000001</v>
      </c>
      <c r="K70" s="25">
        <f>SUM(K39:K69)</f>
        <v>53122254.320000008</v>
      </c>
      <c r="L70" s="26">
        <f>+L39+J70-K70</f>
        <v>596440737.27057219</v>
      </c>
    </row>
    <row r="71" spans="2:13" ht="17.25" thickTop="1" x14ac:dyDescent="0.3">
      <c r="L71" s="28"/>
    </row>
    <row r="72" spans="2:13" x14ac:dyDescent="0.3">
      <c r="J72" s="41"/>
      <c r="K72" s="42"/>
      <c r="L72" s="28"/>
    </row>
    <row r="73" spans="2:13" ht="15" x14ac:dyDescent="0.3">
      <c r="J73" s="2"/>
      <c r="K73" s="49"/>
      <c r="L73" s="49"/>
    </row>
    <row r="74" spans="2:13" ht="15.75" x14ac:dyDescent="0.3">
      <c r="B74"/>
      <c r="C74"/>
      <c r="J74" s="31"/>
      <c r="K74" s="50"/>
      <c r="L74" s="51"/>
    </row>
    <row r="75" spans="2:13" ht="15" x14ac:dyDescent="0.3">
      <c r="B75" s="48" t="s">
        <v>106</v>
      </c>
      <c r="C75" s="48"/>
      <c r="D75" s="48"/>
      <c r="F75" s="30"/>
      <c r="H75" s="44" t="s">
        <v>105</v>
      </c>
      <c r="J75" s="2"/>
      <c r="K75" s="52"/>
      <c r="L75" s="52"/>
    </row>
    <row r="76" spans="2:13" ht="15" x14ac:dyDescent="0.3">
      <c r="B76" s="45" t="s">
        <v>107</v>
      </c>
      <c r="C76" s="45"/>
      <c r="D76" s="45"/>
      <c r="E76" s="30"/>
      <c r="F76" s="1"/>
      <c r="G76" s="1"/>
      <c r="H76" s="30" t="s">
        <v>32</v>
      </c>
      <c r="J76" s="29"/>
      <c r="K76" s="53"/>
      <c r="L76" s="53"/>
    </row>
    <row r="77" spans="2:13" ht="15" x14ac:dyDescent="0.3">
      <c r="B77" s="46" t="s">
        <v>108</v>
      </c>
      <c r="C77" s="46"/>
      <c r="D77" s="46"/>
      <c r="E77" s="30"/>
      <c r="F77" s="1"/>
      <c r="G77" s="1"/>
      <c r="H77" s="1" t="s">
        <v>33</v>
      </c>
      <c r="J77" s="29"/>
      <c r="K77" s="46"/>
      <c r="L77" s="46"/>
    </row>
    <row r="78" spans="2:13" x14ac:dyDescent="0.3">
      <c r="J78" s="31"/>
      <c r="K78" s="31"/>
    </row>
    <row r="79" spans="2:13" ht="15" x14ac:dyDescent="0.3">
      <c r="J79" s="2"/>
      <c r="K79" s="2"/>
      <c r="L79" s="2"/>
    </row>
    <row r="80" spans="2:13" ht="15" x14ac:dyDescent="0.3">
      <c r="J80" s="2"/>
      <c r="K80" s="2"/>
      <c r="L80" s="2"/>
    </row>
    <row r="81" spans="2:12" ht="15" x14ac:dyDescent="0.3">
      <c r="J81" s="2"/>
      <c r="K81" s="2"/>
      <c r="L81" s="2"/>
    </row>
    <row r="82" spans="2:12" ht="15.75" x14ac:dyDescent="0.3">
      <c r="B82"/>
      <c r="C82"/>
      <c r="J82" s="31"/>
      <c r="K82"/>
      <c r="L82" s="43"/>
    </row>
    <row r="83" spans="2:12" ht="15" x14ac:dyDescent="0.3">
      <c r="B83" s="46"/>
      <c r="C83" s="46"/>
      <c r="D83" s="46"/>
      <c r="F83" s="30"/>
      <c r="H83" s="1"/>
      <c r="J83" s="2"/>
      <c r="K83" s="46"/>
      <c r="L83" s="46"/>
    </row>
    <row r="84" spans="2:12" ht="15" x14ac:dyDescent="0.3">
      <c r="B84" s="45"/>
      <c r="C84" s="45"/>
      <c r="D84" s="45"/>
      <c r="E84" s="30"/>
      <c r="F84" s="1"/>
      <c r="G84" s="1"/>
      <c r="H84" s="30"/>
      <c r="J84" s="29"/>
      <c r="K84" s="45"/>
      <c r="L84" s="45"/>
    </row>
    <row r="85" spans="2:12" ht="15" x14ac:dyDescent="0.3">
      <c r="B85" s="46"/>
      <c r="C85" s="46"/>
      <c r="D85" s="46"/>
      <c r="E85" s="30"/>
      <c r="F85" s="1"/>
      <c r="G85" s="1"/>
      <c r="H85" s="1"/>
      <c r="J85" s="29"/>
      <c r="K85" s="46"/>
      <c r="L85" s="46"/>
    </row>
    <row r="86" spans="2:12" x14ac:dyDescent="0.3">
      <c r="J86" s="31"/>
      <c r="K86" s="31"/>
    </row>
    <row r="87" spans="2:12" ht="15" x14ac:dyDescent="0.3">
      <c r="J87" s="2"/>
      <c r="K87" s="2"/>
      <c r="L87" s="2"/>
    </row>
    <row r="88" spans="2:12" ht="15" x14ac:dyDescent="0.3">
      <c r="J88" s="2"/>
      <c r="K88" s="2"/>
      <c r="L88" s="2"/>
    </row>
    <row r="89" spans="2:12" ht="15" x14ac:dyDescent="0.3">
      <c r="J89" s="2"/>
      <c r="K89" s="2"/>
      <c r="L89" s="2"/>
    </row>
  </sheetData>
  <mergeCells count="26">
    <mergeCell ref="B83:D83"/>
    <mergeCell ref="K83:L83"/>
    <mergeCell ref="B84:D84"/>
    <mergeCell ref="K84:L84"/>
    <mergeCell ref="B85:D85"/>
    <mergeCell ref="K85:L85"/>
    <mergeCell ref="B2:L2"/>
    <mergeCell ref="B3:L3"/>
    <mergeCell ref="B4:L4"/>
    <mergeCell ref="B5:L5"/>
    <mergeCell ref="B33:L33"/>
    <mergeCell ref="K23:L23"/>
    <mergeCell ref="K24:L24"/>
    <mergeCell ref="K25:L25"/>
    <mergeCell ref="B23:D23"/>
    <mergeCell ref="B24:D24"/>
    <mergeCell ref="B25:D25"/>
    <mergeCell ref="B76:D76"/>
    <mergeCell ref="K76:L76"/>
    <mergeCell ref="B77:D77"/>
    <mergeCell ref="K77:L77"/>
    <mergeCell ref="B34:L34"/>
    <mergeCell ref="B35:L35"/>
    <mergeCell ref="B36:L36"/>
    <mergeCell ref="B75:D75"/>
    <mergeCell ref="K75:L75"/>
  </mergeCells>
  <pageMargins left="0.70866141732283472" right="0.70866141732283472" top="0.74803149606299213" bottom="0.74803149606299213" header="0.31496062992125984" footer="0.31496062992125984"/>
  <pageSetup paperSize="5" scale="66" orientation="landscape" verticalDpi="0" r:id="rId1"/>
  <rowBreaks count="1" manualBreakCount="1">
    <brk id="28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B8FFA2-5AE2-4CC8-A15E-42A695EEE6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9588A4-97C1-4DD0-9FD2-F3D0999BCF1A}"/>
</file>

<file path=customXml/itemProps3.xml><?xml version="1.0" encoding="utf-8"?>
<ds:datastoreItem xmlns:ds="http://schemas.openxmlformats.org/officeDocument/2006/customXml" ds:itemID="{F80FE398-B082-45DB-BACB-414EF7F91D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Maggy Villar</cp:lastModifiedBy>
  <cp:lastPrinted>2024-01-31T19:53:41Z</cp:lastPrinted>
  <dcterms:created xsi:type="dcterms:W3CDTF">2015-06-05T18:19:34Z</dcterms:created>
  <dcterms:modified xsi:type="dcterms:W3CDTF">2024-01-31T19:53:44Z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