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Informes Financieros 2021-2023/Ingresos y Egresos año 2021/"/>
    </mc:Choice>
  </mc:AlternateContent>
  <xr:revisionPtr revIDLastSave="60" documentId="11_C435FB42C76D8D4C135FE3CE6E94D31523649F4F" xr6:coauthVersionLast="47" xr6:coauthVersionMax="47" xr10:uidLastSave="{A8BD3646-F533-4E39-8056-B497517D8D14}"/>
  <bookViews>
    <workbookView xWindow="-120" yWindow="-120" windowWidth="24240" windowHeight="131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J56" i="1"/>
  <c r="L35" i="1"/>
  <c r="B32" i="1"/>
  <c r="K16" i="1"/>
  <c r="J16" i="1"/>
  <c r="L8" i="1"/>
  <c r="L9" i="1" s="1"/>
  <c r="L10" i="1" s="1"/>
  <c r="L11" i="1" s="1"/>
  <c r="L12" i="1" s="1"/>
  <c r="L13" i="1" s="1"/>
  <c r="L14" i="1" s="1"/>
  <c r="L15" i="1" s="1"/>
  <c r="L16" i="1" s="1"/>
  <c r="L56" i="1" l="1"/>
  <c r="L36" i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</calcChain>
</file>

<file path=xl/sharedStrings.xml><?xml version="1.0" encoding="utf-8"?>
<sst xmlns="http://schemas.openxmlformats.org/spreadsheetml/2006/main" count="133" uniqueCount="87">
  <si>
    <t>INFORME DE TESORERIA</t>
  </si>
  <si>
    <t>INGRESOS Y EGRESOS</t>
  </si>
  <si>
    <t>CUENTA NO. 2400169440 (Fondo Reponible)</t>
  </si>
  <si>
    <t>MARZO DEL 2021</t>
  </si>
  <si>
    <t>Fecha</t>
  </si>
  <si>
    <t>Transferencia</t>
  </si>
  <si>
    <t>Cheque</t>
  </si>
  <si>
    <t>Referencia</t>
  </si>
  <si>
    <t>Beneficiario</t>
  </si>
  <si>
    <t>Descripcion</t>
  </si>
  <si>
    <t>Debito</t>
  </si>
  <si>
    <t>Credito</t>
  </si>
  <si>
    <t>Balance</t>
  </si>
  <si>
    <t>Balance Inicial</t>
  </si>
  <si>
    <t>CEIZTUR</t>
  </si>
  <si>
    <t>PAGO DE VIATICOS</t>
  </si>
  <si>
    <t>DGII</t>
  </si>
  <si>
    <t>COBRO IMP 0.15% DGII CTA CTE</t>
  </si>
  <si>
    <t>CERTIFICACION CHEQUE PRIVADO CAJA CHICA</t>
  </si>
  <si>
    <t>BANRESERVAS</t>
  </si>
  <si>
    <t xml:space="preserve">COMISION MANEJO DE CUENTA </t>
  </si>
  <si>
    <t>Total</t>
  </si>
  <si>
    <t xml:space="preserve">  CUENTA UNICA DEL TESORO NO. 100010102384894</t>
  </si>
  <si>
    <t>Libramiento</t>
  </si>
  <si>
    <t>08/03/2021</t>
  </si>
  <si>
    <t>2,1,1,2,08;   2,1,5,1,01;   2.1,5,1,02;  2,1,5,1,03</t>
  </si>
  <si>
    <t xml:space="preserve">COMITE EJECUTOR DE INFRAESTRUCTURAS DE
ZONAS TURISTICAS
</t>
  </si>
  <si>
    <t>TRASNFERENCIAS RECIBIDAS DEL IDAC CORRESPONDIENTE AL MES DE FEBRERO</t>
  </si>
  <si>
    <t>2.2.6.3.01</t>
  </si>
  <si>
    <t>NOMINA ADICIONAL CONTRATADOS FEBRERO 2021</t>
  </si>
  <si>
    <t>2.6.1.3.01</t>
  </si>
  <si>
    <t>HUMANO SEGURO</t>
  </si>
  <si>
    <t>PAGO FACTURA NO.7368 PAGO SEGURO A LOS EMPLEADOS DEL CEIZTUR MES DE FEBRERO 2021</t>
  </si>
  <si>
    <t>2.2.5.1.01</t>
  </si>
  <si>
    <t>BEYOND OFFICE</t>
  </si>
  <si>
    <t>PAGO AVANCE DEL 20% DE LA FACTURA NO.0152 ADQUISICION DE EQUIPOS TECNOLOGICOS PARA LAS OFICINAS DEL CEIZTUR</t>
  </si>
  <si>
    <t>2.2.7.2.06</t>
  </si>
  <si>
    <t>XIOMARA DEL CARMEN ACOSTA</t>
  </si>
  <si>
    <t>PAGO FACTURA NO.0040 Y 0041 ALQUILER DE LAS OFICINAS CESTUR CORRESPONDIENTE A LOS MESES DE ENERO Y FEBRERO 2021</t>
  </si>
  <si>
    <t>11/03/2021</t>
  </si>
  <si>
    <t>2.1.2.2.05</t>
  </si>
  <si>
    <t>EMPRESAS LARA &amp; ASOCIADOS S A E L A S A</t>
  </si>
  <si>
    <t>Pago Factura No. 0236, Reparacion del Vehiculo Chevrolet Colorado Placa No. L379824, perteneciente al CEIZTUR, segun anexos</t>
  </si>
  <si>
    <t>15/03/2021</t>
  </si>
  <si>
    <t>NOMINA MILITAR MARZO 202</t>
  </si>
  <si>
    <t>NOMINA CONTRATADOS MARZO 2021</t>
  </si>
  <si>
    <t>17/03/2021</t>
  </si>
  <si>
    <t>2.1.1.1.01;  2.1.5.1.01;  2.1.5.2.01;  2.1.5.3.01</t>
  </si>
  <si>
    <t>PAGO FACTURA NO.7781 PAGO SEGURO A LOS EMPLEADOS DEL CEIZTUR MES DE MARZO 2021</t>
  </si>
  <si>
    <t>19/03/2021</t>
  </si>
  <si>
    <t>2.3.3.2.01</t>
  </si>
  <si>
    <t>NOMINA FIJA MARZO 2021</t>
  </si>
  <si>
    <t>22/03/2021</t>
  </si>
  <si>
    <t>GTG INSDUSTRIAL SRL</t>
  </si>
  <si>
    <t>PAGO FACTURA NO.1667 ADQUISICION DE PAPELES HIGIENICOS Y TOLLAS PARA BAÑOS</t>
  </si>
  <si>
    <t>DELTA COMERCIAL SA</t>
  </si>
  <si>
    <t>PAGO FACTURAS NOS. 0861, 0862 Y 0863 POR MANTENIMIENTO PREVENTIVO CHEQUEO Y REPARACION DE VEHICULOS DEL CEIZTUR</t>
  </si>
  <si>
    <t>24/03/2021</t>
  </si>
  <si>
    <t>2.2.1.3.01</t>
  </si>
  <si>
    <t xml:space="preserve">COMPANIA DOMINICANA DE TELEFONOS </t>
  </si>
  <si>
    <t>PAGO FACTURA NO. 9340 Y 1874 POR EL SERVICIO TELEFONICO CORRESPONDIENTE A LOS MESES DE ENERO Y FEBRERO 2021</t>
  </si>
  <si>
    <t>2.2.2.2.01,2.2.3.1.01,2.2.4.4.01,2.2.7.2.06,2.2.8.2.01,2.2.8.8.01,2.2.9.2.01,2.3.1.1.01,2.3.3.1.01,2.3.9.01,2.3.9.5.01,2.3.9.9.01</t>
  </si>
  <si>
    <t xml:space="preserve">PAGO FACTURA NO. 1050 PARA EL MANTENIMIENTO GENERAL AL VEHICULO TOYOYA FORTUNER PLACA G487605 </t>
  </si>
  <si>
    <t>2,2,5,1,01</t>
  </si>
  <si>
    <t>REGULARIZACION DE ANTICIPO FINANCIERO</t>
  </si>
  <si>
    <t>29/03/2021</t>
  </si>
  <si>
    <t>2.1.2.2.06</t>
  </si>
  <si>
    <t>Pago factura No. 0042, Alquiler de local que aloja las Oficinas de la Policia de Turismo (CESTUR), correspondiente al mes de marzo 2021, segun anexo</t>
  </si>
  <si>
    <t>2,3,6,3,01</t>
  </si>
  <si>
    <t>COMITE EJECUTOR DE INFRAESTRUCTURAS DE ZONAS TURISTICAS</t>
  </si>
  <si>
    <t>INCENTIVO POR  RENDIMIENTO INDIVIDUAL ENRO/DIC 2020</t>
  </si>
  <si>
    <t>2.3.2.3.01</t>
  </si>
  <si>
    <t>GRUPO REIGN, SRL</t>
  </si>
  <si>
    <t>Pago factura No. 0159, Compra de angulares para reforzamiento Estructural de los huecos de los ascensores, del MITUR, segun anexos</t>
  </si>
  <si>
    <t>30/03/2021</t>
  </si>
  <si>
    <t>2,2,7,2,06</t>
  </si>
  <si>
    <t>GREGORIA ORTIZ THEN</t>
  </si>
  <si>
    <t>Pago 80% Restante del Monto de RD$ 1,868,058.40, factura No. 0061, Adquisición de Camisetas y Gorras  para Brigadas del Programa de Limpieza de Playas, según anexos.</t>
  </si>
  <si>
    <t>31/03/2021</t>
  </si>
  <si>
    <t>Delta Comercial, SA</t>
  </si>
  <si>
    <t>Pago factura No. 1121, Mantenimiento general del vehículo Toyota Fortuner, placa G488728, perteneciente al CEIZTUR, segun anexos</t>
  </si>
  <si>
    <t>Anyolani Nolasco</t>
  </si>
  <si>
    <t>Enc. Division Depto. de Contabilidad</t>
  </si>
  <si>
    <t>Realizado por:</t>
  </si>
  <si>
    <t>Maggy Villar</t>
  </si>
  <si>
    <t>Analista y/o Técnico de Contabilidad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</si>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</sst>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1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3" fillId="0" borderId="0" xfId="1" applyFont="1"/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43" fontId="3" fillId="0" borderId="1" xfId="0" applyNumberFormat="1" applyFont="1" applyBorder="1"/>
    <xf numFmtId="0" fontId="3" fillId="3" borderId="1" xfId="0" applyFont="1" applyFill="1" applyBorder="1" applyAlignment="1">
      <alignment horizontal="left" wrapText="1"/>
    </xf>
    <xf numFmtId="43" fontId="3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2" fillId="2" borderId="2" xfId="1" applyFont="1" applyFill="1" applyBorder="1"/>
    <xf numFmtId="43" fontId="2" fillId="2" borderId="2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17" fontId="2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left" wrapText="1"/>
    </xf>
    <xf numFmtId="14" fontId="4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3" fontId="3" fillId="3" borderId="1" xfId="1" applyFont="1" applyFill="1" applyBorder="1"/>
    <xf numFmtId="43" fontId="5" fillId="3" borderId="1" xfId="0" applyNumberFormat="1" applyFont="1" applyFill="1" applyBorder="1"/>
    <xf numFmtId="14" fontId="3" fillId="0" borderId="1" xfId="0" applyNumberFormat="1" applyFont="1" applyBorder="1"/>
    <xf numFmtId="43" fontId="2" fillId="0" borderId="0" xfId="1" applyFont="1"/>
    <xf numFmtId="0" fontId="2" fillId="0" borderId="3" xfId="0" applyFont="1" applyBorder="1" applyAlignment="1">
      <alignment horizontal="center"/>
    </xf>
    <xf numFmtId="43" fontId="3" fillId="0" borderId="0" xfId="1" applyFont="1" applyBorder="1"/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0" fillId="0" borderId="0" xfId="0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</cellXfs>
  <cellStyles count="2">
    <cellStyle name="Millares 2 2 2 3" xfId="1" xr:uid="{75238CE6-F2EB-4F40-9751-BD0EDF79F0F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3</xdr:col>
      <xdr:colOff>877570</xdr:colOff>
      <xdr:row>4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BFD4CF-5C7E-465F-AA84-BA67688210C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21920" y="205740"/>
          <a:ext cx="268605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68579</xdr:colOff>
      <xdr:row>27</xdr:row>
      <xdr:rowOff>175260</xdr:rowOff>
    </xdr:from>
    <xdr:to>
      <xdr:col>4</xdr:col>
      <xdr:colOff>358774</xdr:colOff>
      <xdr:row>32</xdr:row>
      <xdr:rowOff>78105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AA5D677-5ADF-4E5F-B7FB-5E1A139DA82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82879" y="5528310"/>
          <a:ext cx="3636645" cy="8553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pto%20financiero%202021/CONTROL%20DE%20LIBRAMIENTOS/CONTROL%20DE%20LIB.%20MONTO%20BRUTO%202021-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pto%20financiero%202021/CONTROL%20DE%20LIBRAMIENTOS/CONTROL%20DE%20LIB.%20MONTO%20BRUTO%202021-1.xlsx?64C19A8F" TargetMode="External"/><Relationship Id="rId1" Type="http://schemas.openxmlformats.org/officeDocument/2006/relationships/externalLinkPath" Target="file:///\\64C19A8F\CONTROL%20DE%20LIB.%20MONTO%20BRUTO%20202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"/>
      <sheetName val="ENERO 1"/>
      <sheetName val="FEBRERO"/>
      <sheetName val="FEBRERO 1"/>
      <sheetName val="MARZO"/>
      <sheetName val="MARZO 1"/>
      <sheetName val="ABRIL"/>
      <sheetName val="ABRIL 1"/>
      <sheetName val="MAYO"/>
      <sheetName val="MAYO 1"/>
      <sheetName val="JUNIO"/>
      <sheetName val="JUNIO 1"/>
      <sheetName val="JULIO"/>
      <sheetName val="JULIO 1"/>
      <sheetName val="AGOSTO"/>
      <sheetName val="AGOSTO 1"/>
      <sheetName val="SEPTIEMBRE "/>
      <sheetName val="SEPTIEMBRE 1"/>
      <sheetName val="OCTUBRE"/>
      <sheetName val="OCTUBRE 1"/>
      <sheetName val="NOVIEMBRE"/>
      <sheetName val="NOVIEMBRE 1"/>
      <sheetName val="DICIEMBRE"/>
      <sheetName val="DICIEMBRE 1"/>
      <sheetName val="Sheet11"/>
      <sheetName val="Hoja6"/>
      <sheetName val="Hoja1"/>
      <sheetName val="Hoja2"/>
      <sheetName val="Hoja3"/>
      <sheetName val="Hoja5"/>
    </sheetNames>
    <sheetDataSet>
      <sheetData sheetId="0"/>
      <sheetData sheetId="1"/>
      <sheetData sheetId="2"/>
      <sheetData sheetId="3">
        <row r="15">
          <cell r="L15">
            <v>644752.36999999988</v>
          </cell>
        </row>
        <row r="50">
          <cell r="L50">
            <v>290602432.53057218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68"/>
  <sheetViews>
    <sheetView showGridLines="0" tabSelected="1" view="pageBreakPreview" topLeftCell="A45" zoomScale="60" zoomScaleNormal="100" workbookViewId="0">
      <selection activeCell="K62" sqref="K62:L64"/>
    </sheetView>
  </sheetViews>
  <sheetFormatPr baseColWidth="10" defaultColWidth="8.85546875" defaultRowHeight="15" x14ac:dyDescent="0.3"/>
  <cols>
    <col min="1" max="1" width="1.7109375" style="2" customWidth="1"/>
    <col min="2" max="2" width="13.28515625" style="2" customWidth="1"/>
    <col min="3" max="3" width="12.85546875" style="2" bestFit="1" customWidth="1"/>
    <col min="4" max="4" width="22.42578125" style="2" customWidth="1"/>
    <col min="5" max="5" width="28.7109375" style="2" customWidth="1"/>
    <col min="6" max="6" width="46.5703125" style="2" customWidth="1"/>
    <col min="7" max="7" width="3.5703125" style="2" hidden="1" customWidth="1"/>
    <col min="8" max="8" width="51" style="2" customWidth="1"/>
    <col min="9" max="9" width="1.42578125" style="2" hidden="1" customWidth="1"/>
    <col min="10" max="10" width="20.42578125" style="7" customWidth="1"/>
    <col min="11" max="11" width="21" style="7" customWidth="1"/>
    <col min="12" max="12" width="20.85546875" style="2" customWidth="1"/>
    <col min="13" max="13" width="10.28515625" style="2" bestFit="1" customWidth="1"/>
    <col min="14" max="14" width="11.85546875" style="2" bestFit="1" customWidth="1"/>
    <col min="15" max="16384" width="8.85546875" style="2"/>
  </cols>
  <sheetData>
    <row r="2" spans="2:14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4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4" x14ac:dyDescent="0.3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2:14" x14ac:dyDescent="0.3">
      <c r="B5" s="40" t="s">
        <v>3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7" spans="2:14" x14ac:dyDescent="0.3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/>
      <c r="H7" s="3" t="s">
        <v>9</v>
      </c>
      <c r="I7" s="3"/>
      <c r="J7" s="4" t="s">
        <v>10</v>
      </c>
      <c r="K7" s="4" t="s">
        <v>11</v>
      </c>
      <c r="L7" s="3" t="s">
        <v>12</v>
      </c>
    </row>
    <row r="8" spans="2:14" x14ac:dyDescent="0.3">
      <c r="B8" s="5"/>
      <c r="H8" s="6" t="s">
        <v>13</v>
      </c>
      <c r="J8" s="7">
        <v>0</v>
      </c>
      <c r="K8" s="7">
        <v>0</v>
      </c>
      <c r="L8" s="7">
        <f>+'[1]FEBRERO 1'!L15</f>
        <v>644752.36999999988</v>
      </c>
    </row>
    <row r="9" spans="2:14" x14ac:dyDescent="0.3">
      <c r="B9" s="8">
        <v>44267</v>
      </c>
      <c r="C9" s="9"/>
      <c r="D9" s="9"/>
      <c r="E9" s="10">
        <v>4524000000048</v>
      </c>
      <c r="F9" s="11" t="s">
        <v>14</v>
      </c>
      <c r="G9" s="9"/>
      <c r="H9" s="12" t="s">
        <v>15</v>
      </c>
      <c r="I9" s="9"/>
      <c r="J9" s="13"/>
      <c r="K9" s="13">
        <v>404100</v>
      </c>
      <c r="L9" s="14">
        <f>+L8+J9-K9</f>
        <v>240652.36999999988</v>
      </c>
    </row>
    <row r="10" spans="2:14" x14ac:dyDescent="0.3">
      <c r="B10" s="8">
        <v>44270</v>
      </c>
      <c r="C10" s="9"/>
      <c r="D10" s="9"/>
      <c r="E10" s="10">
        <v>4524000036958</v>
      </c>
      <c r="F10" s="11" t="s">
        <v>16</v>
      </c>
      <c r="G10" s="9"/>
      <c r="H10" s="15" t="s">
        <v>17</v>
      </c>
      <c r="I10" s="9"/>
      <c r="J10" s="13"/>
      <c r="K10" s="13">
        <v>606.15</v>
      </c>
      <c r="L10" s="14">
        <f t="shared" ref="L10:L15" si="0">+L9+J10-K10</f>
        <v>240046.21999999988</v>
      </c>
    </row>
    <row r="11" spans="2:14" x14ac:dyDescent="0.3">
      <c r="B11" s="8">
        <v>44270</v>
      </c>
      <c r="C11" s="9"/>
      <c r="D11" s="9"/>
      <c r="E11" s="10">
        <v>4524000000003</v>
      </c>
      <c r="F11" s="11" t="s">
        <v>14</v>
      </c>
      <c r="G11" s="9"/>
      <c r="H11" s="12" t="s">
        <v>15</v>
      </c>
      <c r="I11" s="9"/>
      <c r="J11" s="13"/>
      <c r="K11" s="13">
        <v>46800</v>
      </c>
      <c r="L11" s="14">
        <f t="shared" si="0"/>
        <v>193246.21999999988</v>
      </c>
      <c r="M11" s="16"/>
    </row>
    <row r="12" spans="2:14" x14ac:dyDescent="0.3">
      <c r="B12" s="8">
        <v>44271</v>
      </c>
      <c r="C12" s="9"/>
      <c r="D12" s="9"/>
      <c r="E12" s="10">
        <v>4524000055093</v>
      </c>
      <c r="F12" s="11" t="s">
        <v>16</v>
      </c>
      <c r="G12" s="9"/>
      <c r="H12" s="15" t="s">
        <v>17</v>
      </c>
      <c r="I12" s="9"/>
      <c r="J12" s="13"/>
      <c r="K12" s="13">
        <v>70.2</v>
      </c>
      <c r="L12" s="14">
        <f t="shared" si="0"/>
        <v>193176.01999999987</v>
      </c>
    </row>
    <row r="13" spans="2:14" x14ac:dyDescent="0.3">
      <c r="B13" s="8">
        <v>44272</v>
      </c>
      <c r="C13" s="9"/>
      <c r="D13" s="9"/>
      <c r="E13" s="10">
        <v>999130083</v>
      </c>
      <c r="F13" s="11" t="s">
        <v>14</v>
      </c>
      <c r="G13" s="9"/>
      <c r="H13" s="15" t="s">
        <v>18</v>
      </c>
      <c r="I13" s="9"/>
      <c r="J13" s="13"/>
      <c r="K13" s="13">
        <v>173063.99</v>
      </c>
      <c r="L13" s="14">
        <f t="shared" si="0"/>
        <v>20112.029999999882</v>
      </c>
    </row>
    <row r="14" spans="2:14" x14ac:dyDescent="0.3">
      <c r="B14" s="8">
        <v>44273</v>
      </c>
      <c r="C14" s="9"/>
      <c r="D14" s="9"/>
      <c r="E14" s="10">
        <v>4524000053662</v>
      </c>
      <c r="F14" s="11" t="s">
        <v>16</v>
      </c>
      <c r="G14" s="9"/>
      <c r="H14" s="15" t="s">
        <v>17</v>
      </c>
      <c r="I14" s="9"/>
      <c r="J14" s="13"/>
      <c r="K14" s="13">
        <v>258.85000000000002</v>
      </c>
      <c r="L14" s="14">
        <f t="shared" si="0"/>
        <v>19853.179999999884</v>
      </c>
    </row>
    <row r="15" spans="2:14" x14ac:dyDescent="0.3">
      <c r="B15" s="8">
        <v>44286</v>
      </c>
      <c r="C15" s="9"/>
      <c r="D15" s="9"/>
      <c r="E15" s="10">
        <v>9990002</v>
      </c>
      <c r="F15" s="17" t="s">
        <v>19</v>
      </c>
      <c r="G15" s="9"/>
      <c r="H15" s="15" t="s">
        <v>20</v>
      </c>
      <c r="I15" s="9"/>
      <c r="J15" s="13"/>
      <c r="K15" s="13">
        <v>175</v>
      </c>
      <c r="L15" s="14">
        <f t="shared" si="0"/>
        <v>19678.179999999884</v>
      </c>
    </row>
    <row r="16" spans="2:14" ht="15.75" thickBot="1" x14ac:dyDescent="0.35">
      <c r="B16" s="18" t="s">
        <v>21</v>
      </c>
      <c r="C16" s="19"/>
      <c r="D16" s="19"/>
      <c r="E16" s="19"/>
      <c r="F16" s="18"/>
      <c r="G16" s="18"/>
      <c r="H16" s="20"/>
      <c r="I16" s="19"/>
      <c r="J16" s="21">
        <f>+SUM(J8:J15)</f>
        <v>0</v>
      </c>
      <c r="K16" s="21">
        <f>SUM(K9:K15)</f>
        <v>625074.19000000006</v>
      </c>
      <c r="L16" s="22">
        <f>+L15</f>
        <v>19678.179999999884</v>
      </c>
      <c r="N16" s="7"/>
    </row>
    <row r="17" spans="2:13" ht="15.75" thickTop="1" x14ac:dyDescent="0.3"/>
    <row r="19" spans="2:13" ht="58.5" customHeight="1" x14ac:dyDescent="0.3">
      <c r="B19"/>
      <c r="C19"/>
      <c r="K19" s="41"/>
      <c r="L19" s="42"/>
    </row>
    <row r="20" spans="2:13" x14ac:dyDescent="0.3">
      <c r="B20" s="37" t="s">
        <v>83</v>
      </c>
      <c r="C20" s="37"/>
      <c r="D20" s="37"/>
      <c r="H20" s="35" t="s">
        <v>86</v>
      </c>
      <c r="K20" s="43"/>
      <c r="L20" s="43"/>
    </row>
    <row r="21" spans="2:13" x14ac:dyDescent="0.3">
      <c r="B21" s="38" t="s">
        <v>84</v>
      </c>
      <c r="C21" s="38"/>
      <c r="D21" s="38"/>
      <c r="H21" s="24" t="s">
        <v>81</v>
      </c>
      <c r="K21" s="44"/>
      <c r="L21" s="44"/>
    </row>
    <row r="22" spans="2:13" x14ac:dyDescent="0.3">
      <c r="B22" s="39" t="s">
        <v>85</v>
      </c>
      <c r="C22" s="39"/>
      <c r="D22" s="39"/>
      <c r="H22" s="1" t="s">
        <v>82</v>
      </c>
      <c r="K22" s="43"/>
      <c r="L22" s="43"/>
    </row>
    <row r="23" spans="2:13" x14ac:dyDescent="0.3">
      <c r="K23" s="36"/>
      <c r="L23" s="45"/>
    </row>
    <row r="24" spans="2:13" x14ac:dyDescent="0.3">
      <c r="J24" s="36"/>
      <c r="K24" s="36"/>
      <c r="L24" s="45"/>
    </row>
    <row r="25" spans="2:13" x14ac:dyDescent="0.3">
      <c r="J25" s="36"/>
      <c r="K25" s="36"/>
    </row>
    <row r="29" spans="2:13" x14ac:dyDescent="0.3">
      <c r="B29" s="39" t="s">
        <v>0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23"/>
    </row>
    <row r="30" spans="2:13" x14ac:dyDescent="0.3">
      <c r="B30" s="39" t="s">
        <v>1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23"/>
    </row>
    <row r="31" spans="2:13" x14ac:dyDescent="0.3">
      <c r="B31" s="39" t="s">
        <v>22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23"/>
    </row>
    <row r="32" spans="2:13" x14ac:dyDescent="0.3">
      <c r="B32" s="40" t="str">
        <f>+B5</f>
        <v>MARZO DEL 2021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25"/>
    </row>
    <row r="34" spans="2:13" x14ac:dyDescent="0.3">
      <c r="B34" s="3" t="s">
        <v>4</v>
      </c>
      <c r="C34" s="3" t="s">
        <v>23</v>
      </c>
      <c r="D34" s="3" t="s">
        <v>6</v>
      </c>
      <c r="E34" s="3" t="s">
        <v>7</v>
      </c>
      <c r="F34" s="3" t="s">
        <v>8</v>
      </c>
      <c r="G34" s="3"/>
      <c r="H34" s="3" t="s">
        <v>9</v>
      </c>
      <c r="I34" s="3"/>
      <c r="J34" s="4" t="s">
        <v>10</v>
      </c>
      <c r="K34" s="4" t="s">
        <v>11</v>
      </c>
      <c r="L34" s="3" t="s">
        <v>12</v>
      </c>
    </row>
    <row r="35" spans="2:13" x14ac:dyDescent="0.3">
      <c r="B35" s="26"/>
      <c r="C35" s="24"/>
      <c r="F35" s="27"/>
      <c r="H35" s="6" t="s">
        <v>13</v>
      </c>
      <c r="L35" s="7">
        <f>+'[1]FEBRERO 1'!L50</f>
        <v>290602432.53057218</v>
      </c>
      <c r="M35" s="7">
        <v>0</v>
      </c>
    </row>
    <row r="36" spans="2:13" ht="45" x14ac:dyDescent="0.3">
      <c r="B36" s="28" t="s">
        <v>24</v>
      </c>
      <c r="C36" s="11"/>
      <c r="D36" s="9"/>
      <c r="E36" s="29" t="s">
        <v>25</v>
      </c>
      <c r="F36" s="30" t="s">
        <v>26</v>
      </c>
      <c r="G36" s="9"/>
      <c r="H36" s="15" t="s">
        <v>27</v>
      </c>
      <c r="I36" s="9"/>
      <c r="J36" s="13">
        <v>87221680.700000003</v>
      </c>
      <c r="K36" s="31"/>
      <c r="L36" s="13">
        <f>+L35+J36-K36</f>
        <v>377824113.23057216</v>
      </c>
      <c r="M36" s="7"/>
    </row>
    <row r="37" spans="2:13" ht="30" x14ac:dyDescent="0.3">
      <c r="B37" s="28" t="s">
        <v>24</v>
      </c>
      <c r="C37" s="11">
        <v>865</v>
      </c>
      <c r="D37" s="9"/>
      <c r="E37" s="29" t="s">
        <v>28</v>
      </c>
      <c r="F37" s="30" t="s">
        <v>29</v>
      </c>
      <c r="G37" s="9"/>
      <c r="H37" s="15" t="s">
        <v>29</v>
      </c>
      <c r="I37" s="9"/>
      <c r="J37" s="13"/>
      <c r="K37" s="32">
        <v>150058.06</v>
      </c>
      <c r="L37" s="13">
        <f t="shared" ref="L37:L55" si="1">+L36+J37-K37</f>
        <v>377674055.17057216</v>
      </c>
      <c r="M37" s="7"/>
    </row>
    <row r="38" spans="2:13" ht="30" x14ac:dyDescent="0.3">
      <c r="B38" s="28" t="s">
        <v>24</v>
      </c>
      <c r="C38" s="11">
        <v>874</v>
      </c>
      <c r="D38" s="9"/>
      <c r="E38" s="29" t="s">
        <v>30</v>
      </c>
      <c r="F38" s="30" t="s">
        <v>31</v>
      </c>
      <c r="G38" s="9"/>
      <c r="H38" s="15" t="s">
        <v>32</v>
      </c>
      <c r="I38" s="9"/>
      <c r="J38" s="13"/>
      <c r="K38" s="32">
        <v>785431.03</v>
      </c>
      <c r="L38" s="13">
        <f t="shared" si="1"/>
        <v>376888624.14057219</v>
      </c>
      <c r="M38" s="7"/>
    </row>
    <row r="39" spans="2:13" ht="45" x14ac:dyDescent="0.3">
      <c r="B39" s="28" t="s">
        <v>24</v>
      </c>
      <c r="C39" s="11">
        <v>876</v>
      </c>
      <c r="D39" s="9"/>
      <c r="E39" s="29" t="s">
        <v>33</v>
      </c>
      <c r="F39" s="30" t="s">
        <v>34</v>
      </c>
      <c r="G39" s="9"/>
      <c r="H39" s="15" t="s">
        <v>35</v>
      </c>
      <c r="I39" s="9"/>
      <c r="J39" s="13"/>
      <c r="K39" s="31">
        <v>2020384.18</v>
      </c>
      <c r="L39" s="13">
        <f t="shared" si="1"/>
        <v>374868239.96057218</v>
      </c>
      <c r="M39" s="7"/>
    </row>
    <row r="40" spans="2:13" ht="45" x14ac:dyDescent="0.3">
      <c r="B40" s="28" t="s">
        <v>24</v>
      </c>
      <c r="C40" s="11">
        <v>880</v>
      </c>
      <c r="D40" s="9"/>
      <c r="E40" s="29" t="s">
        <v>36</v>
      </c>
      <c r="F40" s="30" t="s">
        <v>37</v>
      </c>
      <c r="G40" s="9"/>
      <c r="H40" s="15" t="s">
        <v>38</v>
      </c>
      <c r="I40" s="9"/>
      <c r="J40" s="13"/>
      <c r="K40" s="31">
        <v>763721.64</v>
      </c>
      <c r="L40" s="13">
        <f t="shared" si="1"/>
        <v>374104518.3205722</v>
      </c>
    </row>
    <row r="41" spans="2:13" ht="49.5" customHeight="1" x14ac:dyDescent="0.3">
      <c r="B41" s="28" t="s">
        <v>39</v>
      </c>
      <c r="C41" s="11">
        <v>883</v>
      </c>
      <c r="D41" s="11"/>
      <c r="E41" s="30" t="s">
        <v>40</v>
      </c>
      <c r="F41" s="30" t="s">
        <v>41</v>
      </c>
      <c r="G41" s="9"/>
      <c r="H41" s="15" t="s">
        <v>42</v>
      </c>
      <c r="I41" s="9"/>
      <c r="J41" s="13"/>
      <c r="K41" s="31">
        <v>17971.400000000001</v>
      </c>
      <c r="L41" s="13">
        <f t="shared" si="1"/>
        <v>374086546.92057222</v>
      </c>
    </row>
    <row r="42" spans="2:13" ht="41.25" customHeight="1" x14ac:dyDescent="0.3">
      <c r="B42" s="28" t="s">
        <v>43</v>
      </c>
      <c r="C42" s="11">
        <v>898</v>
      </c>
      <c r="D42" s="11"/>
      <c r="E42" s="30" t="s">
        <v>25</v>
      </c>
      <c r="F42" s="30" t="s">
        <v>26</v>
      </c>
      <c r="G42" s="9"/>
      <c r="H42" s="15" t="s">
        <v>44</v>
      </c>
      <c r="I42" s="9"/>
      <c r="J42" s="13"/>
      <c r="K42" s="31">
        <v>137000</v>
      </c>
      <c r="L42" s="13">
        <f t="shared" si="1"/>
        <v>373949546.92057222</v>
      </c>
    </row>
    <row r="43" spans="2:13" ht="41.25" customHeight="1" x14ac:dyDescent="0.3">
      <c r="B43" s="28" t="s">
        <v>43</v>
      </c>
      <c r="C43" s="11">
        <v>900</v>
      </c>
      <c r="D43" s="11"/>
      <c r="E43" s="30" t="s">
        <v>28</v>
      </c>
      <c r="F43" s="30" t="s">
        <v>26</v>
      </c>
      <c r="G43" s="9"/>
      <c r="H43" s="15" t="s">
        <v>45</v>
      </c>
      <c r="I43" s="9"/>
      <c r="J43" s="13"/>
      <c r="K43" s="31">
        <v>2403273.67</v>
      </c>
      <c r="L43" s="13">
        <f t="shared" si="1"/>
        <v>371546273.2505722</v>
      </c>
    </row>
    <row r="44" spans="2:13" ht="30" x14ac:dyDescent="0.3">
      <c r="B44" s="28" t="s">
        <v>46</v>
      </c>
      <c r="C44" s="11">
        <v>906</v>
      </c>
      <c r="D44" s="11"/>
      <c r="E44" s="30" t="s">
        <v>47</v>
      </c>
      <c r="F44" s="30" t="s">
        <v>31</v>
      </c>
      <c r="G44" s="9"/>
      <c r="H44" s="15" t="s">
        <v>48</v>
      </c>
      <c r="I44" s="9"/>
      <c r="J44" s="13"/>
      <c r="K44" s="31">
        <v>764840.12</v>
      </c>
      <c r="L44" s="13">
        <f t="shared" si="1"/>
        <v>370781433.1305722</v>
      </c>
    </row>
    <row r="45" spans="2:13" ht="57.75" customHeight="1" x14ac:dyDescent="0.3">
      <c r="B45" s="28" t="s">
        <v>49</v>
      </c>
      <c r="C45" s="11">
        <v>924</v>
      </c>
      <c r="D45" s="11"/>
      <c r="E45" s="30" t="s">
        <v>50</v>
      </c>
      <c r="F45" s="30" t="s">
        <v>26</v>
      </c>
      <c r="G45" s="9"/>
      <c r="H45" s="15" t="s">
        <v>51</v>
      </c>
      <c r="I45" s="9"/>
      <c r="J45" s="13"/>
      <c r="K45" s="31">
        <v>3108286.4</v>
      </c>
      <c r="L45" s="13">
        <f t="shared" si="1"/>
        <v>367673146.73057222</v>
      </c>
    </row>
    <row r="46" spans="2:13" ht="30" x14ac:dyDescent="0.3">
      <c r="B46" s="28" t="s">
        <v>52</v>
      </c>
      <c r="C46" s="11">
        <v>928</v>
      </c>
      <c r="D46" s="11"/>
      <c r="E46" s="30" t="s">
        <v>36</v>
      </c>
      <c r="F46" s="30" t="s">
        <v>53</v>
      </c>
      <c r="G46" s="9"/>
      <c r="H46" s="15" t="s">
        <v>54</v>
      </c>
      <c r="I46" s="9"/>
      <c r="J46" s="13"/>
      <c r="K46" s="31">
        <v>27730</v>
      </c>
      <c r="L46" s="13">
        <f t="shared" si="1"/>
        <v>367645416.73057222</v>
      </c>
    </row>
    <row r="47" spans="2:13" ht="45" x14ac:dyDescent="0.3">
      <c r="B47" s="28" t="s">
        <v>52</v>
      </c>
      <c r="C47" s="11">
        <v>931</v>
      </c>
      <c r="D47" s="11"/>
      <c r="E47" s="30" t="s">
        <v>36</v>
      </c>
      <c r="F47" s="30" t="s">
        <v>55</v>
      </c>
      <c r="G47" s="9"/>
      <c r="H47" s="15" t="s">
        <v>56</v>
      </c>
      <c r="I47" s="9"/>
      <c r="J47" s="13"/>
      <c r="K47" s="31">
        <v>45293.48</v>
      </c>
      <c r="L47" s="13">
        <f t="shared" si="1"/>
        <v>367600123.2505722</v>
      </c>
    </row>
    <row r="48" spans="2:13" ht="45" x14ac:dyDescent="0.3">
      <c r="B48" s="28" t="s">
        <v>57</v>
      </c>
      <c r="C48" s="11">
        <v>940</v>
      </c>
      <c r="D48" s="11"/>
      <c r="E48" s="30" t="s">
        <v>58</v>
      </c>
      <c r="F48" s="30" t="s">
        <v>59</v>
      </c>
      <c r="G48" s="9"/>
      <c r="H48" s="15" t="s">
        <v>60</v>
      </c>
      <c r="I48" s="9"/>
      <c r="J48" s="13"/>
      <c r="K48" s="31">
        <v>263288.48</v>
      </c>
      <c r="L48" s="13">
        <f t="shared" si="1"/>
        <v>367336834.77057219</v>
      </c>
    </row>
    <row r="49" spans="2:12" ht="48.75" customHeight="1" x14ac:dyDescent="0.3">
      <c r="B49" s="33" t="s">
        <v>57</v>
      </c>
      <c r="C49" s="11">
        <v>942</v>
      </c>
      <c r="D49" s="11"/>
      <c r="E49" s="30" t="s">
        <v>61</v>
      </c>
      <c r="F49" s="30" t="s">
        <v>55</v>
      </c>
      <c r="G49" s="9"/>
      <c r="H49" s="15" t="s">
        <v>62</v>
      </c>
      <c r="I49" s="9"/>
      <c r="J49" s="13"/>
      <c r="K49" s="31">
        <v>11196.01</v>
      </c>
      <c r="L49" s="13">
        <f t="shared" si="1"/>
        <v>367325638.7605722</v>
      </c>
    </row>
    <row r="50" spans="2:12" ht="21.75" customHeight="1" x14ac:dyDescent="0.3">
      <c r="B50" s="28">
        <v>44284</v>
      </c>
      <c r="C50" s="11">
        <v>125</v>
      </c>
      <c r="D50" s="11"/>
      <c r="E50" s="30" t="s">
        <v>63</v>
      </c>
      <c r="F50" s="30" t="s">
        <v>14</v>
      </c>
      <c r="G50" s="9"/>
      <c r="H50" s="15" t="s">
        <v>64</v>
      </c>
      <c r="I50" s="9"/>
      <c r="J50" s="13"/>
      <c r="K50" s="31">
        <v>1381399.82</v>
      </c>
      <c r="L50" s="13">
        <f t="shared" si="1"/>
        <v>365944238.9405722</v>
      </c>
    </row>
    <row r="51" spans="2:12" ht="45" x14ac:dyDescent="0.3">
      <c r="B51" s="33" t="s">
        <v>65</v>
      </c>
      <c r="C51" s="11">
        <v>972</v>
      </c>
      <c r="D51" s="11"/>
      <c r="E51" s="30" t="s">
        <v>66</v>
      </c>
      <c r="F51" s="30" t="s">
        <v>37</v>
      </c>
      <c r="G51" s="9"/>
      <c r="H51" s="15" t="s">
        <v>67</v>
      </c>
      <c r="I51" s="9"/>
      <c r="J51" s="13"/>
      <c r="K51" s="31">
        <v>376839.54</v>
      </c>
      <c r="L51" s="13">
        <f t="shared" si="1"/>
        <v>365567399.40057218</v>
      </c>
    </row>
    <row r="52" spans="2:12" ht="30" x14ac:dyDescent="0.3">
      <c r="B52" s="33" t="s">
        <v>65</v>
      </c>
      <c r="C52" s="11">
        <v>975</v>
      </c>
      <c r="D52" s="11"/>
      <c r="E52" s="30" t="s">
        <v>68</v>
      </c>
      <c r="F52" s="30" t="s">
        <v>69</v>
      </c>
      <c r="G52" s="9"/>
      <c r="H52" s="15" t="s">
        <v>70</v>
      </c>
      <c r="I52" s="9"/>
      <c r="J52" s="13"/>
      <c r="K52" s="31">
        <v>3112500</v>
      </c>
      <c r="L52" s="13">
        <f t="shared" si="1"/>
        <v>362454899.40057218</v>
      </c>
    </row>
    <row r="53" spans="2:12" ht="44.25" customHeight="1" x14ac:dyDescent="0.3">
      <c r="B53" s="33" t="s">
        <v>65</v>
      </c>
      <c r="C53" s="11">
        <v>977</v>
      </c>
      <c r="D53" s="11"/>
      <c r="E53" s="30" t="s">
        <v>71</v>
      </c>
      <c r="F53" s="30" t="s">
        <v>72</v>
      </c>
      <c r="G53" s="9"/>
      <c r="H53" s="15" t="s">
        <v>73</v>
      </c>
      <c r="I53" s="9"/>
      <c r="J53" s="13"/>
      <c r="K53" s="31">
        <v>130012</v>
      </c>
      <c r="L53" s="13">
        <f t="shared" si="1"/>
        <v>362324887.40057218</v>
      </c>
    </row>
    <row r="54" spans="2:12" ht="60" x14ac:dyDescent="0.3">
      <c r="B54" s="33" t="s">
        <v>74</v>
      </c>
      <c r="C54" s="11">
        <v>981</v>
      </c>
      <c r="D54" s="11"/>
      <c r="E54" s="30" t="s">
        <v>75</v>
      </c>
      <c r="F54" s="30" t="s">
        <v>76</v>
      </c>
      <c r="G54" s="9"/>
      <c r="H54" s="15" t="s">
        <v>77</v>
      </c>
      <c r="I54" s="9"/>
      <c r="J54" s="13"/>
      <c r="K54" s="31">
        <v>1494446.72</v>
      </c>
      <c r="L54" s="13">
        <f t="shared" si="1"/>
        <v>360830440.68057215</v>
      </c>
    </row>
    <row r="55" spans="2:12" ht="45" x14ac:dyDescent="0.3">
      <c r="B55" s="33" t="s">
        <v>78</v>
      </c>
      <c r="C55" s="11">
        <v>986</v>
      </c>
      <c r="D55" s="11"/>
      <c r="E55" s="30"/>
      <c r="F55" s="30" t="s">
        <v>79</v>
      </c>
      <c r="G55" s="9"/>
      <c r="H55" s="30" t="s">
        <v>80</v>
      </c>
      <c r="I55" s="9"/>
      <c r="J55" s="13"/>
      <c r="K55" s="31">
        <v>6370.25</v>
      </c>
      <c r="L55" s="13">
        <f t="shared" si="1"/>
        <v>360824070.43057215</v>
      </c>
    </row>
    <row r="56" spans="2:12" ht="15.75" thickBot="1" x14ac:dyDescent="0.35">
      <c r="B56" s="18" t="s">
        <v>21</v>
      </c>
      <c r="C56" s="19"/>
      <c r="D56" s="19"/>
      <c r="E56" s="19"/>
      <c r="F56" s="18"/>
      <c r="G56" s="19"/>
      <c r="H56" s="20"/>
      <c r="I56" s="19"/>
      <c r="J56" s="21">
        <f>SUM(J35:J55)</f>
        <v>87221680.700000003</v>
      </c>
      <c r="K56" s="21">
        <f>SUM(K35:K55)</f>
        <v>17000042.800000001</v>
      </c>
      <c r="L56" s="22">
        <f>+L35+J56-K56</f>
        <v>360824070.43057215</v>
      </c>
    </row>
    <row r="57" spans="2:12" ht="15.75" thickTop="1" x14ac:dyDescent="0.3">
      <c r="L57" s="16"/>
    </row>
    <row r="58" spans="2:12" x14ac:dyDescent="0.3">
      <c r="K58" s="34"/>
    </row>
    <row r="62" spans="2:12" x14ac:dyDescent="0.3">
      <c r="K62" s="36"/>
      <c r="L62" s="45"/>
    </row>
    <row r="63" spans="2:12" ht="15.75" x14ac:dyDescent="0.3">
      <c r="B63"/>
      <c r="C63"/>
      <c r="K63" s="41"/>
      <c r="L63" s="42"/>
    </row>
    <row r="64" spans="2:12" x14ac:dyDescent="0.3">
      <c r="B64" s="37" t="s">
        <v>83</v>
      </c>
      <c r="C64" s="37"/>
      <c r="D64" s="37"/>
      <c r="H64" s="35" t="s">
        <v>86</v>
      </c>
      <c r="K64" s="43"/>
      <c r="L64" s="43"/>
    </row>
    <row r="65" spans="2:12" x14ac:dyDescent="0.3">
      <c r="B65" s="38" t="s">
        <v>84</v>
      </c>
      <c r="C65" s="38"/>
      <c r="D65" s="38"/>
      <c r="H65" s="24" t="s">
        <v>81</v>
      </c>
      <c r="K65" s="38"/>
      <c r="L65" s="38"/>
    </row>
    <row r="66" spans="2:12" x14ac:dyDescent="0.3">
      <c r="B66" s="39" t="s">
        <v>85</v>
      </c>
      <c r="C66" s="39"/>
      <c r="D66" s="39"/>
      <c r="H66" s="1" t="s">
        <v>82</v>
      </c>
      <c r="K66" s="39"/>
      <c r="L66" s="39"/>
    </row>
    <row r="68" spans="2:12" x14ac:dyDescent="0.3">
      <c r="J68" s="36"/>
      <c r="K68" s="36"/>
    </row>
  </sheetData>
  <mergeCells count="20">
    <mergeCell ref="B30:L30"/>
    <mergeCell ref="B31:L31"/>
    <mergeCell ref="B32:L32"/>
    <mergeCell ref="B2:L2"/>
    <mergeCell ref="B3:L3"/>
    <mergeCell ref="B4:L4"/>
    <mergeCell ref="B5:L5"/>
    <mergeCell ref="B29:L29"/>
    <mergeCell ref="B20:D20"/>
    <mergeCell ref="B21:D21"/>
    <mergeCell ref="B22:D22"/>
    <mergeCell ref="K20:L20"/>
    <mergeCell ref="K21:L21"/>
    <mergeCell ref="K22:L22"/>
    <mergeCell ref="B64:D64"/>
    <mergeCell ref="K64:L64"/>
    <mergeCell ref="B65:D65"/>
    <mergeCell ref="K65:L65"/>
    <mergeCell ref="B66:D66"/>
    <mergeCell ref="K66:L66"/>
  </mergeCells>
  <pageMargins left="0.70866141732283472" right="0.70866141732283472" top="0.74803149606299213" bottom="0.74803149606299213" header="0.31496062992125984" footer="0.31496062992125984"/>
  <pageSetup paperSize="5" scale="67" orientation="landscape" verticalDpi="0" r:id="rId1"/>
  <rowBreaks count="1" manualBreakCount="1">
    <brk id="24" max="16383" man="1"/>
  </rowBreaks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557641-BB0B-477F-A35E-7BA979A9DA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C51E6D-9C55-4FDA-9DC3-03814E44ECCB}"/>
</file>

<file path=customXml/itemProps3.xml><?xml version="1.0" encoding="utf-8"?>
<ds:datastoreItem xmlns:ds="http://schemas.openxmlformats.org/officeDocument/2006/customXml" ds:itemID="{BD29DF97-595E-4EDE-A91F-2344E9B3A2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Maggy Villar</cp:lastModifiedBy>
  <cp:lastPrinted>2024-01-31T19:32:07Z</cp:lastPrinted>
  <dcterms:created xsi:type="dcterms:W3CDTF">2015-06-05T18:19:34Z</dcterms:created>
  <dcterms:modified xsi:type="dcterms:W3CDTF">2024-01-31T19:34:39Z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