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Informes Financieros 2021-2023/Ingresos y egresos año 2022/"/>
    </mc:Choice>
  </mc:AlternateContent>
  <xr:revisionPtr revIDLastSave="1" documentId="11_7575786CE39D0409AB1DFFCE6E94D31523649F4F" xr6:coauthVersionLast="47" xr6:coauthVersionMax="47" xr10:uidLastSave="{B610308F-F566-4A50-B068-913362339A17}"/>
  <bookViews>
    <workbookView xWindow="13230" yWindow="1530" windowWidth="12075" windowHeight="1398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1" l="1"/>
  <c r="J113" i="1"/>
  <c r="L68" i="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67" i="1"/>
  <c r="L113" i="1" s="1"/>
  <c r="B64" i="1"/>
  <c r="K47" i="1"/>
  <c r="J47"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alcChain>
</file>

<file path=xl/sharedStrings.xml><?xml version="1.0" encoding="utf-8"?>
<sst xmlns="http://schemas.openxmlformats.org/spreadsheetml/2006/main" count="257" uniqueCount="131">
  <si>
    <t>INFORME DE TESORERIA</t>
  </si>
  <si>
    <t>INGRESOS Y EGRESOS</t>
  </si>
  <si>
    <t>CUENTA NO. 2400169440 (Fondo Reponible)</t>
  </si>
  <si>
    <t>MARZO DEL 2022</t>
  </si>
  <si>
    <t>Fecha</t>
  </si>
  <si>
    <t>Transferencia</t>
  </si>
  <si>
    <t>Cheque</t>
  </si>
  <si>
    <t>Referencia</t>
  </si>
  <si>
    <t>Beneficiario</t>
  </si>
  <si>
    <t>Descripcion</t>
  </si>
  <si>
    <t>Debito</t>
  </si>
  <si>
    <t>Credito</t>
  </si>
  <si>
    <t>Balance</t>
  </si>
  <si>
    <t>Balance Inicial</t>
  </si>
  <si>
    <t>DGII</t>
  </si>
  <si>
    <t>COBRO IMP DGII 0.15%_TRANS TUB</t>
  </si>
  <si>
    <t>EMPLEADO</t>
  </si>
  <si>
    <t>PAGO VIATICOS</t>
  </si>
  <si>
    <t>CONSORCIO DE TARJETAS DOM</t>
  </si>
  <si>
    <t xml:space="preserve">  PAGO PASO RAPIDO PARA  CEIZTUR</t>
  </si>
  <si>
    <t>CEIZTUR</t>
  </si>
  <si>
    <t>TRANSFERENCIA TESORERIA APERTURA FONDO REPONIBLE 2022</t>
  </si>
  <si>
    <t>259716342</t>
  </si>
  <si>
    <t>925971634</t>
  </si>
  <si>
    <t>259716345</t>
  </si>
  <si>
    <t>259893205</t>
  </si>
  <si>
    <t>925989320</t>
  </si>
  <si>
    <t>259893208</t>
  </si>
  <si>
    <t>CK PAGADO EN CAJA</t>
  </si>
  <si>
    <t>DEVOLUCION VIATICOS TRASNFERENCIA NO.17/2022</t>
  </si>
  <si>
    <t>COMISION MANEJO DE CUENTA</t>
  </si>
  <si>
    <t>Total</t>
  </si>
  <si>
    <t>Maggy Villar</t>
  </si>
  <si>
    <t>Anyolani Nolasco</t>
  </si>
  <si>
    <t>Jose Luis Mañon</t>
  </si>
  <si>
    <t>Realizado</t>
  </si>
  <si>
    <t>Aprobado</t>
  </si>
  <si>
    <t>Analista y/o Tecnico Financiero</t>
  </si>
  <si>
    <t>Enc. Division Depto. de Contabilidad</t>
  </si>
  <si>
    <t>Encargado Financiero</t>
  </si>
  <si>
    <t xml:space="preserve">  CUENTA UNICA DEL TESORO NO. 100010102384894</t>
  </si>
  <si>
    <t>Libramiento</t>
  </si>
  <si>
    <t>2.1.1.1.01, 2.1.5.1.01, 2.1.5.2.01, 2.1.5.3.01</t>
  </si>
  <si>
    <t>COMITE EJECUTOR DE INFRAESTRUCTURAS DE ZONAS TURISTICAS</t>
  </si>
  <si>
    <t>Pago Diferencial Fijo Noviembre 2021</t>
  </si>
  <si>
    <t>Ingresos correspondientes del 13 al 19/02/2022</t>
  </si>
  <si>
    <t>Ingresos correspondientes del 1 al 15/02/2022</t>
  </si>
  <si>
    <t>2.7.1.2.01</t>
  </si>
  <si>
    <t>CONSTRUCTORA DIAZ ANDUJAR, SRL</t>
  </si>
  <si>
    <t>Pago de la factura No.0156, Cub. No.1 Proy. No.357 contrato No. 27-2020, Construcción de Torres de Vigilancia para Playa Cabarete.</t>
  </si>
  <si>
    <t>2.2.6.3.01</t>
  </si>
  <si>
    <t>HUMANO SEGUROS S A</t>
  </si>
  <si>
    <t>Pago de la Factura No.2423, correspondiente al mes de marzo 2022, del Seguro Médico de Salud a los empleados del CEIZTUR.</t>
  </si>
  <si>
    <t>2.2.7.2.06</t>
  </si>
  <si>
    <t>COMERCIAL MINI EIRL</t>
  </si>
  <si>
    <t>Pago de la Factura No. 0171, Por el servicio de Mantenimiento general Nissan Navara placa No.L339984, asignado al Departamento de Ingeniería.</t>
  </si>
  <si>
    <t xml:space="preserve">2.3.6.3.04 </t>
  </si>
  <si>
    <t xml:space="preserve">	GTG Industrial, SRL</t>
  </si>
  <si>
    <t>Pago de la factura No. 2301, por la Compra de herramientas para el Programa Nacional de Limpieza de Playas y Balnearios.</t>
  </si>
  <si>
    <t>2.3.9.9.04</t>
  </si>
  <si>
    <t>Casa Doña Marcia, Cadoma,SRL</t>
  </si>
  <si>
    <t>Pago de la factura No, 0135, Por la Compra de herramientas para el Programa Nacional de Limpieza de Playas y Balnearios.</t>
  </si>
  <si>
    <t>2.3.9.6.01</t>
  </si>
  <si>
    <t>Centroxpert STE, SRL</t>
  </si>
  <si>
    <t>Pago de la factura No. 0963, Compra de materiales para cableado de red recepción del CEIZTUR.</t>
  </si>
  <si>
    <t>2.3.9.8.01</t>
  </si>
  <si>
    <t>Auto Servicio Automotriz Inteligente RD, Auto Sai RD</t>
  </si>
  <si>
    <t>Pago de la factura No. 0417, Compra de culata para vehículo Nissan Navara placa L339986, asignado al departamento Administrativo del CEIZTUR.</t>
  </si>
  <si>
    <t>2.2.2.1.03</t>
  </si>
  <si>
    <t>EDITORA DEL CARIBE C POR A</t>
  </si>
  <si>
    <t>Pago fact. No.3720 servicio de publicidad por dos días consecutivos 24 y 25 de febrero del 2022 correspondiente al proceso CEIZTUR-CCC-LPN-2022-0003.</t>
  </si>
  <si>
    <t>Editora Listin Diario, SA</t>
  </si>
  <si>
    <t>Pago fact. No.6585 servicio de publicidad por dos días consecutivos 24 y 25 de febrero del 2022 correspondiente al proceso CEIZTUR-CCC-LPN-2022-0003.</t>
  </si>
  <si>
    <t>2.1.2.2.03</t>
  </si>
  <si>
    <t>PAGO HORAS EXTRAS OCTUBRE 2021 EMPLEADOS</t>
  </si>
  <si>
    <t>2.6.5.8.01</t>
  </si>
  <si>
    <t>Implementos y Maquinarias (IMCA), S.A.</t>
  </si>
  <si>
    <t>Pago avance 20% del monto RD$9,048,000.00 por la Compra por Suministro de Equipos Agrícolas a ser utilizados para la Recogida de Sargazos en los Litorales de las Playas de la Republica Dominicana, Contrato No. 01-2022, según anexos.</t>
  </si>
  <si>
    <t>2.2.9.2.01</t>
  </si>
  <si>
    <t>Thelma Altagracia Martinez Mercedes</t>
  </si>
  <si>
    <t>Pago de la Factura No.0011 por la Compra de Desayuno y Almuerzo para operativo de limpieza, según anexos.</t>
  </si>
  <si>
    <t>2.2.1.3.01</t>
  </si>
  <si>
    <t>COMPANIA DOMINICANA DE TELEFONOS C POR A</t>
  </si>
  <si>
    <t>Pago de la factura No.2967, Por los servicios de renta mensual de las flotas del CEIZTUR, correspondiente al mes de febrero 2022.</t>
  </si>
  <si>
    <t>INSTITUTO DE FORMACION TURISTICA DEL CARIBE</t>
  </si>
  <si>
    <t>Pago de las Facturas No. 0552, 0547, 0548, 0554, correspondiente al servicio de almuerzo para los empleados del CEIZTUR, desde el 31 de enero hasta el 25 de febrero 2022, según anexos.</t>
  </si>
  <si>
    <t>Pago de la Factura No. 0419 por el servicio de mantenimiento general vehículo Toyota Hilux L409889, asignado al coordinador del Programa Limpieza de Playas y Balnearios del CEIZTUR.</t>
  </si>
  <si>
    <t>2.3.9.2.01</t>
  </si>
  <si>
    <t>Galen Office Supply, SRL</t>
  </si>
  <si>
    <t>Pago de la Factura No. 0119, por la Compra de toner para las fotocopiadoras del CEIZTUR.</t>
  </si>
  <si>
    <t>horas extras julio 2021</t>
  </si>
  <si>
    <t>Horas Extras Agosto 2021</t>
  </si>
  <si>
    <t>Horas Extras Septiembre 2021</t>
  </si>
  <si>
    <t>2.1.5.3.01, 2.1.1.2.08, 2.1.5.2.01, 2.1.5.1.01</t>
  </si>
  <si>
    <t>CEIZTUR NOMINA PERSONAL TEMPORERO  MARZO 2022</t>
  </si>
  <si>
    <t xml:space="preserve">2.1.5.3.01, 2.1.5.2.01, 2.1.5.1.01, 2.1.1.1.01 </t>
  </si>
  <si>
    <t>CEIZTUR NOMINA FIJA MARZO 2022</t>
  </si>
  <si>
    <t>2.1.2.2.05</t>
  </si>
  <si>
    <t>NOMINA MILITAR MARZO 2022</t>
  </si>
  <si>
    <t>2.1.5.3.01, 2.1.5.2.01, 2.1.1.2.05, 2.1.5.1.01</t>
  </si>
  <si>
    <t>Nomina personal probatorio  marzo 2022</t>
  </si>
  <si>
    <t>Agroindustrial Freysa, SRL</t>
  </si>
  <si>
    <t>Pago fact. No.0005 compra de disco duro para actualizacion de computadoras del CEIZTUR.</t>
  </si>
  <si>
    <t>Maxibodegas Eop Del Caribe, SRL</t>
  </si>
  <si>
    <t>Pago fact. No.1050 adquisicion de toners y cartuchos para impresoras y fotocopiadoras del CEIZTUR.</t>
  </si>
  <si>
    <t>2.2.8.7.06</t>
  </si>
  <si>
    <t>ESTRELLA ROSA SOSA</t>
  </si>
  <si>
    <t>Pago fact.No.0080 legalizacion de documentos segun anexos.</t>
  </si>
  <si>
    <t>Pago fact.No.0082 legalizacion de documentos segun anexos.</t>
  </si>
  <si>
    <t>Ingresos correspondientes del 27/02/2022 al 05/03/2022 (Charter)</t>
  </si>
  <si>
    <t>Ingresos correspondientes del 16 al 28/02/2022 (Regular)</t>
  </si>
  <si>
    <t>Delta Comercial, SA</t>
  </si>
  <si>
    <t>Pago fact. No. 4183 Mantenimiento de vehiculo Toyota Fortuner placa No. G487605.</t>
  </si>
  <si>
    <t>Pago fact. No. 0421 mantenimiento preventivo de vehiculo Nissan Navara placa No. L339972</t>
  </si>
  <si>
    <t>2.3.9.8.02, 2.3.9.2.01</t>
  </si>
  <si>
    <t>Priormon Office, SRL</t>
  </si>
  <si>
    <t>Pago fact. No.0212 compra de accesorios para equipo drone del Departamento Ingenieria del CEIZTUR, segun anexos.</t>
  </si>
  <si>
    <t>2.2.5.1.01</t>
  </si>
  <si>
    <t>XIOMARA DEL CARMEN MARMOLEJOS ACOSTA</t>
  </si>
  <si>
    <t>Pago de la Factura No.0054 por el Alquiler de un inmueble que aloja oficinas de la policía de Turismo Politur, correspondiente al mes de marzo del 2022</t>
  </si>
  <si>
    <t>Pago de las Facturas No. 0557, 0562, 0559, correspondiente al servicio de almuerzo para los empleados del CEIZTUR, desde el 28 de febrero hasta el 18 de marzo 2022, según anexos.</t>
  </si>
  <si>
    <t>HORAS EXTRAS DICIEMBRE  2021</t>
  </si>
  <si>
    <t>2.1.1.2.06</t>
  </si>
  <si>
    <t>JORNALEROS MARZO 2022</t>
  </si>
  <si>
    <t>HORAS EXTRAS NOVIEMBRE 2021</t>
  </si>
  <si>
    <t>2.1.1.5.04</t>
  </si>
  <si>
    <t>VACACIONES NO TOMADAS EXEMPLEADOS</t>
  </si>
  <si>
    <t>NOMINA ADICIONAL  FIJO  MARZO 2022</t>
  </si>
  <si>
    <t>2.1.5.1.01, 2.1.5.2.01, 2.1.1.2.08, 2.1.5.3.01</t>
  </si>
  <si>
    <t>NOMINA ADICIONAL TEMPORERO MARZO 2022</t>
  </si>
  <si>
    <t>Ingresos correspondientes del 06 al 12/03/2022 (Charter)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</si>
</sst>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9" x14ac:knownFonts="1">
    <font>
      <sz val="11"/>
      <color theme="1"/>
      <name val="Calibri"/>
      <family val="2"/>
      <scheme val="minor"/>
    </font>
    <font>
      <sz val="11"/>
      <color theme="1"/>
      <name val="Calibri"/>
      <family val="2"/>
      <scheme val="minor"/>
    </font>
    <font>
      <b/>
      <sz val="10"/>
      <color theme="1"/>
      <name val="Palatino Linotype"/>
      <family val="1"/>
    </font>
    <font>
      <sz val="10"/>
      <color theme="1"/>
      <name val="Palatino Linotype"/>
      <family val="1"/>
    </font>
    <font>
      <sz val="10"/>
      <name val="Palatino Linotype"/>
      <family val="1"/>
    </font>
    <font>
      <sz val="10"/>
      <color theme="0"/>
      <name val="Palatino Linotype"/>
      <family val="1"/>
    </font>
    <font>
      <b/>
      <sz val="10"/>
      <color theme="0"/>
      <name val="Palatino Linotype"/>
      <family val="1"/>
    </font>
    <font>
      <sz val="10"/>
      <color indexed="8"/>
      <name val="Palatino Linotype"/>
      <family val="1"/>
    </font>
    <font>
      <sz val="11"/>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applyAlignment="1">
      <alignment horizontal="center"/>
    </xf>
    <xf numFmtId="0" fontId="3" fillId="0" borderId="0" xfId="0" applyFont="1"/>
    <xf numFmtId="17" fontId="2" fillId="0" borderId="0" xfId="0" applyNumberFormat="1" applyFont="1" applyAlignment="1">
      <alignment horizontal="center"/>
    </xf>
    <xf numFmtId="0" fontId="2" fillId="2" borderId="1" xfId="0" applyFont="1" applyFill="1" applyBorder="1" applyAlignment="1">
      <alignment horizontal="center"/>
    </xf>
    <xf numFmtId="43" fontId="2" fillId="2" borderId="1" xfId="1" applyFont="1" applyFill="1" applyBorder="1" applyAlignment="1">
      <alignment horizontal="center"/>
    </xf>
    <xf numFmtId="14" fontId="3" fillId="0" borderId="0" xfId="0" applyNumberFormat="1" applyFont="1" applyAlignment="1">
      <alignment horizontal="right"/>
    </xf>
    <xf numFmtId="0" fontId="2" fillId="0" borderId="0" xfId="0" applyFont="1" applyAlignment="1">
      <alignment horizontal="right"/>
    </xf>
    <xf numFmtId="43" fontId="3" fillId="0" borderId="0" xfId="1" applyFont="1"/>
    <xf numFmtId="14" fontId="3" fillId="0" borderId="1" xfId="0" applyNumberFormat="1" applyFont="1" applyBorder="1" applyAlignment="1">
      <alignment horizontal="right"/>
    </xf>
    <xf numFmtId="0" fontId="3" fillId="0" borderId="1" xfId="0" applyFont="1" applyBorder="1"/>
    <xf numFmtId="0" fontId="3" fillId="0" borderId="1" xfId="0" applyFont="1" applyBorder="1" applyAlignment="1">
      <alignment horizontal="center"/>
    </xf>
    <xf numFmtId="0" fontId="3" fillId="3" borderId="1" xfId="0" applyFont="1" applyFill="1" applyBorder="1" applyAlignment="1">
      <alignment horizontal="center"/>
    </xf>
    <xf numFmtId="0" fontId="3" fillId="3" borderId="1" xfId="0" applyFont="1" applyFill="1" applyBorder="1" applyAlignment="1">
      <alignment horizontal="left" wrapText="1"/>
    </xf>
    <xf numFmtId="43" fontId="3" fillId="0" borderId="1" xfId="1" applyFont="1" applyBorder="1"/>
    <xf numFmtId="43" fontId="3" fillId="0" borderId="1" xfId="0" applyNumberFormat="1" applyFont="1" applyBorder="1"/>
    <xf numFmtId="43" fontId="3" fillId="0" borderId="0" xfId="0" applyNumberFormat="1" applyFont="1"/>
    <xf numFmtId="39" fontId="4" fillId="0" borderId="1" xfId="1" applyNumberFormat="1" applyFont="1" applyBorder="1" applyAlignment="1">
      <alignment horizontal="right"/>
    </xf>
    <xf numFmtId="0" fontId="3" fillId="3" borderId="1" xfId="0" applyFont="1" applyFill="1" applyBorder="1" applyAlignment="1">
      <alignment horizontal="left"/>
    </xf>
    <xf numFmtId="14" fontId="3" fillId="0" borderId="1" xfId="0" applyNumberFormat="1" applyFont="1" applyBorder="1"/>
    <xf numFmtId="0" fontId="4" fillId="0" borderId="1" xfId="0" applyFont="1" applyBorder="1"/>
    <xf numFmtId="0" fontId="2" fillId="2" borderId="0" xfId="0" applyFont="1" applyFill="1"/>
    <xf numFmtId="0" fontId="3" fillId="2" borderId="0" xfId="0" applyFont="1" applyFill="1"/>
    <xf numFmtId="0" fontId="2" fillId="2" borderId="0" xfId="0" applyFont="1" applyFill="1" applyAlignment="1">
      <alignment horizontal="center"/>
    </xf>
    <xf numFmtId="43" fontId="2" fillId="2" borderId="2" xfId="1" applyFont="1" applyFill="1" applyBorder="1"/>
    <xf numFmtId="43" fontId="2" fillId="2" borderId="2" xfId="0" applyNumberFormat="1" applyFont="1" applyFill="1" applyBorder="1"/>
    <xf numFmtId="0" fontId="5" fillId="0" borderId="0" xfId="0" applyFont="1" applyAlignment="1">
      <alignment horizontal="center"/>
    </xf>
    <xf numFmtId="0" fontId="3" fillId="0" borderId="3" xfId="0" applyFont="1" applyBorder="1" applyAlignment="1">
      <alignment horizontal="center"/>
    </xf>
    <xf numFmtId="0" fontId="3" fillId="0" borderId="3" xfId="0" applyFont="1" applyBorder="1" applyAlignment="1">
      <alignment horizontal="center"/>
    </xf>
    <xf numFmtId="0" fontId="2" fillId="0" borderId="0" xfId="0" applyFont="1"/>
    <xf numFmtId="0" fontId="3"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xf>
    <xf numFmtId="0" fontId="3" fillId="0" borderId="3" xfId="0" applyFont="1" applyBorder="1"/>
    <xf numFmtId="43" fontId="3" fillId="0" borderId="3" xfId="1" applyFont="1" applyBorder="1"/>
    <xf numFmtId="17" fontId="2" fillId="0" borderId="0" xfId="0" applyNumberFormat="1" applyFont="1"/>
    <xf numFmtId="14" fontId="3" fillId="0" borderId="0" xfId="0" applyNumberFormat="1" applyFont="1"/>
    <xf numFmtId="0" fontId="3" fillId="0" borderId="0" xfId="0" applyFont="1" applyAlignment="1">
      <alignment horizontal="left" wrapText="1"/>
    </xf>
    <xf numFmtId="14" fontId="7" fillId="0" borderId="1" xfId="0" applyNumberFormat="1" applyFont="1" applyBorder="1"/>
    <xf numFmtId="0" fontId="3" fillId="0" borderId="1" xfId="0" applyFont="1" applyBorder="1" applyAlignment="1">
      <alignment wrapText="1"/>
    </xf>
    <xf numFmtId="0" fontId="3" fillId="0" borderId="1" xfId="0" applyFont="1" applyBorder="1" applyAlignment="1">
      <alignment horizontal="left" wrapText="1"/>
    </xf>
    <xf numFmtId="43" fontId="3" fillId="3" borderId="1" xfId="1" applyFont="1" applyFill="1" applyBorder="1"/>
    <xf numFmtId="43" fontId="8" fillId="3" borderId="1" xfId="0" applyNumberFormat="1" applyFont="1" applyFill="1" applyBorder="1"/>
    <xf numFmtId="0" fontId="3" fillId="0" borderId="1" xfId="0" applyFont="1" applyBorder="1" applyAlignment="1">
      <alignment horizontal="left"/>
    </xf>
    <xf numFmtId="4" fontId="3" fillId="0" borderId="1" xfId="0" applyNumberFormat="1" applyFont="1" applyBorder="1" applyAlignment="1">
      <alignment horizontal="left" wrapText="1"/>
    </xf>
    <xf numFmtId="0" fontId="3" fillId="0" borderId="0" xfId="0" applyFont="1" applyAlignment="1">
      <alignment wrapText="1"/>
    </xf>
    <xf numFmtId="164" fontId="3" fillId="0" borderId="0" xfId="0" applyNumberFormat="1" applyFont="1"/>
    <xf numFmtId="43" fontId="2"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15240</xdr:rowOff>
    </xdr:from>
    <xdr:to>
      <xdr:col>4</xdr:col>
      <xdr:colOff>1064895</xdr:colOff>
      <xdr:row>4</xdr:row>
      <xdr:rowOff>167640</xdr:rowOff>
    </xdr:to>
    <xdr:pic>
      <xdr:nvPicPr>
        <xdr:cNvPr id="2" name="Picture 1">
          <a:extLst>
            <a:ext uri="{FF2B5EF4-FFF2-40B4-BE49-F238E27FC236}">
              <a16:creationId xmlns:a16="http://schemas.microsoft.com/office/drawing/2014/main" id="{8C6B4990-DF89-491B-82EB-C28884D99B80}"/>
            </a:ext>
          </a:extLst>
        </xdr:cNvPr>
        <xdr:cNvPicPr/>
      </xdr:nvPicPr>
      <xdr:blipFill rotWithShape="1">
        <a:blip xmlns:r="http://schemas.openxmlformats.org/officeDocument/2006/relationships" r:embed="rId1"/>
        <a:srcRect l="21147" t="21357" r="20430" b="67487"/>
        <a:stretch/>
      </xdr:blipFill>
      <xdr:spPr bwMode="auto">
        <a:xfrm>
          <a:off x="121920" y="205740"/>
          <a:ext cx="3371850" cy="723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68579</xdr:colOff>
      <xdr:row>59</xdr:row>
      <xdr:rowOff>175260</xdr:rowOff>
    </xdr:from>
    <xdr:to>
      <xdr:col>5</xdr:col>
      <xdr:colOff>466724</xdr:colOff>
      <xdr:row>64</xdr:row>
      <xdr:rowOff>78105</xdr:rowOff>
    </xdr:to>
    <xdr:pic>
      <xdr:nvPicPr>
        <xdr:cNvPr id="3" name="Picture 1">
          <a:extLst>
            <a:ext uri="{FF2B5EF4-FFF2-40B4-BE49-F238E27FC236}">
              <a16:creationId xmlns:a16="http://schemas.microsoft.com/office/drawing/2014/main" id="{050471F7-D73B-4699-90A5-7D6B3DA3C463}"/>
            </a:ext>
          </a:extLst>
        </xdr:cNvPr>
        <xdr:cNvPicPr/>
      </xdr:nvPicPr>
      <xdr:blipFill rotWithShape="1">
        <a:blip xmlns:r="http://schemas.openxmlformats.org/officeDocument/2006/relationships" r:embed="rId1"/>
        <a:srcRect l="21147" t="21357" r="20430" b="67487"/>
        <a:stretch/>
      </xdr:blipFill>
      <xdr:spPr bwMode="auto">
        <a:xfrm>
          <a:off x="182879" y="11624310"/>
          <a:ext cx="4665345" cy="85534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2/Informe%20de%20Tesoreria%202022/Informe%20de%20Tesoreria%201-2022.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2/Informe%20de%20Tesoreria%202022/Informe%20de%20Tesoreria%201-2022.xlsx?E65A9414" TargetMode="External"/><Relationship Id="rId1" Type="http://schemas.openxmlformats.org/officeDocument/2006/relationships/externalLinkPath" Target="file:///\\E65A9414\Informe%20de%20Tesoreria%2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nero 2022"/>
      <sheetName val="FEBRERO 2022"/>
      <sheetName val="Marzo 2022"/>
      <sheetName val="Abril 2022"/>
      <sheetName val="Mayo 2022"/>
      <sheetName val="Junio 2022"/>
      <sheetName val="julio 2022 "/>
      <sheetName val="Agosto 2022"/>
      <sheetName val="Septiembre 2022"/>
      <sheetName val="Octubre 2022"/>
      <sheetName val="Noviembre 2022"/>
      <sheetName val="Diciembre 2022"/>
    </sheetNames>
    <sheetDataSet>
      <sheetData sheetId="0"/>
      <sheetData sheetId="1">
        <row r="115">
          <cell r="L115">
            <v>1083269.4400000006</v>
          </cell>
        </row>
        <row r="187">
          <cell r="L187">
            <v>729535792.2672379</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20"/>
  <sheetViews>
    <sheetView tabSelected="1" workbookViewId="0">
      <selection activeCell="E13" sqref="E13"/>
    </sheetView>
  </sheetViews>
  <sheetFormatPr baseColWidth="10" defaultColWidth="8.85546875" defaultRowHeight="15" x14ac:dyDescent="0.3"/>
  <cols>
    <col min="1" max="1" width="1.7109375" style="2" customWidth="1"/>
    <col min="2" max="2" width="12.140625" style="2" customWidth="1"/>
    <col min="3" max="3" width="12.85546875" style="2" bestFit="1" customWidth="1"/>
    <col min="4" max="4" width="8.28515625" style="2" bestFit="1" customWidth="1"/>
    <col min="5" max="5" width="28.7109375" style="2" customWidth="1"/>
    <col min="6" max="6" width="42.140625" style="2" customWidth="1"/>
    <col min="7" max="7" width="1.42578125" style="2" customWidth="1"/>
    <col min="8" max="8" width="51" style="2" customWidth="1"/>
    <col min="9" max="9" width="1.42578125" style="2" customWidth="1"/>
    <col min="10" max="10" width="14.85546875" style="8" bestFit="1" customWidth="1"/>
    <col min="11" max="11" width="13.85546875" style="8" bestFit="1" customWidth="1"/>
    <col min="12" max="12" width="14.85546875" style="2" bestFit="1" customWidth="1"/>
    <col min="13" max="13" width="10.28515625" style="2" bestFit="1" customWidth="1"/>
    <col min="14" max="14" width="11.85546875" style="2" bestFit="1" customWidth="1"/>
    <col min="15" max="16384" width="8.85546875" style="2"/>
  </cols>
  <sheetData>
    <row r="2" spans="2:13" x14ac:dyDescent="0.3">
      <c r="B2" s="1" t="s">
        <v>0</v>
      </c>
      <c r="C2" s="1"/>
      <c r="D2" s="1"/>
      <c r="E2" s="1"/>
      <c r="F2" s="1"/>
      <c r="G2" s="1"/>
      <c r="H2" s="1"/>
      <c r="I2" s="1"/>
      <c r="J2" s="1"/>
      <c r="K2" s="1"/>
      <c r="L2" s="1"/>
    </row>
    <row r="3" spans="2:13" x14ac:dyDescent="0.3">
      <c r="B3" s="1" t="s">
        <v>1</v>
      </c>
      <c r="C3" s="1"/>
      <c r="D3" s="1"/>
      <c r="E3" s="1"/>
      <c r="F3" s="1"/>
      <c r="G3" s="1"/>
      <c r="H3" s="1"/>
      <c r="I3" s="1"/>
      <c r="J3" s="1"/>
      <c r="K3" s="1"/>
      <c r="L3" s="1"/>
    </row>
    <row r="4" spans="2:13" x14ac:dyDescent="0.3">
      <c r="B4" s="1" t="s">
        <v>2</v>
      </c>
      <c r="C4" s="1"/>
      <c r="D4" s="1"/>
      <c r="E4" s="1"/>
      <c r="F4" s="1"/>
      <c r="G4" s="1"/>
      <c r="H4" s="1"/>
      <c r="I4" s="1"/>
      <c r="J4" s="1"/>
      <c r="K4" s="1"/>
      <c r="L4" s="1"/>
    </row>
    <row r="5" spans="2:13" x14ac:dyDescent="0.3">
      <c r="B5" s="3" t="s">
        <v>3</v>
      </c>
      <c r="C5" s="3"/>
      <c r="D5" s="3"/>
      <c r="E5" s="3"/>
      <c r="F5" s="3"/>
      <c r="G5" s="3"/>
      <c r="H5" s="3"/>
      <c r="I5" s="3"/>
      <c r="J5" s="3"/>
      <c r="K5" s="3"/>
      <c r="L5" s="3"/>
    </row>
    <row r="7" spans="2:13" x14ac:dyDescent="0.3">
      <c r="B7" s="4" t="s">
        <v>4</v>
      </c>
      <c r="C7" s="4" t="s">
        <v>5</v>
      </c>
      <c r="D7" s="4" t="s">
        <v>6</v>
      </c>
      <c r="E7" s="4" t="s">
        <v>7</v>
      </c>
      <c r="F7" s="4" t="s">
        <v>8</v>
      </c>
      <c r="G7" s="4"/>
      <c r="H7" s="4" t="s">
        <v>9</v>
      </c>
      <c r="I7" s="4"/>
      <c r="J7" s="5" t="s">
        <v>10</v>
      </c>
      <c r="K7" s="5" t="s">
        <v>11</v>
      </c>
      <c r="L7" s="4" t="s">
        <v>12</v>
      </c>
    </row>
    <row r="8" spans="2:13" x14ac:dyDescent="0.3">
      <c r="B8" s="6"/>
      <c r="H8" s="7" t="s">
        <v>13</v>
      </c>
      <c r="J8" s="8">
        <v>0</v>
      </c>
      <c r="K8" s="8">
        <v>0</v>
      </c>
      <c r="L8" s="8">
        <f>+'[1]FEBRERO 2022'!L115</f>
        <v>1083269.4400000006</v>
      </c>
    </row>
    <row r="9" spans="2:13" x14ac:dyDescent="0.3">
      <c r="B9" s="9">
        <v>44624</v>
      </c>
      <c r="C9" s="10"/>
      <c r="D9" s="10"/>
      <c r="E9" s="11">
        <v>925910307</v>
      </c>
      <c r="F9" s="12" t="s">
        <v>14</v>
      </c>
      <c r="G9" s="10"/>
      <c r="H9" s="13" t="s">
        <v>15</v>
      </c>
      <c r="I9" s="10"/>
      <c r="J9" s="14"/>
      <c r="K9" s="14">
        <v>27.25</v>
      </c>
      <c r="L9" s="15">
        <f>+J9-K9+L8</f>
        <v>1083242.1900000006</v>
      </c>
    </row>
    <row r="10" spans="2:13" x14ac:dyDescent="0.3">
      <c r="B10" s="9">
        <v>44624</v>
      </c>
      <c r="C10" s="10"/>
      <c r="D10" s="10"/>
      <c r="E10" s="11">
        <v>259103079</v>
      </c>
      <c r="F10" s="11" t="s">
        <v>16</v>
      </c>
      <c r="G10" s="10"/>
      <c r="H10" s="13" t="s">
        <v>17</v>
      </c>
      <c r="I10" s="10"/>
      <c r="J10" s="14"/>
      <c r="K10" s="14">
        <v>18165</v>
      </c>
      <c r="L10" s="15">
        <f>+J10-K10+L9</f>
        <v>1065077.1900000006</v>
      </c>
    </row>
    <row r="11" spans="2:13" x14ac:dyDescent="0.3">
      <c r="B11" s="9">
        <v>44624</v>
      </c>
      <c r="C11" s="10"/>
      <c r="D11" s="10"/>
      <c r="E11" s="11">
        <v>925910307</v>
      </c>
      <c r="F11" s="12" t="s">
        <v>14</v>
      </c>
      <c r="G11" s="10"/>
      <c r="H11" s="13" t="s">
        <v>15</v>
      </c>
      <c r="I11" s="10"/>
      <c r="J11" s="14"/>
      <c r="K11" s="14">
        <v>27.25</v>
      </c>
      <c r="L11" s="15">
        <f t="shared" ref="L11:L46" si="0">+J11-K11+L10</f>
        <v>1065049.9400000006</v>
      </c>
      <c r="M11" s="16"/>
    </row>
    <row r="12" spans="2:13" x14ac:dyDescent="0.3">
      <c r="B12" s="9">
        <v>44624</v>
      </c>
      <c r="C12" s="10"/>
      <c r="D12" s="10"/>
      <c r="E12" s="11">
        <v>259103075</v>
      </c>
      <c r="F12" s="11" t="s">
        <v>16</v>
      </c>
      <c r="G12" s="10"/>
      <c r="H12" s="13" t="s">
        <v>17</v>
      </c>
      <c r="I12" s="10"/>
      <c r="J12" s="14"/>
      <c r="K12" s="14">
        <v>18165</v>
      </c>
      <c r="L12" s="15">
        <f t="shared" si="0"/>
        <v>1046884.9400000006</v>
      </c>
    </row>
    <row r="13" spans="2:13" x14ac:dyDescent="0.3">
      <c r="B13" s="9">
        <v>44624</v>
      </c>
      <c r="C13" s="10"/>
      <c r="D13" s="10"/>
      <c r="E13" s="11">
        <v>925910307</v>
      </c>
      <c r="F13" s="12" t="s">
        <v>14</v>
      </c>
      <c r="G13" s="10"/>
      <c r="H13" s="13" t="s">
        <v>15</v>
      </c>
      <c r="I13" s="10"/>
      <c r="J13" s="14"/>
      <c r="K13" s="14">
        <v>28.82</v>
      </c>
      <c r="L13" s="15">
        <f t="shared" si="0"/>
        <v>1046856.1200000007</v>
      </c>
    </row>
    <row r="14" spans="2:13" x14ac:dyDescent="0.3">
      <c r="B14" s="9">
        <v>44624</v>
      </c>
      <c r="C14" s="10"/>
      <c r="D14" s="10"/>
      <c r="E14" s="11">
        <v>259103071</v>
      </c>
      <c r="F14" s="11" t="s">
        <v>16</v>
      </c>
      <c r="G14" s="10"/>
      <c r="H14" s="13" t="s">
        <v>17</v>
      </c>
      <c r="I14" s="10"/>
      <c r="J14" s="14"/>
      <c r="K14" s="14">
        <v>19215</v>
      </c>
      <c r="L14" s="15">
        <f t="shared" si="0"/>
        <v>1027641.1200000007</v>
      </c>
    </row>
    <row r="15" spans="2:13" x14ac:dyDescent="0.3">
      <c r="B15" s="9">
        <v>44624</v>
      </c>
      <c r="C15" s="10"/>
      <c r="D15" s="10"/>
      <c r="E15" s="11">
        <v>925910306</v>
      </c>
      <c r="F15" s="12" t="s">
        <v>14</v>
      </c>
      <c r="G15" s="10"/>
      <c r="H15" s="13" t="s">
        <v>15</v>
      </c>
      <c r="I15" s="10"/>
      <c r="J15" s="14"/>
      <c r="K15" s="14">
        <v>28.82</v>
      </c>
      <c r="L15" s="15">
        <f t="shared" si="0"/>
        <v>1027612.3000000007</v>
      </c>
    </row>
    <row r="16" spans="2:13" x14ac:dyDescent="0.3">
      <c r="B16" s="9">
        <v>44624</v>
      </c>
      <c r="C16" s="10"/>
      <c r="D16" s="10"/>
      <c r="E16" s="11">
        <v>259103067</v>
      </c>
      <c r="F16" s="11" t="s">
        <v>16</v>
      </c>
      <c r="G16" s="10"/>
      <c r="H16" s="13" t="s">
        <v>17</v>
      </c>
      <c r="I16" s="10"/>
      <c r="J16" s="14"/>
      <c r="K16" s="14">
        <v>19215</v>
      </c>
      <c r="L16" s="15">
        <f t="shared" si="0"/>
        <v>1008397.3000000007</v>
      </c>
    </row>
    <row r="17" spans="2:12" x14ac:dyDescent="0.3">
      <c r="B17" s="9">
        <v>44624</v>
      </c>
      <c r="C17" s="10"/>
      <c r="D17" s="10"/>
      <c r="E17" s="11">
        <v>925910306</v>
      </c>
      <c r="F17" s="12" t="s">
        <v>14</v>
      </c>
      <c r="G17" s="10"/>
      <c r="H17" s="13" t="s">
        <v>15</v>
      </c>
      <c r="I17" s="10"/>
      <c r="J17" s="14"/>
      <c r="K17" s="14">
        <v>28.82</v>
      </c>
      <c r="L17" s="15">
        <f>+J17-K17+L16</f>
        <v>1008368.4800000008</v>
      </c>
    </row>
    <row r="18" spans="2:12" x14ac:dyDescent="0.3">
      <c r="B18" s="9">
        <v>44624</v>
      </c>
      <c r="C18" s="10"/>
      <c r="D18" s="10"/>
      <c r="E18" s="11">
        <v>259103061</v>
      </c>
      <c r="F18" s="11" t="s">
        <v>16</v>
      </c>
      <c r="G18" s="10"/>
      <c r="H18" s="13" t="s">
        <v>17</v>
      </c>
      <c r="I18" s="10"/>
      <c r="J18" s="14"/>
      <c r="K18" s="14">
        <v>19215</v>
      </c>
      <c r="L18" s="15">
        <f>+J18-K18+L17</f>
        <v>989153.4800000008</v>
      </c>
    </row>
    <row r="19" spans="2:12" x14ac:dyDescent="0.3">
      <c r="B19" s="9">
        <v>44630</v>
      </c>
      <c r="C19" s="10"/>
      <c r="D19" s="10"/>
      <c r="E19" s="11">
        <v>259575883</v>
      </c>
      <c r="F19" s="11" t="s">
        <v>18</v>
      </c>
      <c r="G19" s="10"/>
      <c r="H19" s="13" t="s">
        <v>19</v>
      </c>
      <c r="I19" s="10"/>
      <c r="J19" s="14"/>
      <c r="K19" s="17">
        <v>30000</v>
      </c>
      <c r="L19" s="15">
        <f t="shared" si="0"/>
        <v>959153.4800000008</v>
      </c>
    </row>
    <row r="20" spans="2:12" x14ac:dyDescent="0.3">
      <c r="B20" s="9">
        <v>44630</v>
      </c>
      <c r="C20" s="10"/>
      <c r="D20" s="10"/>
      <c r="E20" s="11">
        <v>925957588</v>
      </c>
      <c r="F20" s="12" t="s">
        <v>14</v>
      </c>
      <c r="G20" s="10"/>
      <c r="H20" s="13" t="s">
        <v>15</v>
      </c>
      <c r="I20" s="10"/>
      <c r="J20" s="14"/>
      <c r="K20" s="17">
        <v>45</v>
      </c>
      <c r="L20" s="15">
        <f t="shared" si="0"/>
        <v>959108.4800000008</v>
      </c>
    </row>
    <row r="21" spans="2:12" ht="30" x14ac:dyDescent="0.3">
      <c r="B21" s="9">
        <v>44630</v>
      </c>
      <c r="C21" s="10"/>
      <c r="D21" s="10"/>
      <c r="E21" s="11">
        <v>452400003</v>
      </c>
      <c r="F21" s="11" t="s">
        <v>20</v>
      </c>
      <c r="G21" s="10"/>
      <c r="H21" s="13" t="s">
        <v>21</v>
      </c>
      <c r="I21" s="10"/>
      <c r="J21" s="17">
        <v>3000000.01</v>
      </c>
      <c r="K21" s="17"/>
      <c r="L21" s="15">
        <f t="shared" si="0"/>
        <v>3959108.4900000007</v>
      </c>
    </row>
    <row r="22" spans="2:12" x14ac:dyDescent="0.3">
      <c r="B22" s="9">
        <v>44630</v>
      </c>
      <c r="C22" s="10"/>
      <c r="D22" s="10"/>
      <c r="E22" s="11">
        <v>452400028</v>
      </c>
      <c r="F22" s="11" t="s">
        <v>16</v>
      </c>
      <c r="G22" s="10"/>
      <c r="H22" s="13" t="s">
        <v>17</v>
      </c>
      <c r="I22" s="10"/>
      <c r="J22" s="14"/>
      <c r="K22" s="17">
        <v>192270</v>
      </c>
      <c r="L22" s="15">
        <f t="shared" si="0"/>
        <v>3766838.4900000007</v>
      </c>
    </row>
    <row r="23" spans="2:12" x14ac:dyDescent="0.3">
      <c r="B23" s="9">
        <v>44630</v>
      </c>
      <c r="C23" s="10"/>
      <c r="D23" s="10"/>
      <c r="E23" s="11">
        <v>259623990</v>
      </c>
      <c r="F23" s="11" t="s">
        <v>16</v>
      </c>
      <c r="G23" s="10"/>
      <c r="H23" s="13" t="s">
        <v>17</v>
      </c>
      <c r="I23" s="10"/>
      <c r="J23" s="14"/>
      <c r="K23" s="17">
        <v>1417.5</v>
      </c>
      <c r="L23" s="15">
        <f t="shared" si="0"/>
        <v>3765420.9900000007</v>
      </c>
    </row>
    <row r="24" spans="2:12" x14ac:dyDescent="0.3">
      <c r="B24" s="9">
        <v>44630</v>
      </c>
      <c r="C24" s="10"/>
      <c r="D24" s="10"/>
      <c r="E24" s="11">
        <v>925962399</v>
      </c>
      <c r="F24" s="12" t="s">
        <v>14</v>
      </c>
      <c r="G24" s="10"/>
      <c r="H24" s="13" t="s">
        <v>15</v>
      </c>
      <c r="I24" s="10"/>
      <c r="J24" s="14"/>
      <c r="K24" s="17">
        <v>2.13</v>
      </c>
      <c r="L24" s="15">
        <f t="shared" si="0"/>
        <v>3765418.8600000008</v>
      </c>
    </row>
    <row r="25" spans="2:12" x14ac:dyDescent="0.3">
      <c r="B25" s="9">
        <v>44630</v>
      </c>
      <c r="C25" s="10"/>
      <c r="D25" s="10"/>
      <c r="E25" s="11">
        <v>259623992</v>
      </c>
      <c r="F25" s="11" t="s">
        <v>16</v>
      </c>
      <c r="G25" s="10"/>
      <c r="H25" s="13" t="s">
        <v>17</v>
      </c>
      <c r="I25" s="10"/>
      <c r="J25" s="14"/>
      <c r="K25" s="17">
        <v>9330</v>
      </c>
      <c r="L25" s="15">
        <f t="shared" si="0"/>
        <v>3756088.8600000008</v>
      </c>
    </row>
    <row r="26" spans="2:12" x14ac:dyDescent="0.3">
      <c r="B26" s="9">
        <v>44630</v>
      </c>
      <c r="C26" s="10"/>
      <c r="D26" s="10"/>
      <c r="E26" s="11">
        <v>925962399</v>
      </c>
      <c r="F26" s="12" t="s">
        <v>14</v>
      </c>
      <c r="G26" s="10"/>
      <c r="H26" s="13" t="s">
        <v>15</v>
      </c>
      <c r="I26" s="10"/>
      <c r="J26" s="14"/>
      <c r="K26" s="17">
        <v>14</v>
      </c>
      <c r="L26" s="15">
        <f t="shared" si="0"/>
        <v>3756074.8600000008</v>
      </c>
    </row>
    <row r="27" spans="2:12" x14ac:dyDescent="0.3">
      <c r="B27" s="9">
        <v>44630</v>
      </c>
      <c r="C27" s="10"/>
      <c r="D27" s="10"/>
      <c r="E27" s="11">
        <v>4524034986</v>
      </c>
      <c r="F27" s="12" t="s">
        <v>14</v>
      </c>
      <c r="G27" s="10"/>
      <c r="H27" s="13" t="s">
        <v>15</v>
      </c>
      <c r="I27" s="10"/>
      <c r="J27" s="14"/>
      <c r="K27" s="17">
        <v>288.41000000000003</v>
      </c>
      <c r="L27" s="15">
        <f t="shared" si="0"/>
        <v>3755786.4500000007</v>
      </c>
    </row>
    <row r="28" spans="2:12" x14ac:dyDescent="0.3">
      <c r="B28" s="9">
        <v>44631</v>
      </c>
      <c r="C28" s="10"/>
      <c r="D28" s="10"/>
      <c r="E28" s="11" t="s">
        <v>22</v>
      </c>
      <c r="F28" s="11" t="s">
        <v>16</v>
      </c>
      <c r="G28" s="10"/>
      <c r="H28" s="13" t="s">
        <v>17</v>
      </c>
      <c r="I28" s="10"/>
      <c r="J28" s="14"/>
      <c r="K28" s="17">
        <v>6000</v>
      </c>
      <c r="L28" s="15">
        <f t="shared" si="0"/>
        <v>3749786.4500000007</v>
      </c>
    </row>
    <row r="29" spans="2:12" x14ac:dyDescent="0.3">
      <c r="B29" s="9">
        <v>44631</v>
      </c>
      <c r="C29" s="10"/>
      <c r="D29" s="10"/>
      <c r="E29" s="11" t="s">
        <v>23</v>
      </c>
      <c r="F29" s="12" t="s">
        <v>14</v>
      </c>
      <c r="G29" s="10"/>
      <c r="H29" s="13" t="s">
        <v>15</v>
      </c>
      <c r="I29" s="10"/>
      <c r="J29" s="14"/>
      <c r="K29" s="17">
        <v>9</v>
      </c>
      <c r="L29" s="15">
        <f t="shared" si="0"/>
        <v>3749777.4500000007</v>
      </c>
    </row>
    <row r="30" spans="2:12" x14ac:dyDescent="0.3">
      <c r="B30" s="9">
        <v>44631</v>
      </c>
      <c r="C30" s="10"/>
      <c r="D30" s="10"/>
      <c r="E30" s="11" t="s">
        <v>24</v>
      </c>
      <c r="F30" s="11" t="s">
        <v>16</v>
      </c>
      <c r="G30" s="10"/>
      <c r="H30" s="13" t="s">
        <v>17</v>
      </c>
      <c r="I30" s="10"/>
      <c r="J30" s="14"/>
      <c r="K30" s="17">
        <v>5600</v>
      </c>
      <c r="L30" s="15">
        <f t="shared" si="0"/>
        <v>3744177.4500000007</v>
      </c>
    </row>
    <row r="31" spans="2:12" x14ac:dyDescent="0.3">
      <c r="B31" s="9">
        <v>44631</v>
      </c>
      <c r="C31" s="10"/>
      <c r="D31" s="10"/>
      <c r="E31" s="11" t="s">
        <v>23</v>
      </c>
      <c r="F31" s="12" t="s">
        <v>14</v>
      </c>
      <c r="G31" s="10"/>
      <c r="H31" s="13" t="s">
        <v>15</v>
      </c>
      <c r="I31" s="10"/>
      <c r="J31" s="14"/>
      <c r="K31" s="17">
        <v>8.4</v>
      </c>
      <c r="L31" s="15">
        <f t="shared" si="0"/>
        <v>3744169.0500000007</v>
      </c>
    </row>
    <row r="32" spans="2:12" x14ac:dyDescent="0.3">
      <c r="B32" s="9">
        <v>44634</v>
      </c>
      <c r="C32" s="10"/>
      <c r="D32" s="10"/>
      <c r="E32" s="11" t="s">
        <v>25</v>
      </c>
      <c r="F32" s="11" t="s">
        <v>16</v>
      </c>
      <c r="G32" s="10"/>
      <c r="H32" s="13" t="s">
        <v>17</v>
      </c>
      <c r="I32" s="10"/>
      <c r="J32" s="14"/>
      <c r="K32" s="17">
        <v>14910</v>
      </c>
      <c r="L32" s="15">
        <f t="shared" si="0"/>
        <v>3729259.0500000007</v>
      </c>
    </row>
    <row r="33" spans="2:14" x14ac:dyDescent="0.3">
      <c r="B33" s="9">
        <v>44634</v>
      </c>
      <c r="C33" s="10"/>
      <c r="D33" s="10"/>
      <c r="E33" s="11" t="s">
        <v>26</v>
      </c>
      <c r="F33" s="12" t="s">
        <v>14</v>
      </c>
      <c r="G33" s="10"/>
      <c r="H33" s="13" t="s">
        <v>15</v>
      </c>
      <c r="I33" s="10"/>
      <c r="J33" s="14"/>
      <c r="K33" s="17">
        <v>22.37</v>
      </c>
      <c r="L33" s="15">
        <f t="shared" si="0"/>
        <v>3729236.6800000006</v>
      </c>
    </row>
    <row r="34" spans="2:14" x14ac:dyDescent="0.3">
      <c r="B34" s="9">
        <v>44634</v>
      </c>
      <c r="C34" s="10"/>
      <c r="D34" s="10"/>
      <c r="E34" s="11" t="s">
        <v>27</v>
      </c>
      <c r="F34" s="11" t="s">
        <v>16</v>
      </c>
      <c r="G34" s="10"/>
      <c r="H34" s="13" t="s">
        <v>17</v>
      </c>
      <c r="I34" s="10"/>
      <c r="J34" s="14"/>
      <c r="K34" s="17">
        <v>14070</v>
      </c>
      <c r="L34" s="15">
        <f t="shared" si="0"/>
        <v>3715166.6800000006</v>
      </c>
    </row>
    <row r="35" spans="2:14" x14ac:dyDescent="0.3">
      <c r="B35" s="9">
        <v>44634</v>
      </c>
      <c r="C35" s="10"/>
      <c r="D35" s="10"/>
      <c r="E35" s="11" t="s">
        <v>26</v>
      </c>
      <c r="F35" s="12" t="s">
        <v>14</v>
      </c>
      <c r="G35" s="10"/>
      <c r="H35" s="13" t="s">
        <v>15</v>
      </c>
      <c r="I35" s="10"/>
      <c r="J35" s="14"/>
      <c r="K35" s="17">
        <v>21.11</v>
      </c>
      <c r="L35" s="15">
        <f t="shared" si="0"/>
        <v>3715145.5700000008</v>
      </c>
    </row>
    <row r="36" spans="2:14" x14ac:dyDescent="0.3">
      <c r="B36" s="9">
        <v>44638</v>
      </c>
      <c r="C36" s="10"/>
      <c r="D36" s="10"/>
      <c r="E36" s="11">
        <v>122000000</v>
      </c>
      <c r="F36" s="12" t="s">
        <v>20</v>
      </c>
      <c r="G36" s="10"/>
      <c r="H36" s="13" t="s">
        <v>28</v>
      </c>
      <c r="I36" s="10"/>
      <c r="J36" s="14"/>
      <c r="K36" s="17">
        <v>190419.32</v>
      </c>
      <c r="L36" s="15">
        <f t="shared" si="0"/>
        <v>3524726.2500000009</v>
      </c>
    </row>
    <row r="37" spans="2:14" x14ac:dyDescent="0.3">
      <c r="B37" s="9">
        <v>44641</v>
      </c>
      <c r="C37" s="10"/>
      <c r="D37" s="10"/>
      <c r="E37" s="11">
        <v>4524054331</v>
      </c>
      <c r="F37" s="12" t="s">
        <v>14</v>
      </c>
      <c r="G37" s="10"/>
      <c r="H37" s="13" t="s">
        <v>15</v>
      </c>
      <c r="I37" s="10"/>
      <c r="J37" s="14"/>
      <c r="K37" s="17">
        <v>285.63</v>
      </c>
      <c r="L37" s="15">
        <f t="shared" si="0"/>
        <v>3524440.620000001</v>
      </c>
    </row>
    <row r="38" spans="2:14" x14ac:dyDescent="0.3">
      <c r="B38" s="9">
        <v>44643</v>
      </c>
      <c r="C38" s="10"/>
      <c r="D38" s="10"/>
      <c r="E38" s="11">
        <v>260933216</v>
      </c>
      <c r="F38" s="12" t="s">
        <v>20</v>
      </c>
      <c r="G38" s="10"/>
      <c r="H38" s="13" t="s">
        <v>29</v>
      </c>
      <c r="I38" s="10"/>
      <c r="J38" s="14">
        <v>750</v>
      </c>
      <c r="K38" s="17"/>
      <c r="L38" s="15">
        <f t="shared" si="0"/>
        <v>3525190.620000001</v>
      </c>
    </row>
    <row r="39" spans="2:14" x14ac:dyDescent="0.3">
      <c r="B39" s="9">
        <v>44645</v>
      </c>
      <c r="C39" s="10"/>
      <c r="D39" s="10"/>
      <c r="E39" s="11">
        <v>4524000004</v>
      </c>
      <c r="F39" s="11" t="s">
        <v>16</v>
      </c>
      <c r="G39" s="10"/>
      <c r="H39" s="13" t="s">
        <v>17</v>
      </c>
      <c r="I39" s="10"/>
      <c r="J39" s="14"/>
      <c r="K39" s="17">
        <v>31185</v>
      </c>
      <c r="L39" s="15">
        <f t="shared" si="0"/>
        <v>3494005.620000001</v>
      </c>
    </row>
    <row r="40" spans="2:14" x14ac:dyDescent="0.3">
      <c r="B40" s="9">
        <v>44645</v>
      </c>
      <c r="C40" s="10"/>
      <c r="D40" s="10"/>
      <c r="E40" s="11">
        <v>4524000003</v>
      </c>
      <c r="F40" s="11" t="s">
        <v>16</v>
      </c>
      <c r="G40" s="10"/>
      <c r="H40" s="13" t="s">
        <v>17</v>
      </c>
      <c r="I40" s="10"/>
      <c r="J40" s="14"/>
      <c r="K40" s="17">
        <v>350</v>
      </c>
      <c r="L40" s="15">
        <f t="shared" si="0"/>
        <v>3493655.620000001</v>
      </c>
    </row>
    <row r="41" spans="2:14" x14ac:dyDescent="0.3">
      <c r="B41" s="9">
        <v>44648</v>
      </c>
      <c r="C41" s="10"/>
      <c r="D41" s="10"/>
      <c r="E41" s="12">
        <v>4524075011</v>
      </c>
      <c r="F41" s="12" t="s">
        <v>14</v>
      </c>
      <c r="G41" s="18"/>
      <c r="H41" s="13" t="s">
        <v>15</v>
      </c>
      <c r="I41" s="10"/>
      <c r="J41" s="14"/>
      <c r="K41" s="17">
        <v>0.53</v>
      </c>
      <c r="L41" s="15">
        <f t="shared" si="0"/>
        <v>3493655.0900000012</v>
      </c>
    </row>
    <row r="42" spans="2:14" x14ac:dyDescent="0.3">
      <c r="B42" s="9">
        <v>44648</v>
      </c>
      <c r="C42" s="10"/>
      <c r="D42" s="10"/>
      <c r="E42" s="12">
        <v>4524075012</v>
      </c>
      <c r="F42" s="12" t="s">
        <v>14</v>
      </c>
      <c r="G42" s="18"/>
      <c r="H42" s="13" t="s">
        <v>15</v>
      </c>
      <c r="I42" s="10"/>
      <c r="J42" s="14"/>
      <c r="K42" s="17">
        <v>46.78</v>
      </c>
      <c r="L42" s="15">
        <f t="shared" si="0"/>
        <v>3493608.3100000015</v>
      </c>
    </row>
    <row r="43" spans="2:14" x14ac:dyDescent="0.3">
      <c r="B43" s="9">
        <v>44648</v>
      </c>
      <c r="C43" s="10"/>
      <c r="D43" s="10"/>
      <c r="E43" s="11">
        <v>4524000004</v>
      </c>
      <c r="F43" s="11" t="s">
        <v>16</v>
      </c>
      <c r="G43" s="10"/>
      <c r="H43" s="13" t="s">
        <v>17</v>
      </c>
      <c r="I43" s="10"/>
      <c r="J43" s="14"/>
      <c r="K43" s="17">
        <v>31185</v>
      </c>
      <c r="L43" s="15">
        <f t="shared" si="0"/>
        <v>3462423.3100000015</v>
      </c>
    </row>
    <row r="44" spans="2:14" x14ac:dyDescent="0.3">
      <c r="B44" s="9">
        <v>44649</v>
      </c>
      <c r="C44" s="10"/>
      <c r="D44" s="10"/>
      <c r="E44" s="12">
        <v>4524080124</v>
      </c>
      <c r="F44" s="12" t="s">
        <v>14</v>
      </c>
      <c r="G44" s="18"/>
      <c r="H44" s="13" t="s">
        <v>15</v>
      </c>
      <c r="I44" s="10"/>
      <c r="J44" s="14"/>
      <c r="K44" s="17">
        <v>46.78</v>
      </c>
      <c r="L44" s="15">
        <f t="shared" si="0"/>
        <v>3462376.5300000017</v>
      </c>
    </row>
    <row r="45" spans="2:14" x14ac:dyDescent="0.3">
      <c r="B45" s="9">
        <v>44651</v>
      </c>
      <c r="C45" s="10"/>
      <c r="D45" s="10"/>
      <c r="E45" s="11">
        <v>9990000002</v>
      </c>
      <c r="F45" s="12" t="s">
        <v>14</v>
      </c>
      <c r="G45" s="10"/>
      <c r="H45" s="13" t="s">
        <v>30</v>
      </c>
      <c r="I45" s="10"/>
      <c r="J45" s="14"/>
      <c r="K45" s="17">
        <v>175</v>
      </c>
      <c r="L45" s="15">
        <f t="shared" si="0"/>
        <v>3462201.5300000017</v>
      </c>
    </row>
    <row r="46" spans="2:14" x14ac:dyDescent="0.3">
      <c r="B46" s="19"/>
      <c r="C46" s="10"/>
      <c r="D46" s="10"/>
      <c r="E46" s="10"/>
      <c r="F46" s="11"/>
      <c r="G46" s="10"/>
      <c r="H46" s="20"/>
      <c r="I46" s="10"/>
      <c r="J46" s="14"/>
      <c r="K46" s="17"/>
      <c r="L46" s="15">
        <f t="shared" si="0"/>
        <v>3462201.5300000017</v>
      </c>
      <c r="M46" s="16"/>
    </row>
    <row r="47" spans="2:14" ht="15.75" thickBot="1" x14ac:dyDescent="0.35">
      <c r="B47" s="21" t="s">
        <v>31</v>
      </c>
      <c r="C47" s="22"/>
      <c r="D47" s="22"/>
      <c r="E47" s="22"/>
      <c r="F47" s="21"/>
      <c r="G47" s="21"/>
      <c r="H47" s="23"/>
      <c r="I47" s="22"/>
      <c r="J47" s="24">
        <f>+SUM(J8:J45)</f>
        <v>3000750.01</v>
      </c>
      <c r="K47" s="24">
        <f>SUM(K9:K46)</f>
        <v>621817.92000000004</v>
      </c>
      <c r="L47" s="25">
        <f>+L46</f>
        <v>3462201.5300000017</v>
      </c>
      <c r="N47" s="8"/>
    </row>
    <row r="48" spans="2:14" ht="15.75" thickTop="1" x14ac:dyDescent="0.3"/>
    <row r="51" spans="1:13" x14ac:dyDescent="0.3">
      <c r="F51" s="26" t="s">
        <v>32</v>
      </c>
      <c r="H51" s="27" t="s">
        <v>33</v>
      </c>
      <c r="J51" s="28" t="s">
        <v>34</v>
      </c>
      <c r="K51" s="28"/>
      <c r="L51" s="28"/>
    </row>
    <row r="52" spans="1:13" x14ac:dyDescent="0.3">
      <c r="C52" s="29"/>
      <c r="D52" s="29"/>
      <c r="E52" s="30"/>
      <c r="F52" s="31" t="s">
        <v>35</v>
      </c>
      <c r="G52" s="32"/>
      <c r="H52" s="32" t="s">
        <v>36</v>
      </c>
      <c r="J52" s="1" t="s">
        <v>36</v>
      </c>
      <c r="K52" s="1"/>
      <c r="L52" s="1"/>
    </row>
    <row r="53" spans="1:13" x14ac:dyDescent="0.3">
      <c r="C53" s="29"/>
      <c r="D53" s="29"/>
      <c r="E53" s="30"/>
      <c r="F53" s="31" t="s">
        <v>37</v>
      </c>
      <c r="G53" s="32"/>
      <c r="H53" s="32" t="s">
        <v>38</v>
      </c>
      <c r="J53" s="1" t="s">
        <v>39</v>
      </c>
      <c r="K53" s="1"/>
      <c r="L53" s="1"/>
    </row>
    <row r="56" spans="1:13" s="33" customFormat="1" x14ac:dyDescent="0.3">
      <c r="A56" s="2"/>
      <c r="J56" s="34"/>
      <c r="K56" s="34"/>
    </row>
    <row r="61" spans="1:13" x14ac:dyDescent="0.3">
      <c r="B61" s="1" t="s">
        <v>0</v>
      </c>
      <c r="C61" s="1"/>
      <c r="D61" s="1"/>
      <c r="E61" s="1"/>
      <c r="F61" s="1"/>
      <c r="G61" s="1"/>
      <c r="H61" s="1"/>
      <c r="I61" s="1"/>
      <c r="J61" s="1"/>
      <c r="K61" s="1"/>
      <c r="L61" s="1"/>
      <c r="M61" s="29"/>
    </row>
    <row r="62" spans="1:13" x14ac:dyDescent="0.3">
      <c r="B62" s="1" t="s">
        <v>1</v>
      </c>
      <c r="C62" s="1"/>
      <c r="D62" s="1"/>
      <c r="E62" s="1"/>
      <c r="F62" s="1"/>
      <c r="G62" s="1"/>
      <c r="H62" s="1"/>
      <c r="I62" s="1"/>
      <c r="J62" s="1"/>
      <c r="K62" s="1"/>
      <c r="L62" s="1"/>
      <c r="M62" s="29"/>
    </row>
    <row r="63" spans="1:13" x14ac:dyDescent="0.3">
      <c r="B63" s="1" t="s">
        <v>40</v>
      </c>
      <c r="C63" s="1"/>
      <c r="D63" s="1"/>
      <c r="E63" s="1"/>
      <c r="F63" s="1"/>
      <c r="G63" s="1"/>
      <c r="H63" s="1"/>
      <c r="I63" s="1"/>
      <c r="J63" s="1"/>
      <c r="K63" s="1"/>
      <c r="L63" s="1"/>
      <c r="M63" s="29"/>
    </row>
    <row r="64" spans="1:13" x14ac:dyDescent="0.3">
      <c r="B64" s="3" t="str">
        <f>+B5</f>
        <v>MARZO DEL 2022</v>
      </c>
      <c r="C64" s="3"/>
      <c r="D64" s="3"/>
      <c r="E64" s="3"/>
      <c r="F64" s="3"/>
      <c r="G64" s="3"/>
      <c r="H64" s="3"/>
      <c r="I64" s="3"/>
      <c r="J64" s="3"/>
      <c r="K64" s="3"/>
      <c r="L64" s="3"/>
      <c r="M64" s="35"/>
    </row>
    <row r="66" spans="2:13" x14ac:dyDescent="0.3">
      <c r="B66" s="4" t="s">
        <v>4</v>
      </c>
      <c r="C66" s="4" t="s">
        <v>41</v>
      </c>
      <c r="D66" s="4" t="s">
        <v>6</v>
      </c>
      <c r="E66" s="4" t="s">
        <v>7</v>
      </c>
      <c r="F66" s="4" t="s">
        <v>8</v>
      </c>
      <c r="G66" s="4"/>
      <c r="H66" s="4" t="s">
        <v>9</v>
      </c>
      <c r="I66" s="4"/>
      <c r="J66" s="5" t="s">
        <v>10</v>
      </c>
      <c r="K66" s="5" t="s">
        <v>11</v>
      </c>
      <c r="L66" s="4" t="s">
        <v>12</v>
      </c>
    </row>
    <row r="67" spans="2:13" x14ac:dyDescent="0.3">
      <c r="B67" s="36"/>
      <c r="C67" s="30"/>
      <c r="F67" s="37"/>
      <c r="H67" s="7" t="s">
        <v>13</v>
      </c>
      <c r="L67" s="8">
        <f>+'[1]FEBRERO 2022'!L187</f>
        <v>729535792.2672379</v>
      </c>
      <c r="M67" s="8">
        <v>0</v>
      </c>
    </row>
    <row r="68" spans="2:13" ht="30" x14ac:dyDescent="0.3">
      <c r="B68" s="38">
        <v>44622</v>
      </c>
      <c r="C68" s="11">
        <v>307</v>
      </c>
      <c r="D68" s="10"/>
      <c r="E68" s="39" t="s">
        <v>42</v>
      </c>
      <c r="F68" s="40" t="s">
        <v>43</v>
      </c>
      <c r="G68" s="10"/>
      <c r="H68" s="13" t="s">
        <v>44</v>
      </c>
      <c r="I68" s="10"/>
      <c r="J68" s="14"/>
      <c r="K68" s="41">
        <v>22999.200000000001</v>
      </c>
      <c r="L68" s="14">
        <f>+L67+J68-K68</f>
        <v>729512793.06723785</v>
      </c>
      <c r="M68" s="8"/>
    </row>
    <row r="69" spans="2:13" ht="16.5" x14ac:dyDescent="0.3">
      <c r="B69" s="38">
        <v>44627</v>
      </c>
      <c r="C69" s="11"/>
      <c r="D69" s="10"/>
      <c r="E69" s="10"/>
      <c r="F69" s="40" t="s">
        <v>20</v>
      </c>
      <c r="G69" s="10"/>
      <c r="H69" s="13" t="s">
        <v>45</v>
      </c>
      <c r="I69" s="10"/>
      <c r="J69" s="14">
        <v>5306189.34</v>
      </c>
      <c r="K69" s="42"/>
      <c r="L69" s="14">
        <f t="shared" ref="L69:L112" si="1">+L68+J69-K69</f>
        <v>734818982.40723789</v>
      </c>
      <c r="M69" s="8"/>
    </row>
    <row r="70" spans="2:13" ht="16.5" x14ac:dyDescent="0.3">
      <c r="B70" s="38">
        <v>44628</v>
      </c>
      <c r="C70" s="11"/>
      <c r="D70" s="10"/>
      <c r="E70" s="10"/>
      <c r="F70" s="40" t="s">
        <v>20</v>
      </c>
      <c r="G70" s="10"/>
      <c r="H70" s="13" t="s">
        <v>46</v>
      </c>
      <c r="I70" s="10"/>
      <c r="J70" s="14">
        <v>93253633.790000007</v>
      </c>
      <c r="K70" s="42"/>
      <c r="L70" s="14">
        <f t="shared" si="1"/>
        <v>828072616.19723785</v>
      </c>
      <c r="M70" s="8"/>
    </row>
    <row r="71" spans="2:13" ht="45" x14ac:dyDescent="0.3">
      <c r="B71" s="38">
        <v>44628</v>
      </c>
      <c r="C71" s="11">
        <v>332</v>
      </c>
      <c r="D71" s="10"/>
      <c r="E71" s="10" t="s">
        <v>47</v>
      </c>
      <c r="F71" s="40" t="s">
        <v>48</v>
      </c>
      <c r="G71" s="10"/>
      <c r="H71" s="13" t="s">
        <v>49</v>
      </c>
      <c r="I71" s="10"/>
      <c r="J71" s="14"/>
      <c r="K71" s="41">
        <v>1225716.72</v>
      </c>
      <c r="L71" s="14">
        <f t="shared" si="1"/>
        <v>826846899.47723782</v>
      </c>
      <c r="M71" s="8"/>
    </row>
    <row r="72" spans="2:13" ht="45" x14ac:dyDescent="0.3">
      <c r="B72" s="38">
        <v>44628</v>
      </c>
      <c r="C72" s="11">
        <v>336</v>
      </c>
      <c r="D72" s="10"/>
      <c r="E72" s="10" t="s">
        <v>50</v>
      </c>
      <c r="F72" s="40" t="s">
        <v>51</v>
      </c>
      <c r="G72" s="10"/>
      <c r="H72" s="13" t="s">
        <v>52</v>
      </c>
      <c r="I72" s="10"/>
      <c r="J72" s="14"/>
      <c r="K72" s="41">
        <v>1002099.4</v>
      </c>
      <c r="L72" s="14">
        <f t="shared" si="1"/>
        <v>825844800.07723784</v>
      </c>
    </row>
    <row r="73" spans="2:13" ht="40.5" customHeight="1" x14ac:dyDescent="0.3">
      <c r="B73" s="38">
        <v>44628</v>
      </c>
      <c r="C73" s="11">
        <v>340</v>
      </c>
      <c r="D73" s="11"/>
      <c r="E73" s="43" t="s">
        <v>53</v>
      </c>
      <c r="F73" s="40" t="s">
        <v>54</v>
      </c>
      <c r="G73" s="10"/>
      <c r="H73" s="13" t="s">
        <v>55</v>
      </c>
      <c r="I73" s="10"/>
      <c r="J73" s="14"/>
      <c r="K73" s="41">
        <v>118354</v>
      </c>
      <c r="L73" s="14">
        <f t="shared" si="1"/>
        <v>825726446.07723784</v>
      </c>
    </row>
    <row r="74" spans="2:13" ht="45" x14ac:dyDescent="0.3">
      <c r="B74" s="38">
        <v>44628</v>
      </c>
      <c r="C74" s="11">
        <v>342</v>
      </c>
      <c r="D74" s="11"/>
      <c r="E74" s="43" t="s">
        <v>56</v>
      </c>
      <c r="F74" s="40" t="s">
        <v>57</v>
      </c>
      <c r="G74" s="10"/>
      <c r="H74" s="13" t="s">
        <v>58</v>
      </c>
      <c r="I74" s="10"/>
      <c r="J74" s="14"/>
      <c r="K74" s="41">
        <v>73750</v>
      </c>
      <c r="L74" s="14">
        <f t="shared" si="1"/>
        <v>825652696.07723784</v>
      </c>
    </row>
    <row r="75" spans="2:13" ht="45" x14ac:dyDescent="0.3">
      <c r="B75" s="38">
        <v>44628</v>
      </c>
      <c r="C75" s="11">
        <v>344</v>
      </c>
      <c r="D75" s="11"/>
      <c r="E75" s="43" t="s">
        <v>59</v>
      </c>
      <c r="F75" s="40" t="s">
        <v>60</v>
      </c>
      <c r="G75" s="10"/>
      <c r="H75" s="13" t="s">
        <v>61</v>
      </c>
      <c r="I75" s="10"/>
      <c r="J75" s="14"/>
      <c r="K75" s="41">
        <v>29254.560000000001</v>
      </c>
      <c r="L75" s="14">
        <f t="shared" si="1"/>
        <v>825623441.5172379</v>
      </c>
    </row>
    <row r="76" spans="2:13" ht="30" x14ac:dyDescent="0.3">
      <c r="B76" s="38">
        <v>44628</v>
      </c>
      <c r="C76" s="11">
        <v>346</v>
      </c>
      <c r="D76" s="11"/>
      <c r="E76" s="43" t="s">
        <v>62</v>
      </c>
      <c r="F76" s="40" t="s">
        <v>63</v>
      </c>
      <c r="G76" s="10"/>
      <c r="H76" s="13" t="s">
        <v>64</v>
      </c>
      <c r="I76" s="10"/>
      <c r="J76" s="14"/>
      <c r="K76" s="41">
        <v>14605.38</v>
      </c>
      <c r="L76" s="14">
        <f t="shared" si="1"/>
        <v>825608836.13723791</v>
      </c>
    </row>
    <row r="77" spans="2:13" ht="45" x14ac:dyDescent="0.3">
      <c r="B77" s="38">
        <v>44628</v>
      </c>
      <c r="C77" s="11">
        <v>348</v>
      </c>
      <c r="D77" s="11"/>
      <c r="E77" s="43" t="s">
        <v>65</v>
      </c>
      <c r="F77" s="40" t="s">
        <v>66</v>
      </c>
      <c r="G77" s="10"/>
      <c r="H77" s="13" t="s">
        <v>67</v>
      </c>
      <c r="I77" s="10"/>
      <c r="J77" s="14"/>
      <c r="K77" s="41">
        <v>68440</v>
      </c>
      <c r="L77" s="14">
        <f t="shared" si="1"/>
        <v>825540396.13723791</v>
      </c>
    </row>
    <row r="78" spans="2:13" ht="45" x14ac:dyDescent="0.3">
      <c r="B78" s="38">
        <v>44629</v>
      </c>
      <c r="C78" s="11">
        <v>351</v>
      </c>
      <c r="D78" s="11"/>
      <c r="E78" s="43" t="s">
        <v>68</v>
      </c>
      <c r="F78" s="40" t="s">
        <v>69</v>
      </c>
      <c r="G78" s="10"/>
      <c r="H78" s="13" t="s">
        <v>70</v>
      </c>
      <c r="I78" s="10"/>
      <c r="J78" s="14"/>
      <c r="K78" s="41">
        <v>81862.5</v>
      </c>
      <c r="L78" s="14">
        <f t="shared" si="1"/>
        <v>825458533.63723791</v>
      </c>
    </row>
    <row r="79" spans="2:13" ht="45" x14ac:dyDescent="0.3">
      <c r="B79" s="38">
        <v>44629</v>
      </c>
      <c r="C79" s="11">
        <v>353</v>
      </c>
      <c r="D79" s="11"/>
      <c r="E79" s="43" t="s">
        <v>68</v>
      </c>
      <c r="F79" s="40" t="s">
        <v>71</v>
      </c>
      <c r="G79" s="10"/>
      <c r="H79" s="13" t="s">
        <v>72</v>
      </c>
      <c r="I79" s="10"/>
      <c r="J79" s="14"/>
      <c r="K79" s="41">
        <v>89988.56</v>
      </c>
      <c r="L79" s="14">
        <f t="shared" si="1"/>
        <v>825368545.07723796</v>
      </c>
    </row>
    <row r="80" spans="2:13" ht="30" x14ac:dyDescent="0.3">
      <c r="B80" s="38">
        <v>44629</v>
      </c>
      <c r="C80" s="11">
        <v>355</v>
      </c>
      <c r="D80" s="11"/>
      <c r="E80" s="43" t="s">
        <v>73</v>
      </c>
      <c r="F80" s="40" t="s">
        <v>43</v>
      </c>
      <c r="G80" s="10"/>
      <c r="H80" s="13" t="s">
        <v>74</v>
      </c>
      <c r="I80" s="10"/>
      <c r="J80" s="14"/>
      <c r="K80" s="41">
        <v>89849.17</v>
      </c>
      <c r="L80" s="14">
        <f t="shared" si="1"/>
        <v>825278695.90723801</v>
      </c>
    </row>
    <row r="81" spans="2:13" ht="75" x14ac:dyDescent="0.3">
      <c r="B81" s="19">
        <v>44630</v>
      </c>
      <c r="C81" s="11">
        <v>369</v>
      </c>
      <c r="D81" s="11"/>
      <c r="E81" s="40" t="s">
        <v>75</v>
      </c>
      <c r="F81" s="40" t="s">
        <v>76</v>
      </c>
      <c r="G81" s="10"/>
      <c r="H81" s="13" t="s">
        <v>77</v>
      </c>
      <c r="I81" s="10"/>
      <c r="J81" s="14"/>
      <c r="K81" s="41">
        <v>1809600</v>
      </c>
      <c r="L81" s="14">
        <f t="shared" si="1"/>
        <v>823469095.90723801</v>
      </c>
    </row>
    <row r="82" spans="2:13" ht="30" x14ac:dyDescent="0.3">
      <c r="B82" s="19">
        <v>44630</v>
      </c>
      <c r="C82" s="11">
        <v>371</v>
      </c>
      <c r="D82" s="11"/>
      <c r="E82" s="40" t="s">
        <v>78</v>
      </c>
      <c r="F82" s="40" t="s">
        <v>79</v>
      </c>
      <c r="G82" s="10"/>
      <c r="H82" s="13" t="s">
        <v>80</v>
      </c>
      <c r="I82" s="10"/>
      <c r="J82" s="14"/>
      <c r="K82" s="41">
        <v>47082</v>
      </c>
      <c r="L82" s="14">
        <f t="shared" si="1"/>
        <v>823422013.90723801</v>
      </c>
    </row>
    <row r="83" spans="2:13" ht="45" x14ac:dyDescent="0.3">
      <c r="B83" s="19">
        <v>44630</v>
      </c>
      <c r="C83" s="11">
        <v>373</v>
      </c>
      <c r="D83" s="11"/>
      <c r="E83" s="40" t="s">
        <v>81</v>
      </c>
      <c r="F83" s="40" t="s">
        <v>82</v>
      </c>
      <c r="G83" s="10"/>
      <c r="H83" s="13" t="s">
        <v>83</v>
      </c>
      <c r="I83" s="10"/>
      <c r="J83" s="14"/>
      <c r="K83" s="41">
        <v>107134.31</v>
      </c>
      <c r="L83" s="14">
        <f t="shared" si="1"/>
        <v>823314879.59723806</v>
      </c>
    </row>
    <row r="84" spans="2:13" ht="60" x14ac:dyDescent="0.3">
      <c r="B84" s="19">
        <v>44631</v>
      </c>
      <c r="C84" s="11">
        <v>380</v>
      </c>
      <c r="D84" s="11"/>
      <c r="E84" s="40" t="s">
        <v>78</v>
      </c>
      <c r="F84" s="40" t="s">
        <v>84</v>
      </c>
      <c r="G84" s="10"/>
      <c r="H84" s="13" t="s">
        <v>85</v>
      </c>
      <c r="I84" s="10"/>
      <c r="J84" s="14"/>
      <c r="K84" s="41">
        <v>207750</v>
      </c>
      <c r="L84" s="14">
        <f t="shared" si="1"/>
        <v>823107129.59723806</v>
      </c>
    </row>
    <row r="85" spans="2:13" ht="44.25" customHeight="1" x14ac:dyDescent="0.3">
      <c r="B85" s="19">
        <v>44631</v>
      </c>
      <c r="C85" s="11">
        <v>382</v>
      </c>
      <c r="D85" s="11"/>
      <c r="E85" s="40" t="s">
        <v>53</v>
      </c>
      <c r="F85" s="40" t="s">
        <v>66</v>
      </c>
      <c r="G85" s="10"/>
      <c r="H85" s="13" t="s">
        <v>86</v>
      </c>
      <c r="I85" s="10"/>
      <c r="J85" s="14"/>
      <c r="K85" s="41">
        <v>12354.6</v>
      </c>
      <c r="L85" s="14">
        <f t="shared" si="1"/>
        <v>823094774.99723804</v>
      </c>
    </row>
    <row r="86" spans="2:13" ht="30" x14ac:dyDescent="0.3">
      <c r="B86" s="19">
        <v>44631</v>
      </c>
      <c r="C86" s="11">
        <v>384</v>
      </c>
      <c r="D86" s="11"/>
      <c r="E86" s="40" t="s">
        <v>87</v>
      </c>
      <c r="F86" s="40" t="s">
        <v>88</v>
      </c>
      <c r="G86" s="10"/>
      <c r="H86" s="13" t="s">
        <v>89</v>
      </c>
      <c r="I86" s="10"/>
      <c r="J86" s="14"/>
      <c r="K86" s="41">
        <v>336418</v>
      </c>
      <c r="L86" s="14">
        <f t="shared" si="1"/>
        <v>822758356.99723804</v>
      </c>
    </row>
    <row r="87" spans="2:13" x14ac:dyDescent="0.3">
      <c r="B87" s="19">
        <v>44631</v>
      </c>
      <c r="C87" s="11"/>
      <c r="D87" s="11"/>
      <c r="E87" s="40"/>
      <c r="F87" s="40" t="s">
        <v>20</v>
      </c>
      <c r="G87" s="10"/>
      <c r="H87" s="40"/>
      <c r="I87" s="10"/>
      <c r="J87" s="14">
        <v>5370661.7000000002</v>
      </c>
      <c r="K87" s="41"/>
      <c r="L87" s="14">
        <f t="shared" si="1"/>
        <v>828129018.69723809</v>
      </c>
    </row>
    <row r="88" spans="2:13" ht="30" x14ac:dyDescent="0.3">
      <c r="B88" s="9">
        <v>44634</v>
      </c>
      <c r="C88" s="11">
        <v>397</v>
      </c>
      <c r="D88" s="11"/>
      <c r="E88" s="40" t="s">
        <v>73</v>
      </c>
      <c r="F88" s="40" t="s">
        <v>43</v>
      </c>
      <c r="G88" s="10"/>
      <c r="H88" s="13" t="s">
        <v>90</v>
      </c>
      <c r="I88" s="10"/>
      <c r="J88" s="14"/>
      <c r="K88" s="41">
        <v>1615.14</v>
      </c>
      <c r="L88" s="14">
        <f t="shared" si="1"/>
        <v>828127403.5572381</v>
      </c>
    </row>
    <row r="89" spans="2:13" ht="30" x14ac:dyDescent="0.3">
      <c r="B89" s="9">
        <v>44634</v>
      </c>
      <c r="C89" s="11">
        <v>399</v>
      </c>
      <c r="D89" s="11"/>
      <c r="E89" s="44" t="s">
        <v>73</v>
      </c>
      <c r="F89" s="40" t="s">
        <v>43</v>
      </c>
      <c r="G89" s="10"/>
      <c r="H89" s="13" t="s">
        <v>91</v>
      </c>
      <c r="I89" s="10"/>
      <c r="J89" s="14"/>
      <c r="K89" s="41">
        <v>3230.27</v>
      </c>
      <c r="L89" s="14">
        <f t="shared" si="1"/>
        <v>828124173.28723812</v>
      </c>
    </row>
    <row r="90" spans="2:13" ht="30" x14ac:dyDescent="0.3">
      <c r="B90" s="9">
        <v>44634</v>
      </c>
      <c r="C90" s="11">
        <v>401</v>
      </c>
      <c r="D90" s="11"/>
      <c r="E90" s="40" t="s">
        <v>73</v>
      </c>
      <c r="F90" s="40" t="s">
        <v>43</v>
      </c>
      <c r="G90" s="10"/>
      <c r="H90" s="13" t="s">
        <v>92</v>
      </c>
      <c r="I90" s="10"/>
      <c r="J90" s="14"/>
      <c r="K90" s="41">
        <v>13130.27</v>
      </c>
      <c r="L90" s="14">
        <f t="shared" si="1"/>
        <v>828111043.01723814</v>
      </c>
    </row>
    <row r="91" spans="2:13" ht="30" x14ac:dyDescent="0.3">
      <c r="B91" s="9">
        <v>44637</v>
      </c>
      <c r="C91" s="11">
        <v>413</v>
      </c>
      <c r="D91" s="11"/>
      <c r="E91" s="40" t="s">
        <v>93</v>
      </c>
      <c r="F91" s="40" t="s">
        <v>43</v>
      </c>
      <c r="G91" s="10"/>
      <c r="H91" s="13" t="s">
        <v>94</v>
      </c>
      <c r="I91" s="10"/>
      <c r="J91" s="14"/>
      <c r="K91" s="41">
        <v>2479752.2000000002</v>
      </c>
      <c r="L91" s="14">
        <f t="shared" si="1"/>
        <v>825631290.81723809</v>
      </c>
    </row>
    <row r="92" spans="2:13" ht="30" x14ac:dyDescent="0.3">
      <c r="B92" s="9">
        <v>44637</v>
      </c>
      <c r="C92" s="11">
        <v>415</v>
      </c>
      <c r="D92" s="11"/>
      <c r="E92" s="40" t="s">
        <v>95</v>
      </c>
      <c r="F92" s="40" t="s">
        <v>43</v>
      </c>
      <c r="G92" s="10"/>
      <c r="H92" s="13" t="s">
        <v>96</v>
      </c>
      <c r="I92" s="10"/>
      <c r="J92" s="14"/>
      <c r="K92" s="41">
        <v>4089217.59</v>
      </c>
      <c r="L92" s="14">
        <f t="shared" si="1"/>
        <v>821542073.22723806</v>
      </c>
      <c r="M92" s="16"/>
    </row>
    <row r="93" spans="2:13" ht="30" x14ac:dyDescent="0.3">
      <c r="B93" s="9">
        <v>44637</v>
      </c>
      <c r="C93" s="11">
        <v>417</v>
      </c>
      <c r="D93" s="11"/>
      <c r="E93" s="40" t="s">
        <v>97</v>
      </c>
      <c r="F93" s="40" t="s">
        <v>43</v>
      </c>
      <c r="G93" s="10"/>
      <c r="H93" s="13" t="s">
        <v>98</v>
      </c>
      <c r="I93" s="10"/>
      <c r="J93" s="14"/>
      <c r="K93" s="41">
        <v>70000</v>
      </c>
      <c r="L93" s="14">
        <f t="shared" si="1"/>
        <v>821472073.22723806</v>
      </c>
    </row>
    <row r="94" spans="2:13" ht="30" x14ac:dyDescent="0.3">
      <c r="B94" s="9">
        <v>44637</v>
      </c>
      <c r="C94" s="11">
        <v>419</v>
      </c>
      <c r="D94" s="11"/>
      <c r="E94" s="40" t="s">
        <v>99</v>
      </c>
      <c r="F94" s="40" t="s">
        <v>43</v>
      </c>
      <c r="G94" s="10"/>
      <c r="H94" s="13" t="s">
        <v>100</v>
      </c>
      <c r="I94" s="10"/>
      <c r="J94" s="14"/>
      <c r="K94" s="41">
        <v>63519.5</v>
      </c>
      <c r="L94" s="14">
        <f t="shared" si="1"/>
        <v>821408553.72723806</v>
      </c>
    </row>
    <row r="95" spans="2:13" ht="30" x14ac:dyDescent="0.3">
      <c r="B95" s="9">
        <v>44641</v>
      </c>
      <c r="C95" s="11">
        <v>428</v>
      </c>
      <c r="D95" s="11"/>
      <c r="E95" s="40" t="s">
        <v>87</v>
      </c>
      <c r="F95" s="40" t="s">
        <v>101</v>
      </c>
      <c r="G95" s="10"/>
      <c r="H95" s="13" t="s">
        <v>102</v>
      </c>
      <c r="I95" s="10"/>
      <c r="J95" s="14"/>
      <c r="K95" s="41">
        <v>6837.24</v>
      </c>
      <c r="L95" s="14">
        <f t="shared" si="1"/>
        <v>821401716.48723805</v>
      </c>
    </row>
    <row r="96" spans="2:13" ht="30" x14ac:dyDescent="0.3">
      <c r="B96" s="9">
        <v>44641</v>
      </c>
      <c r="C96" s="11">
        <v>435</v>
      </c>
      <c r="D96" s="11"/>
      <c r="E96" s="40" t="s">
        <v>87</v>
      </c>
      <c r="F96" s="40" t="s">
        <v>103</v>
      </c>
      <c r="G96" s="10"/>
      <c r="H96" s="13" t="s">
        <v>104</v>
      </c>
      <c r="I96" s="10"/>
      <c r="J96" s="14"/>
      <c r="K96" s="41">
        <v>152589.76999999999</v>
      </c>
      <c r="L96" s="14">
        <f t="shared" si="1"/>
        <v>821249126.71723807</v>
      </c>
    </row>
    <row r="97" spans="2:14" ht="30" x14ac:dyDescent="0.3">
      <c r="B97" s="9">
        <v>44641</v>
      </c>
      <c r="C97" s="11">
        <v>439</v>
      </c>
      <c r="D97" s="11"/>
      <c r="E97" s="40" t="s">
        <v>105</v>
      </c>
      <c r="F97" s="40" t="s">
        <v>106</v>
      </c>
      <c r="G97" s="10"/>
      <c r="H97" s="13" t="s">
        <v>107</v>
      </c>
      <c r="I97" s="10"/>
      <c r="J97" s="14"/>
      <c r="K97" s="41">
        <v>11800</v>
      </c>
      <c r="L97" s="14">
        <f t="shared" si="1"/>
        <v>821237326.71723807</v>
      </c>
    </row>
    <row r="98" spans="2:14" ht="30" x14ac:dyDescent="0.3">
      <c r="B98" s="9">
        <v>44641</v>
      </c>
      <c r="C98" s="11">
        <v>443</v>
      </c>
      <c r="D98" s="11"/>
      <c r="E98" s="40" t="s">
        <v>105</v>
      </c>
      <c r="F98" s="40" t="s">
        <v>106</v>
      </c>
      <c r="G98" s="10"/>
      <c r="H98" s="13" t="s">
        <v>108</v>
      </c>
      <c r="I98" s="10"/>
      <c r="J98" s="14"/>
      <c r="K98" s="41">
        <v>47200</v>
      </c>
      <c r="L98" s="14">
        <f t="shared" si="1"/>
        <v>821190126.71723807</v>
      </c>
    </row>
    <row r="99" spans="2:14" ht="30" x14ac:dyDescent="0.3">
      <c r="B99" s="9">
        <v>44641</v>
      </c>
      <c r="C99" s="11"/>
      <c r="D99" s="11"/>
      <c r="E99" s="40"/>
      <c r="F99" s="40" t="s">
        <v>20</v>
      </c>
      <c r="G99" s="10"/>
      <c r="H99" s="13" t="s">
        <v>109</v>
      </c>
      <c r="I99" s="10"/>
      <c r="J99" s="14">
        <v>5546877.9826999996</v>
      </c>
      <c r="K99" s="41"/>
      <c r="L99" s="14">
        <f t="shared" si="1"/>
        <v>826737004.69993806</v>
      </c>
    </row>
    <row r="100" spans="2:14" x14ac:dyDescent="0.3">
      <c r="B100" s="9">
        <v>44641</v>
      </c>
      <c r="C100" s="11"/>
      <c r="D100" s="11"/>
      <c r="E100" s="40"/>
      <c r="F100" s="40" t="s">
        <v>20</v>
      </c>
      <c r="G100" s="10"/>
      <c r="H100" s="13" t="s">
        <v>110</v>
      </c>
      <c r="I100" s="10"/>
      <c r="J100" s="14">
        <v>90779358.83729367</v>
      </c>
      <c r="K100" s="41"/>
      <c r="L100" s="14">
        <f t="shared" si="1"/>
        <v>917516363.53723168</v>
      </c>
    </row>
    <row r="101" spans="2:14" ht="30" x14ac:dyDescent="0.3">
      <c r="B101" s="9">
        <v>44641</v>
      </c>
      <c r="C101" s="11">
        <v>454</v>
      </c>
      <c r="D101" s="11"/>
      <c r="E101" s="40" t="s">
        <v>53</v>
      </c>
      <c r="F101" s="40" t="s">
        <v>111</v>
      </c>
      <c r="G101" s="10"/>
      <c r="H101" s="13" t="s">
        <v>112</v>
      </c>
      <c r="I101" s="10"/>
      <c r="J101" s="14"/>
      <c r="K101" s="41">
        <v>7229.58</v>
      </c>
      <c r="L101" s="14">
        <f t="shared" si="1"/>
        <v>917509133.95723164</v>
      </c>
    </row>
    <row r="102" spans="2:14" ht="30" x14ac:dyDescent="0.3">
      <c r="B102" s="9">
        <v>44641</v>
      </c>
      <c r="C102" s="11">
        <v>455</v>
      </c>
      <c r="D102" s="11"/>
      <c r="E102" s="40" t="s">
        <v>53</v>
      </c>
      <c r="F102" s="45" t="s">
        <v>66</v>
      </c>
      <c r="G102" s="10"/>
      <c r="H102" s="13" t="s">
        <v>113</v>
      </c>
      <c r="I102" s="10"/>
      <c r="J102" s="14"/>
      <c r="K102" s="41">
        <v>106636.6</v>
      </c>
      <c r="L102" s="14">
        <f t="shared" si="1"/>
        <v>917402497.35723162</v>
      </c>
    </row>
    <row r="103" spans="2:14" ht="45" x14ac:dyDescent="0.3">
      <c r="B103" s="9">
        <v>44642</v>
      </c>
      <c r="C103" s="11">
        <v>461</v>
      </c>
      <c r="D103" s="11"/>
      <c r="E103" s="40" t="s">
        <v>114</v>
      </c>
      <c r="F103" s="40" t="s">
        <v>115</v>
      </c>
      <c r="G103" s="10"/>
      <c r="H103" s="13" t="s">
        <v>116</v>
      </c>
      <c r="I103" s="10"/>
      <c r="J103" s="14"/>
      <c r="K103" s="41">
        <v>37878</v>
      </c>
      <c r="L103" s="14">
        <f t="shared" si="1"/>
        <v>917364619.35723162</v>
      </c>
    </row>
    <row r="104" spans="2:14" ht="45" x14ac:dyDescent="0.3">
      <c r="B104" s="9">
        <v>44642</v>
      </c>
      <c r="C104" s="11">
        <v>465</v>
      </c>
      <c r="D104" s="11"/>
      <c r="E104" s="40" t="s">
        <v>117</v>
      </c>
      <c r="F104" s="40" t="s">
        <v>118</v>
      </c>
      <c r="G104" s="10"/>
      <c r="H104" s="13" t="s">
        <v>119</v>
      </c>
      <c r="I104" s="10"/>
      <c r="J104" s="14"/>
      <c r="K104" s="41">
        <v>364363.56</v>
      </c>
      <c r="L104" s="14">
        <f t="shared" si="1"/>
        <v>917000255.79723167</v>
      </c>
      <c r="M104" s="46"/>
      <c r="N104" s="8"/>
    </row>
    <row r="105" spans="2:14" ht="60" x14ac:dyDescent="0.3">
      <c r="B105" s="9">
        <v>44644</v>
      </c>
      <c r="C105" s="11">
        <v>486</v>
      </c>
      <c r="D105" s="11"/>
      <c r="E105" s="40" t="s">
        <v>78</v>
      </c>
      <c r="F105" s="40" t="s">
        <v>84</v>
      </c>
      <c r="G105" s="10"/>
      <c r="H105" s="13" t="s">
        <v>120</v>
      </c>
      <c r="I105" s="10"/>
      <c r="J105" s="14"/>
      <c r="K105" s="41">
        <v>167850</v>
      </c>
      <c r="L105" s="14">
        <f t="shared" si="1"/>
        <v>916832405.79723167</v>
      </c>
    </row>
    <row r="106" spans="2:14" ht="30" x14ac:dyDescent="0.3">
      <c r="B106" s="9">
        <v>44645</v>
      </c>
      <c r="C106" s="11">
        <v>492</v>
      </c>
      <c r="D106" s="11"/>
      <c r="E106" s="40" t="s">
        <v>73</v>
      </c>
      <c r="F106" s="40" t="s">
        <v>43</v>
      </c>
      <c r="G106" s="10"/>
      <c r="H106" s="13" t="s">
        <v>121</v>
      </c>
      <c r="I106" s="10"/>
      <c r="J106" s="14"/>
      <c r="K106" s="41">
        <v>10534.52</v>
      </c>
      <c r="L106" s="14">
        <f t="shared" si="1"/>
        <v>916821871.27723169</v>
      </c>
    </row>
    <row r="107" spans="2:14" ht="30" x14ac:dyDescent="0.3">
      <c r="B107" s="9">
        <v>44648</v>
      </c>
      <c r="C107" s="11">
        <v>499</v>
      </c>
      <c r="D107" s="11"/>
      <c r="E107" s="40" t="s">
        <v>122</v>
      </c>
      <c r="F107" s="40" t="s">
        <v>43</v>
      </c>
      <c r="G107" s="10"/>
      <c r="H107" s="13" t="s">
        <v>123</v>
      </c>
      <c r="I107" s="10"/>
      <c r="J107" s="14"/>
      <c r="K107" s="41">
        <v>12619500</v>
      </c>
      <c r="L107" s="14">
        <f t="shared" si="1"/>
        <v>904202371.27723169</v>
      </c>
    </row>
    <row r="108" spans="2:14" ht="30" x14ac:dyDescent="0.3">
      <c r="B108" s="9">
        <v>44648</v>
      </c>
      <c r="C108" s="11">
        <v>501</v>
      </c>
      <c r="D108" s="11"/>
      <c r="E108" s="40" t="s">
        <v>73</v>
      </c>
      <c r="F108" s="40" t="s">
        <v>43</v>
      </c>
      <c r="G108" s="10"/>
      <c r="H108" s="13" t="s">
        <v>124</v>
      </c>
      <c r="I108" s="10"/>
      <c r="J108" s="14"/>
      <c r="K108" s="41">
        <v>12955.7</v>
      </c>
      <c r="L108" s="14">
        <f t="shared" si="1"/>
        <v>904189415.57723165</v>
      </c>
    </row>
    <row r="109" spans="2:14" ht="30" x14ac:dyDescent="0.3">
      <c r="B109" s="9">
        <v>44648</v>
      </c>
      <c r="C109" s="11">
        <v>503</v>
      </c>
      <c r="D109" s="11"/>
      <c r="E109" s="40" t="s">
        <v>125</v>
      </c>
      <c r="F109" s="40" t="s">
        <v>43</v>
      </c>
      <c r="G109" s="10"/>
      <c r="H109" s="13" t="s">
        <v>126</v>
      </c>
      <c r="I109" s="10"/>
      <c r="J109" s="14"/>
      <c r="K109" s="41">
        <v>83987.08</v>
      </c>
      <c r="L109" s="14">
        <f t="shared" si="1"/>
        <v>904105428.4972316</v>
      </c>
    </row>
    <row r="110" spans="2:14" ht="30" x14ac:dyDescent="0.3">
      <c r="B110" s="9">
        <v>44648</v>
      </c>
      <c r="C110" s="11">
        <v>506</v>
      </c>
      <c r="D110" s="11"/>
      <c r="E110" s="40" t="s">
        <v>42</v>
      </c>
      <c r="F110" s="40" t="s">
        <v>43</v>
      </c>
      <c r="G110" s="10"/>
      <c r="H110" s="13" t="s">
        <v>127</v>
      </c>
      <c r="I110" s="10"/>
      <c r="J110" s="14"/>
      <c r="K110" s="41">
        <v>201523.8</v>
      </c>
      <c r="L110" s="14">
        <f t="shared" si="1"/>
        <v>903903904.69723165</v>
      </c>
    </row>
    <row r="111" spans="2:14" ht="30" x14ac:dyDescent="0.3">
      <c r="B111" s="9">
        <v>44648</v>
      </c>
      <c r="C111" s="11">
        <v>508</v>
      </c>
      <c r="D111" s="11"/>
      <c r="E111" s="40" t="s">
        <v>128</v>
      </c>
      <c r="F111" s="40" t="s">
        <v>43</v>
      </c>
      <c r="G111" s="10"/>
      <c r="H111" s="13" t="s">
        <v>129</v>
      </c>
      <c r="I111" s="10"/>
      <c r="J111" s="14"/>
      <c r="K111" s="14">
        <v>178945.15</v>
      </c>
      <c r="L111" s="14">
        <f t="shared" si="1"/>
        <v>903724959.54723167</v>
      </c>
    </row>
    <row r="112" spans="2:14" x14ac:dyDescent="0.3">
      <c r="B112" s="9">
        <v>44650</v>
      </c>
      <c r="C112" s="11"/>
      <c r="D112" s="11"/>
      <c r="E112" s="40"/>
      <c r="F112" s="40" t="s">
        <v>20</v>
      </c>
      <c r="G112" s="10"/>
      <c r="H112" s="13" t="s">
        <v>130</v>
      </c>
      <c r="I112" s="10"/>
      <c r="J112" s="14">
        <v>4918748.9800000004</v>
      </c>
      <c r="K112" s="14"/>
      <c r="L112" s="14">
        <f t="shared" si="1"/>
        <v>908643708.52723169</v>
      </c>
    </row>
    <row r="113" spans="2:12" ht="15.75" thickBot="1" x14ac:dyDescent="0.35">
      <c r="B113" s="21" t="s">
        <v>31</v>
      </c>
      <c r="C113" s="22"/>
      <c r="D113" s="22"/>
      <c r="E113" s="22"/>
      <c r="F113" s="21"/>
      <c r="G113" s="22"/>
      <c r="H113" s="23"/>
      <c r="I113" s="22"/>
      <c r="J113" s="24">
        <f>SUM(J67:J112)</f>
        <v>205175470.62999368</v>
      </c>
      <c r="K113" s="24">
        <f>SUM(K67:K112)</f>
        <v>26067554.369999994</v>
      </c>
      <c r="L113" s="25">
        <f>+L67+J113-K113</f>
        <v>908643708.52723157</v>
      </c>
    </row>
    <row r="114" spans="2:12" ht="15.75" thickTop="1" x14ac:dyDescent="0.3">
      <c r="L114" s="16"/>
    </row>
    <row r="115" spans="2:12" x14ac:dyDescent="0.3">
      <c r="K115" s="47"/>
    </row>
    <row r="117" spans="2:12" x14ac:dyDescent="0.3">
      <c r="L117" s="46"/>
    </row>
    <row r="118" spans="2:12" x14ac:dyDescent="0.3">
      <c r="F118" s="27" t="s">
        <v>32</v>
      </c>
      <c r="H118" s="27" t="s">
        <v>33</v>
      </c>
      <c r="J118" s="28" t="s">
        <v>34</v>
      </c>
      <c r="K118" s="28"/>
      <c r="L118" s="28"/>
    </row>
    <row r="119" spans="2:12" x14ac:dyDescent="0.3">
      <c r="F119" s="32" t="s">
        <v>35</v>
      </c>
      <c r="G119" s="32"/>
      <c r="H119" s="32" t="s">
        <v>36</v>
      </c>
      <c r="J119" s="1" t="s">
        <v>36</v>
      </c>
      <c r="K119" s="1"/>
      <c r="L119" s="1"/>
    </row>
    <row r="120" spans="2:12" x14ac:dyDescent="0.3">
      <c r="F120" s="32" t="s">
        <v>37</v>
      </c>
      <c r="G120" s="32"/>
      <c r="H120" s="32" t="s">
        <v>38</v>
      </c>
      <c r="J120" s="1" t="s">
        <v>39</v>
      </c>
      <c r="K120" s="1"/>
      <c r="L120" s="1"/>
    </row>
  </sheetData>
  <mergeCells count="14">
    <mergeCell ref="J119:L119"/>
    <mergeCell ref="J120:L120"/>
    <mergeCell ref="J53:L53"/>
    <mergeCell ref="B61:L61"/>
    <mergeCell ref="B62:L62"/>
    <mergeCell ref="B63:L63"/>
    <mergeCell ref="B64:L64"/>
    <mergeCell ref="J118:L118"/>
    <mergeCell ref="B2:L2"/>
    <mergeCell ref="B3:L3"/>
    <mergeCell ref="B4:L4"/>
    <mergeCell ref="B5:L5"/>
    <mergeCell ref="J51:L51"/>
    <mergeCell ref="J52:L5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AA374D-B961-42DF-9D4D-19C6ACFFCBDD}">
  <ds:schemaRefs>
    <ds:schemaRef ds:uri="http://schemas.microsoft.com/sharepoint/v3/contenttype/forms"/>
  </ds:schemaRefs>
</ds:datastoreItem>
</file>

<file path=customXml/itemProps2.xml><?xml version="1.0" encoding="utf-8"?>
<ds:datastoreItem xmlns:ds="http://schemas.openxmlformats.org/officeDocument/2006/customXml" ds:itemID="{88A7D722-DC54-4DDE-B672-569FDD0D5686}"/>
</file>

<file path=customXml/itemProps3.xml><?xml version="1.0" encoding="utf-8"?>
<ds:datastoreItem xmlns:ds="http://schemas.openxmlformats.org/officeDocument/2006/customXml" ds:itemID="{01C9C1CC-9AAF-4CC3-85B7-ED86C0AD43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2024-01-30T19:33:10Z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ies>
</file>