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01"/>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0" documentId="8_{193520AB-6C4C-4A25-9DB4-BE8A23132902}"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7" i="1" l="1"/>
  <c r="J207" i="1"/>
  <c r="L141" i="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93" i="1" s="1"/>
  <c r="L194" i="1" s="1"/>
  <c r="L195" i="1" s="1"/>
  <c r="L196" i="1" s="1"/>
  <c r="L197" i="1" s="1"/>
  <c r="L198" i="1" s="1"/>
  <c r="L199" i="1" s="1"/>
  <c r="L200" i="1" s="1"/>
  <c r="L201" i="1" s="1"/>
  <c r="L202" i="1" s="1"/>
  <c r="L203" i="1" s="1"/>
  <c r="L204" i="1" s="1"/>
  <c r="L205" i="1" s="1"/>
  <c r="L207" i="1" s="1"/>
  <c r="N140" i="1"/>
  <c r="L140" i="1"/>
  <c r="L139" i="1"/>
  <c r="B136" i="1"/>
  <c r="K122" i="1"/>
  <c r="J122" i="1"/>
  <c r="L10" i="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0" i="1" s="1"/>
  <c r="L121" i="1" s="1"/>
  <c r="L122" i="1" s="1"/>
  <c r="L9" i="1"/>
  <c r="L8" i="1"/>
</calcChain>
</file>

<file path=xl/sharedStrings.xml><?xml version="1.0" encoding="utf-8"?>
<sst xmlns="http://schemas.openxmlformats.org/spreadsheetml/2006/main" count="609" uniqueCount="325">
  <si>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</si>
  <si>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</si>
  <si>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</si>
  <si>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</si>
  <si>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</si>
  <si>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</si>
  <si>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</si>
  <si>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</si>
  <si>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</si>
  <si>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</si>
  <si>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</si>
  <si>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</si>
  <si>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</si>
  <si>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</si>
  <si>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</si>
  <si>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34210930567</t>
  </si>
  <si>
    <t>Empleados</t>
  </si>
  <si>
    <t>PAGO NOMINA TUBANCOEMPRESAS DO</t>
  </si>
  <si>
    <t>34210777717</t>
  </si>
  <si>
    <t>34210777253</t>
  </si>
  <si>
    <t>34210776738</t>
  </si>
  <si>
    <t>34210688785</t>
  </si>
  <si>
    <t>34210630627</t>
  </si>
  <si>
    <t>34210630276</t>
  </si>
  <si>
    <t>34210629833</t>
  </si>
  <si>
    <t>34210629407</t>
  </si>
  <si>
    <t>34210535543</t>
  </si>
  <si>
    <t>34210391716</t>
  </si>
  <si>
    <t>34210317812</t>
  </si>
  <si>
    <t>34210317379</t>
  </si>
  <si>
    <t>34210316918</t>
  </si>
  <si>
    <t>34210315949</t>
  </si>
  <si>
    <t>934210930567</t>
  </si>
  <si>
    <t>DGII</t>
  </si>
  <si>
    <t>COBRO IMP DGII 0.15%_TRANS TUB</t>
  </si>
  <si>
    <t>934210777717</t>
  </si>
  <si>
    <t>934210777253</t>
  </si>
  <si>
    <t>934210776738</t>
  </si>
  <si>
    <t>934210688785</t>
  </si>
  <si>
    <t>934210630627</t>
  </si>
  <si>
    <t>934210630276</t>
  </si>
  <si>
    <t>934210629833</t>
  </si>
  <si>
    <t>934210629407</t>
  </si>
  <si>
    <t>934210535543</t>
  </si>
  <si>
    <t>934210391716</t>
  </si>
  <si>
    <t>934210317812</t>
  </si>
  <si>
    <t>934210317379</t>
  </si>
  <si>
    <t>934210316918</t>
  </si>
  <si>
    <t>934210315949</t>
  </si>
  <si>
    <t>CAJA CHICA</t>
  </si>
  <si>
    <t>CEIZTUR</t>
  </si>
  <si>
    <t>NOM: TRANSFERENCIA TESORERIA N</t>
  </si>
  <si>
    <t>TRANSFERENCIA DE WILSON  ROSARIO</t>
  </si>
  <si>
    <t>34254768738</t>
  </si>
  <si>
    <t>34257678522</t>
  </si>
  <si>
    <t>TRANSFERENCIA DE WILMER ALEXANDER GOMEZ DE</t>
  </si>
  <si>
    <t>34355311701</t>
  </si>
  <si>
    <t>34355242569</t>
  </si>
  <si>
    <t>934355311701</t>
  </si>
  <si>
    <t>934355242569</t>
  </si>
  <si>
    <t>34388205421</t>
  </si>
  <si>
    <t>34388204974</t>
  </si>
  <si>
    <t>34388204537</t>
  </si>
  <si>
    <t>34388204135</t>
  </si>
  <si>
    <t>934388205421</t>
  </si>
  <si>
    <t>934388204974</t>
  </si>
  <si>
    <t>934388204537</t>
  </si>
  <si>
    <t>34429578738</t>
  </si>
  <si>
    <t>34429558232</t>
  </si>
  <si>
    <t>34429557917</t>
  </si>
  <si>
    <t>34429557558</t>
  </si>
  <si>
    <t>34429557203</t>
  </si>
  <si>
    <t>34429556914</t>
  </si>
  <si>
    <t>34426263017</t>
  </si>
  <si>
    <t>34426261133</t>
  </si>
  <si>
    <t>34426257776</t>
  </si>
  <si>
    <t>34426078538</t>
  </si>
  <si>
    <t>34423638207</t>
  </si>
  <si>
    <t>934429703718</t>
  </si>
  <si>
    <t>934429578738</t>
  </si>
  <si>
    <t>934429558232</t>
  </si>
  <si>
    <t>934429557917</t>
  </si>
  <si>
    <t>934429557558</t>
  </si>
  <si>
    <t>934429557203</t>
  </si>
  <si>
    <t>934429556914</t>
  </si>
  <si>
    <t>934426263017</t>
  </si>
  <si>
    <t>934426261133</t>
  </si>
  <si>
    <t>934426257776</t>
  </si>
  <si>
    <t>934426078538</t>
  </si>
  <si>
    <t>934423638207</t>
  </si>
  <si>
    <t>34444760988</t>
  </si>
  <si>
    <t>`</t>
  </si>
  <si>
    <t>934444760988</t>
  </si>
  <si>
    <t>4524000000013</t>
  </si>
  <si>
    <t>34548585728</t>
  </si>
  <si>
    <t>34548585266</t>
  </si>
  <si>
    <t>34548584677</t>
  </si>
  <si>
    <t>34548584188</t>
  </si>
  <si>
    <t>34545017170</t>
  </si>
  <si>
    <t>34545016573</t>
  </si>
  <si>
    <t>34545016040</t>
  </si>
  <si>
    <t>34545015003</t>
  </si>
  <si>
    <t>34544900830</t>
  </si>
  <si>
    <t>34544900252</t>
  </si>
  <si>
    <t>34544899599</t>
  </si>
  <si>
    <t>34544419199</t>
  </si>
  <si>
    <t>34544418672</t>
  </si>
  <si>
    <t>34544418186</t>
  </si>
  <si>
    <t>34544417698</t>
  </si>
  <si>
    <t>34544112804</t>
  </si>
  <si>
    <t>4524000000027</t>
  </si>
  <si>
    <t>PAGOS NOMINAS NET-BANKING</t>
  </si>
  <si>
    <t>4524000000015</t>
  </si>
  <si>
    <t>934548585728</t>
  </si>
  <si>
    <t>934548585266</t>
  </si>
  <si>
    <t>934548584677</t>
  </si>
  <si>
    <t>934548584188</t>
  </si>
  <si>
    <t>934545017170</t>
  </si>
  <si>
    <t>934545016573</t>
  </si>
  <si>
    <t>934545016040</t>
  </si>
  <si>
    <t>934545015003</t>
  </si>
  <si>
    <t>934544900830</t>
  </si>
  <si>
    <t>934544900252</t>
  </si>
  <si>
    <t>934544899599</t>
  </si>
  <si>
    <t>934544419199</t>
  </si>
  <si>
    <t>934544418672</t>
  </si>
  <si>
    <t>934544418186</t>
  </si>
  <si>
    <t>934544417698</t>
  </si>
  <si>
    <t>934544112804</t>
  </si>
  <si>
    <t>9990002</t>
  </si>
  <si>
    <t>COMISIÓN MANEJO DE CUENTA</t>
  </si>
  <si>
    <t>4524000063586</t>
  </si>
  <si>
    <t>IMP. 0.15-4524000000015</t>
  </si>
  <si>
    <t>4524000063587</t>
  </si>
  <si>
    <t>IMP. 0.15-4524000000027</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</si>
  <si>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</si>
  <si>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</si>
  <si>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</si>
  <si>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</si>
  <si>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</si>
  <si>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</si>
  <si>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</si>
  <si>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</si>
  <si>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</si>
  <si>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</si>
  <si>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</si>
  <si>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</si>
  <si>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</si>
  <si>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</si>
  <si>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102860/24</t>
  </si>
  <si>
    <t>COMITE EJECUTOR DE INFRAESTRUCTURAS DE ZONAS TURISTICAS</t>
  </si>
  <si>
    <t>Ingresos correspondientes del 04 al 10/02/2024 ( Vuelos Charter)</t>
  </si>
  <si>
    <t>2.2.2.1.03</t>
  </si>
  <si>
    <t>EDITORA DEL CARIBE C POR A</t>
  </si>
  <si>
    <t>Pago factura No. 5460, Servicio de Contratación de publicidad para las Convocatorias de los Procesos de Licitación Publica Nacional T1, según anexos.</t>
  </si>
  <si>
    <t>2.3.1.1.01</t>
  </si>
  <si>
    <t>Laboratorios Orbis, SA</t>
  </si>
  <si>
    <t>Pago facturas 2657 y 2609, Servicio Contratación de Agua para el Consumo Humano hasta agotar monto contratado, según anexos.</t>
  </si>
  <si>
    <t>2.2.6.2.01</t>
  </si>
  <si>
    <t>Seguros Reservas, SA</t>
  </si>
  <si>
    <t>Pago Facts No. 7144, 7145, 7146 y 7155. Servicio Renovación de Pólizas de Seguros No. 2-2-201-0066176, 2-2-801-0050528, 2-2-802-0050530 y 2-2-802-0050536, correspondientes a los locales que componen la Plaza de Vendedores de Guayacanes, según anexos.</t>
  </si>
  <si>
    <t>2.2.7.2.06</t>
  </si>
  <si>
    <t>Viamar, SA</t>
  </si>
  <si>
    <t>Pago facturas: 4134,4151, 4168,4169,4196, 4201, 4219, 4236,4243, 4245,4256, 4262,4293,4298,4318,4459, 4471 y 4504 por  Servicio de Mantenimiento para las Unidades Vehiculares en Garantía que fueron adquiridas para POLITUR, según anexos.</t>
  </si>
  <si>
    <t>Pago factura No. 4659 Servicio de Mantenimiento para las Unidades Vehiculares en Garantía que fueron adquiridas para CEIZTUR, según anexos.</t>
  </si>
  <si>
    <t>2.2.8.7.05</t>
  </si>
  <si>
    <t>Mytrak Technology, SRL</t>
  </si>
  <si>
    <t>Pago Fact. No. 0173, Adquisición, Instalación y Mantenimiento de Sistema de posicionamiento global para los Vehículos Operativos de la flotilla Vehicular de CEIZTUR.</t>
  </si>
  <si>
    <t>2.2.8.7.04</t>
  </si>
  <si>
    <t>Scarlet Mena Digital Business Company, EIRL</t>
  </si>
  <si>
    <t>Pago Fact. No. 0023; Capacitacion Diplomado Presupuesto &amp; Licitaciones de Obras (Virtual), segun anexos.</t>
  </si>
  <si>
    <t>2.2.8.5.01</t>
  </si>
  <si>
    <t>Consultoría y Servicios Salper, SRL</t>
  </si>
  <si>
    <t>Pago Factura No. 0136; por servicio de fumigación y desinfección para las oficinas del CEIZTUR, según anexos.</t>
  </si>
  <si>
    <t>2.7.2.4.01</t>
  </si>
  <si>
    <t>Constructora AG, SRL</t>
  </si>
  <si>
    <t>Pago fact. No. 0025, Cub. No.3 Proy. No. 388, Cont. No. 29-2022; Reconstrucción de la Vía Domingo Maíz y su Interconexión a la Av. Punta Cana, Distrito Municipal Verón, Punta Cana.</t>
  </si>
  <si>
    <t>2.2.6.3.01</t>
  </si>
  <si>
    <t>HUMANO SEGUROS S A</t>
  </si>
  <si>
    <t>Pago Factura No. 1919, correspondiente al mes de marzo 2024, del Seguro Médico de Salud a los empleados del CEIZTUR.</t>
  </si>
  <si>
    <t>2.2.8.7.02</t>
  </si>
  <si>
    <t>CARMEN ENICIA CHEVALIER DE CASADO</t>
  </si>
  <si>
    <t>Pago Factura No. 0864, por concepto de Trámites Legales de documentos, según anexos.</t>
  </si>
  <si>
    <t>Pago facturas No. 4122, 4126, 4195, 4429, 4454, 4462, 4465, 4536, Servicio de Mantenimiento para las Unidades Vehiculares en Garantía que fueron adquiridas para CEIZTUR</t>
  </si>
  <si>
    <t>2.3.6.3.04</t>
  </si>
  <si>
    <t>Transolucion JR, SRL</t>
  </si>
  <si>
    <t>Pago fact. No. 0208; Adquisición de Herramientas para el Programa Nacional de Limpiezas de Playas y Balnearios</t>
  </si>
  <si>
    <t>2.3.7.2.99, 2.3.9.6.01, 2.6.5.4.02</t>
  </si>
  <si>
    <t>VICTOR GARCIA AIRE ACONDICIONADO, SRL</t>
  </si>
  <si>
    <t>Pago factura No. 2768, Adquisición de Materiales de Refrigeración, para el Uso de Mantenimiento y Reparación de la Unidades de Aire Acondicionados del CEIZTUR, según anexos.</t>
  </si>
  <si>
    <t>2.7.1.2.01</t>
  </si>
  <si>
    <t>Ransa, SRL</t>
  </si>
  <si>
    <t>Pago Fact. No.0187, Cub. No. 1, Proy. No. 398, Cont. No.19-2023; Remodelación Parroquia Santa Barbara de Samaná, provincia Samaná.</t>
  </si>
  <si>
    <t>08/03/2024</t>
  </si>
  <si>
    <t>2.7.1.2.01, 2.7.2.4.02</t>
  </si>
  <si>
    <t xml:space="preserve">	Seconin, SRL</t>
  </si>
  <si>
    <t>Pago Fact. No. 0082, Cub. No. 4 Proy. No. 393 contrato No. 06-2023; Construcción de Edificio de ADOMPRETUR, Centro Histórico, Provincia Puerto Plata.</t>
  </si>
  <si>
    <t>102867/24</t>
  </si>
  <si>
    <t>Ingresos correspondientes del 11 al 17/02/2024 (Vuelos Charter)</t>
  </si>
  <si>
    <t>12/03/2024</t>
  </si>
  <si>
    <t>519</t>
  </si>
  <si>
    <t>Malespin Constructora, SRL</t>
  </si>
  <si>
    <t>Pago Fact. No. 0250, Cub. No. 1 Proy. No. 394, Contrato No. 07-2023; Reconstrucción del Parque Nacional Submarino La Caleta, Provincia Santo Domingo.</t>
  </si>
  <si>
    <t>526</t>
  </si>
  <si>
    <t>2.6.1.4.01</t>
  </si>
  <si>
    <t>Wendy's Muebles, SRL</t>
  </si>
  <si>
    <t>Pago factura No.0479, Compra de Electrodomésticos para uso de los Departamentos del CEIZTUR, según anexos.</t>
  </si>
  <si>
    <t>528</t>
  </si>
  <si>
    <t>Centro Automotriz Remesa, SRL</t>
  </si>
  <si>
    <t>Pago factura No. 1976, Contratación de Taller de Servicios de Mecánica Automotriz Para La Flotilla Vehicular de CEIZTUR, Dirigido a MIPYMES, según anexos.</t>
  </si>
  <si>
    <t>530</t>
  </si>
  <si>
    <t>2.3.3.1.01</t>
  </si>
  <si>
    <t>MAXIMILIANO ENCARNACION MEJIA</t>
  </si>
  <si>
    <t>Pago factura No.0051, Adquisición de Materiales de Oficina para CEIZTUR, según anexos.</t>
  </si>
  <si>
    <t>532</t>
  </si>
  <si>
    <t>2.2.7.2.08</t>
  </si>
  <si>
    <t>Gomez Magallanes Ingenieria &amp; Servicios Generales, SRL</t>
  </si>
  <si>
    <t>Pago factura No. 0247, Contratación de Servicio Mantenimiento Preventivo y Correctivo de Aires Acondicionado del CEIZTUR por nueve meses, según anexos.</t>
  </si>
  <si>
    <t>534</t>
  </si>
  <si>
    <t>2.1.1.1.01, 2.1.5.1.01, 2.1.5.2.01, 2.1.5.3.01</t>
  </si>
  <si>
    <t>Nómina fija marzo 2024</t>
  </si>
  <si>
    <t>536</t>
  </si>
  <si>
    <t>2.1.1.2.08, 2.1.5.1.01, 2.1.5.2.01, 2.1.5.3.01</t>
  </si>
  <si>
    <t>Nómina temporales marzo 2024</t>
  </si>
  <si>
    <t>539</t>
  </si>
  <si>
    <t>2.1.2.2.05</t>
  </si>
  <si>
    <t>Nómina militar marzo 2024</t>
  </si>
  <si>
    <t>542</t>
  </si>
  <si>
    <t>2.2.9.2.01</t>
  </si>
  <si>
    <t>Gery¿s Buffet &amp; Catering, SRL</t>
  </si>
  <si>
    <t>Pago factura No. 0103, Contratación de Servicios de Catering para Actividades de Integración del CEIZTUR, según anexos.</t>
  </si>
  <si>
    <t>544</t>
  </si>
  <si>
    <t>2.2.8.3.01</t>
  </si>
  <si>
    <t>Tamira Group, SRL</t>
  </si>
  <si>
    <t>Pago factura No. 0103, Servicios de Contratación de Estudios Médicos de preempleo para el CEIZTUR según anexos.</t>
  </si>
  <si>
    <t>548</t>
  </si>
  <si>
    <t>ELSA MARGARITA DE LA CRUZ MATOS</t>
  </si>
  <si>
    <t>Pago Factura No 0094, por concepto de Tramites Legales de Documentos, según anexos.</t>
  </si>
  <si>
    <t>552</t>
  </si>
  <si>
    <t>2.2.5.1.01</t>
  </si>
  <si>
    <t>CENTRO DE EXPORTACION E INVERSIONES DE LA REPUBLICA DOMINICANA</t>
  </si>
  <si>
    <t>Pago Factura No. 0051. Cesión de derecho Contrato 32-2021 por los gastos de mantenimiento del edificio del CEI-RD espacio concedido al CEIZTUR, correspondiente al mes de marzo del 2024.</t>
  </si>
  <si>
    <t>13/03/2024</t>
  </si>
  <si>
    <t>559</t>
  </si>
  <si>
    <t>2.2.3.1.01, 2.2.4.1.01, 2.2.4.4.01, 2.2.7.2.06, 2.2.8.2.01, 2.2.9.2.01, 2.3.1.1.01, 2.3.9.2.01, 2.3.9.9.05</t>
  </si>
  <si>
    <t>FONDO REPONIBLE INSTITUCIONAL  COMITE EJECUTOR DE INFRAESTRUCTURA DE ZONAS TURISTICAS (CEIZTUR)</t>
  </si>
  <si>
    <t>INSTITUTO DE FORMACION TURISTICA DEL CARIBE</t>
  </si>
  <si>
    <t>Pago Facturas No. 0816,0821,0823,0824 y 0826 correspondiente al servicio de almuerzo para los empleados del CEIZTUR, desde el 15  de enero del 2024 al 12 de febrero del 2024, según anexos.</t>
  </si>
  <si>
    <t>2.2.4.4.01</t>
  </si>
  <si>
    <t>Consorcio de Tarjetas Dominicanas, S.A</t>
  </si>
  <si>
    <t>Pago Factura No. 8492, correspondiente al Recargo del Pase Rápido de la Flotilla Vehicular del CEIZTUR, según anexos.</t>
  </si>
  <si>
    <t>2.2.1.5.01</t>
  </si>
  <si>
    <t>Altice Dominicana, SA</t>
  </si>
  <si>
    <t>Pago Factura No. 1763, por los servicios de renta mensual de Internet móvil para las cámaras de vídeo vigilancia instaladas en Playa Macao correspondientes al mes de enero  del 2024, según anexos.</t>
  </si>
  <si>
    <t>XIOMARA DEL CARMEN MARMOLEJOS ACOSTA</t>
  </si>
  <si>
    <t>Pago Factura No.0078; Por el Alquiler de un inmueble que aloja oficinas de la policía de Turismo Politur, correspondiente al mes de marzo 2024.</t>
  </si>
  <si>
    <t>2.2.1.3.01</t>
  </si>
  <si>
    <t>COMPANIA DOMINICANA DE TELEFONOS C POR A</t>
  </si>
  <si>
    <t>Pago Factura No. 8132, por Servicios de Renta Mensual de las Flotas del CEIZTUR, correspondiente al mes de febrero del año 2024.</t>
  </si>
  <si>
    <t>Pago Factura No. 2533, por los servicios de renta mensual de Internet móvil para las cámaras de vídeo vigilancia instaladas en Playa Macao correspondientes al mes de febrero del 2024, según anexos.</t>
  </si>
  <si>
    <t>102901/24</t>
  </si>
  <si>
    <t>Ingresos correspondientes del 18 al 24/02/2024 (Vuelos Charter)</t>
  </si>
  <si>
    <t>102896/24</t>
  </si>
  <si>
    <t>Ingresos correspondientes del 1 al 15/02/2024 (Vuelos Regulares)</t>
  </si>
  <si>
    <t>102907/24</t>
  </si>
  <si>
    <t>Ingresos correspondientes del 25/02/24 al 2/03/2024 (Vuelos Charter)</t>
  </si>
  <si>
    <t xml:space="preserve">2.7.2.2.01, 2.7.2.4.01 </t>
  </si>
  <si>
    <t>Grupo Cimentados, S.R.L</t>
  </si>
  <si>
    <t>Pago Fact. No. 0204, Cub. No. 2, Proy. No. 380 Cont. No. 20-2022; Construcción Sendero Peatonal desde la Calle Lorenzo Álvarez Hasta Calle Duarte, Municipio Cabrera, María Trinidad Sánchez, Relanzamiento</t>
  </si>
  <si>
    <t>2.1.1.2.11, 2.1.5.1.01, 2.1.5.3.01, 2.1.5.2.01</t>
  </si>
  <si>
    <t>Nómina interinato marzo 2024</t>
  </si>
  <si>
    <t>2.1.1.2.06</t>
  </si>
  <si>
    <t>Nomina brigadistas sargazo marzo 2024.</t>
  </si>
  <si>
    <t>2.3.3.2.01</t>
  </si>
  <si>
    <t>Soluciones Tecnológicas Empresariales, SRL</t>
  </si>
  <si>
    <t>Pago factura No. 1473, Adquisición de Rollos para Impresora de Activos Fijos CEIZTUR, según anexos</t>
  </si>
  <si>
    <t>2.6.1.3.01</t>
  </si>
  <si>
    <t>Simpapel, SRL</t>
  </si>
  <si>
    <t>Pago factura No. 0518, Adquisición de Equipos Tecnológicos (Escáneres) para los diferentes Departamentos del CEIZTUR, según anexos.</t>
  </si>
  <si>
    <t>QE SUPLIDORES, SRL</t>
  </si>
  <si>
    <t>Pago factura No. 0266, Adquisición de Café Molido, Azúcar y Cremas no Lácteas para CEIZTUR, según anexos.</t>
  </si>
  <si>
    <t>Pago facturas  No. 4814 y 4824,  Servicio de Mantenimiento para las Unidades Vehiculares en Garantía que fueron adquiridas para CEIZTUR, según anexos.</t>
  </si>
  <si>
    <t>Pago facturas  No. 4842 y 4864,  Servicio de Mantenimiento para las Unidades Vehiculares en Garantía que fueron adquiridas para POLITUR, según anexos.</t>
  </si>
  <si>
    <t>Sarape, SRL</t>
  </si>
  <si>
    <t>Pago factura No. 0167, Adquisición de Café Molido, Azúcar y Cremas no Lácteas para CEIZTUR, según anexos.</t>
  </si>
  <si>
    <t>GTG Industrial, SRL</t>
  </si>
  <si>
    <t>Pago factura No. 3998, Adquisición de papel higiénico y Toallas de papel para el uso en las instalaciones de CEIZTUR, según anexos.</t>
  </si>
  <si>
    <t>21/03/2024</t>
  </si>
  <si>
    <t>655</t>
  </si>
  <si>
    <t>Pago ex-colaborador PNLPB enero 2024.</t>
  </si>
  <si>
    <t>2.7.2.7.01</t>
  </si>
  <si>
    <t>CONSTRUCTORA KUKY SILVERIO INDUSTRIAL, SRL</t>
  </si>
  <si>
    <t>Pago Fact. No. 0012, Cub No. 7 Proy. No. 379, Contrato No.13-2022; Reconstrucción de las infraestructuras recreativas del Malecón de San Pedro de Macorís.</t>
  </si>
  <si>
    <t>102915/24</t>
  </si>
  <si>
    <t>Ingresos correspondientes del 16 al 29/02/2024 (Vuelos Regulares)</t>
  </si>
  <si>
    <t>22/03/2024</t>
  </si>
  <si>
    <t>677</t>
  </si>
  <si>
    <t>2.1.2.2.03</t>
  </si>
  <si>
    <t>Nómina horas extras febrero 2024</t>
  </si>
  <si>
    <t>679</t>
  </si>
  <si>
    <t>Nomina brigadistas marzo 2024.</t>
  </si>
  <si>
    <t>Consorcio Nashira - Satec</t>
  </si>
  <si>
    <t>Pago Fact. No.0012, Cub. No. 5, Proy. No. 376 Contrato No. 10-2022;  Mejoramiento del Drenaje Pluvial y Obras Complementarias, Malecón Santa Barbara; Lote 3: Mejoramiento del tramo Este del Malecón Santa Barbara, Samaná.</t>
  </si>
  <si>
    <t>Camilo J. Hurtado C., Ingenieros Asociados, SRL</t>
  </si>
  <si>
    <t>Pago Fact. No. 0048, Cub. No. 7 Proy. No. 386 contrato 25-2022; Reconstrucción de La Plaza del Pueblo de los Pescadores, Las Terrenas, Samaná.</t>
  </si>
  <si>
    <t>Constructora Dominguez &amp; Herreros, SRL</t>
  </si>
  <si>
    <t>Pago Fact. No. 0040, Cub. No.14 Proy. No. 366, Contrato No. 51-2021; Mejoramiento de la Laguna Gri Gri y su entorno municipio de Rio San Juan, Provincia Maria Trinidad Sanchez. "Relanzamiento".</t>
  </si>
  <si>
    <t>ARQUICONSTRUSA S A</t>
  </si>
  <si>
    <t>Pago Fact. No. 0005, Cub. No.5 Proy. No. 389, Contrato No. 28-2022; Reconstrucción Vía de Acceso al Salto de Aguas Blancas, Municipio de Constanza, La Vega.</t>
  </si>
  <si>
    <t xml:space="preserve">2.7.2.4.01 </t>
  </si>
  <si>
    <t>Consorcio Malecón Santa Bárbara</t>
  </si>
  <si>
    <t>Pago Fact. No. 0012, Cub. No. 4 Proy. No. 377 cont. No. 9-2022; Mejoramiento del Drenaje Pluvial y Obras Complementarias, Malecón Santa Barbara; Lote 2: Mejoramiento del tramo Oeste del Malecón Santa Barbara, Samaná.</t>
  </si>
  <si>
    <t>Alconci Ingeniería, SRL</t>
  </si>
  <si>
    <t>Pago Fact. No. 0006, Cub. No. 1, Proy. No. 400 Contrato No.21-2023; Construcción de Estacionamiento Vehicular para Visitantes de la Playa Bayahíbe, Provincia La Altagracia.</t>
  </si>
  <si>
    <t>102930/24</t>
  </si>
  <si>
    <t>Ingresos correspondientes del 03 AL 09/03/2024 (Vuelos Chaters)</t>
  </si>
  <si>
    <t>2.7.2.4.02, 2.6.1.9.01, 2.7.1.2.01, 2.7.2.7.01, 2.2.8.7.01, 2.7.2.1.01, 2.7.2.4.01, 2.7.2.2.01</t>
  </si>
  <si>
    <t>Project and Construction Services PCS, SRL</t>
  </si>
  <si>
    <t>Pago avance 20% del monto RD$198,487,826.46 Contrato No.1-2024; Construcción de La Terminal Turística del Puerto de Barahona, Municipio Santa Cruz, Provincia Barahona. Lote 1: Demoliciones, Mejoramiento de Suelo, Nivelación y Confección de Plataforma.</t>
  </si>
  <si>
    <t>Dineba Diseños Interiores y Ebanisteria, SRL</t>
  </si>
  <si>
    <t>Pago fact. No.0219,  Proy. 367, Cub. No. 4 Cont. No.54-2021;  Reconstrucción Centro Parroquial Espíritu Santo, Municipio de San Francisco de Macorís, Provincia Duarte.</t>
  </si>
  <si>
    <t>2.7.2.1.01</t>
  </si>
  <si>
    <t>Constructora Fixsa, SRL</t>
  </si>
  <si>
    <t>Pago fact. No. 0044, Cub. No.7 Proy. No.374 Contrato No.8-2022; Mejoramiento del Drenaje Pluvial y Obras Complementarias, Malecón Santa Barbara Samaná. Lote 1 Mejoramiento del Drenaje Pluvial del Malecón Santa Barbara, Samaná.</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</si>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</sst>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00"/>
    <numFmt numFmtId="165" formatCode="dd\/mm\/yyyy"/>
    <numFmt numFmtId="166" formatCode="_-* #,##0.00_-;\-* #,##0.00_-;_-* &quot;-&quot;??_-;_-@_-"/>
    <numFmt numFmtId="167" formatCode="_(* #,##0_);_(* \(#,##0\);_(* &quot;-&quot;??_);_(@_)"/>
  </numFmts>
  <fonts count="8">
    <font>
      <sz val="11"/>
      <color theme="1"/>
      <name val="Calibri"/>
      <family val="2"/>
      <scheme val="minor"/>
    </font>
    <font>
      <sz val="11"/>
      <color theme="1"/>
      <name val="Calibri"/>
      <family val="2"/>
      <scheme val="minor"/>
    </font>
    <font>
      <sz val="12"/>
      <color theme="1"/>
      <name val="Palatino Linotype"/>
      <family val="1"/>
    </font>
    <font>
      <sz val="12"/>
      <color theme="1"/>
      <name val="Calibri"/>
      <family val="2"/>
      <scheme val="minor"/>
    </font>
    <font>
      <b/>
      <sz val="12"/>
      <color theme="1"/>
      <name val="Palatino Linotype"/>
      <family val="1"/>
    </font>
    <font>
      <sz val="12"/>
      <name val="Palatino Linotype"/>
      <family val="1"/>
    </font>
    <font>
      <sz val="12"/>
      <name val="Calibri"/>
      <family val="2"/>
      <scheme val="minor"/>
    </font>
    <font>
      <sz val="12"/>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0" xfId="0" applyFont="1"/>
    <xf numFmtId="43" fontId="2" fillId="0" borderId="0" xfId="1" applyFont="1"/>
    <xf numFmtId="0" fontId="3" fillId="0" borderId="0" xfId="0" applyFont="1"/>
    <xf numFmtId="0" fontId="4" fillId="0" borderId="0" xfId="0" applyFont="1" applyAlignment="1">
      <alignment horizontal="center"/>
    </xf>
    <xf numFmtId="0" fontId="4" fillId="2" borderId="1" xfId="0" applyFont="1" applyFill="1" applyBorder="1" applyAlignment="1">
      <alignment horizontal="center"/>
    </xf>
    <xf numFmtId="43" fontId="4"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3" fillId="0" borderId="3" xfId="0" applyFont="1" applyBorder="1"/>
    <xf numFmtId="0" fontId="4"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3" fillId="0" borderId="0" xfId="0" applyNumberFormat="1" applyFont="1"/>
    <xf numFmtId="14" fontId="2" fillId="0" borderId="1" xfId="0" applyNumberFormat="1" applyFont="1" applyBorder="1" applyAlignment="1">
      <alignment horizontal="right" vertical="center"/>
    </xf>
    <xf numFmtId="0" fontId="2" fillId="0" borderId="1" xfId="0" applyFont="1" applyBorder="1" applyAlignment="1">
      <alignment horizontal="right"/>
    </xf>
    <xf numFmtId="0" fontId="2" fillId="3" borderId="1" xfId="0" applyFont="1" applyFill="1" applyBorder="1" applyAlignment="1">
      <alignment horizontal="center" wrapText="1"/>
    </xf>
    <xf numFmtId="0" fontId="2" fillId="0" borderId="1" xfId="0" applyFont="1" applyBorder="1"/>
    <xf numFmtId="0" fontId="2" fillId="0" borderId="1" xfId="0" applyFont="1" applyBorder="1" applyAlignment="1">
      <alignment horizontal="center"/>
    </xf>
    <xf numFmtId="43" fontId="2" fillId="0" borderId="1" xfId="1" applyFont="1" applyFill="1" applyBorder="1"/>
    <xf numFmtId="43" fontId="2" fillId="0" borderId="1" xfId="0" applyNumberFormat="1" applyFont="1" applyBorder="1"/>
    <xf numFmtId="1" fontId="2" fillId="0" borderId="1" xfId="0" applyNumberFormat="1" applyFont="1" applyBorder="1" applyAlignment="1">
      <alignment horizontal="right"/>
    </xf>
    <xf numFmtId="164" fontId="5" fillId="0" borderId="1" xfId="1" applyNumberFormat="1" applyFont="1" applyFill="1" applyBorder="1" applyAlignment="1">
      <alignment horizontal="right"/>
    </xf>
    <xf numFmtId="0" fontId="5" fillId="0" borderId="0" xfId="0" applyFont="1"/>
    <xf numFmtId="14" fontId="5" fillId="0" borderId="1" xfId="0" applyNumberFormat="1" applyFont="1" applyBorder="1" applyAlignment="1">
      <alignment horizontal="right" vertical="center"/>
    </xf>
    <xf numFmtId="0" fontId="5" fillId="0" borderId="1" xfId="0" applyFont="1" applyBorder="1" applyAlignment="1">
      <alignment horizontal="right"/>
    </xf>
    <xf numFmtId="0" fontId="5" fillId="0" borderId="1" xfId="0" applyFont="1" applyBorder="1" applyAlignment="1">
      <alignment horizontal="center" wrapText="1"/>
    </xf>
    <xf numFmtId="0" fontId="5" fillId="0" borderId="1" xfId="0" applyFont="1" applyBorder="1"/>
    <xf numFmtId="0" fontId="5" fillId="0" borderId="1" xfId="0" applyFont="1" applyBorder="1" applyAlignment="1">
      <alignment horizontal="center"/>
    </xf>
    <xf numFmtId="43" fontId="5" fillId="0" borderId="1" xfId="1" applyFont="1" applyFill="1" applyBorder="1"/>
    <xf numFmtId="4" fontId="5" fillId="0" borderId="1" xfId="1" applyNumberFormat="1" applyFont="1" applyFill="1" applyBorder="1"/>
    <xf numFmtId="0" fontId="6" fillId="0" borderId="0" xfId="0" applyFont="1"/>
    <xf numFmtId="0" fontId="2" fillId="0" borderId="1" xfId="0" applyFont="1" applyBorder="1" applyAlignment="1">
      <alignment horizontal="center" wrapText="1"/>
    </xf>
    <xf numFmtId="165" fontId="2" fillId="0" borderId="1" xfId="0" applyNumberFormat="1" applyFont="1" applyBorder="1" applyAlignment="1">
      <alignment horizontal="right" vertical="center"/>
    </xf>
    <xf numFmtId="0" fontId="2" fillId="3" borderId="1" xfId="0" applyFont="1" applyFill="1" applyBorder="1" applyAlignment="1">
      <alignment horizontal="center"/>
    </xf>
    <xf numFmtId="14" fontId="2" fillId="0" borderId="1" xfId="0" applyNumberFormat="1" applyFont="1" applyBorder="1" applyAlignment="1">
      <alignment horizontal="right"/>
    </xf>
    <xf numFmtId="0" fontId="2" fillId="3" borderId="1" xfId="0" applyFont="1" applyFill="1" applyBorder="1" applyAlignment="1">
      <alignment horizontal="left"/>
    </xf>
    <xf numFmtId="39" fontId="5" fillId="0" borderId="1" xfId="1" applyNumberFormat="1" applyFont="1" applyBorder="1" applyAlignment="1">
      <alignment horizontal="right"/>
    </xf>
    <xf numFmtId="0" fontId="2" fillId="2" borderId="0" xfId="0" applyFont="1" applyFill="1"/>
    <xf numFmtId="43" fontId="4" fillId="2" borderId="6" xfId="1" applyFont="1" applyFill="1" applyBorder="1"/>
    <xf numFmtId="43" fontId="4" fillId="2" borderId="6" xfId="0" applyNumberFormat="1" applyFont="1" applyFill="1" applyBorder="1"/>
    <xf numFmtId="43" fontId="2" fillId="0" borderId="0" xfId="0" applyNumberFormat="1" applyFont="1"/>
    <xf numFmtId="0" fontId="4" fillId="0" borderId="5" xfId="0" applyFont="1" applyBorder="1" applyAlignment="1">
      <alignment horizontal="center"/>
    </xf>
    <xf numFmtId="0" fontId="2" fillId="0" borderId="0" xfId="0" applyFont="1" applyAlignment="1">
      <alignment horizontal="center"/>
    </xf>
    <xf numFmtId="0" fontId="4" fillId="2" borderId="7" xfId="0" applyFont="1" applyFill="1" applyBorder="1" applyAlignment="1">
      <alignment horizontal="center"/>
    </xf>
    <xf numFmtId="43" fontId="4"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3" fillId="0" borderId="0" xfId="0" applyNumberFormat="1" applyFont="1"/>
    <xf numFmtId="14" fontId="7" fillId="0" borderId="1" xfId="0" applyNumberFormat="1" applyFont="1" applyBorder="1" applyAlignment="1">
      <alignment horizontal="right" vertical="center"/>
    </xf>
    <xf numFmtId="0" fontId="2" fillId="3" borderId="1"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7" fillId="0" borderId="1" xfId="0" applyNumberFormat="1" applyFont="1" applyBorder="1" applyAlignment="1">
      <alignment horizontal="left" vertical="center" wrapText="1"/>
    </xf>
    <xf numFmtId="43" fontId="2" fillId="0" borderId="1" xfId="1" applyFont="1" applyBorder="1" applyAlignment="1">
      <alignment vertical="center"/>
    </xf>
    <xf numFmtId="43" fontId="2" fillId="3" borderId="1" xfId="1" applyFont="1" applyFill="1" applyBorder="1" applyAlignment="1">
      <alignment vertical="center"/>
    </xf>
    <xf numFmtId="0" fontId="2" fillId="0" borderId="1" xfId="0" applyFont="1" applyBorder="1" applyAlignment="1">
      <alignment horizontal="center" vertical="center"/>
    </xf>
    <xf numFmtId="43" fontId="7" fillId="0" borderId="1" xfId="0" applyNumberFormat="1" applyFont="1" applyBorder="1" applyAlignment="1">
      <alignment vertical="center"/>
    </xf>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pplyAlignment="1">
      <alignment vertical="center"/>
    </xf>
    <xf numFmtId="14" fontId="7" fillId="0" borderId="8" xfId="0" applyNumberFormat="1" applyFont="1" applyBorder="1" applyAlignment="1">
      <alignment horizontal="left" vertical="center" wrapText="1"/>
    </xf>
    <xf numFmtId="43" fontId="2" fillId="0" borderId="8" xfId="1" applyFont="1" applyBorder="1" applyAlignment="1">
      <alignment vertical="center"/>
    </xf>
    <xf numFmtId="166" fontId="3" fillId="0" borderId="0" xfId="0" applyNumberFormat="1" applyFont="1"/>
    <xf numFmtId="167" fontId="3" fillId="0" borderId="0" xfId="1" applyNumberFormat="1" applyFont="1"/>
    <xf numFmtId="0" fontId="2" fillId="2" borderId="0" xfId="0" applyFont="1" applyFill="1" applyAlignment="1">
      <alignment vertical="center"/>
    </xf>
    <xf numFmtId="43" fontId="4" fillId="2" borderId="6" xfId="1" applyFont="1" applyFill="1" applyBorder="1" applyAlignment="1">
      <alignment vertical="center"/>
    </xf>
    <xf numFmtId="0" fontId="4" fillId="0" borderId="0" xfId="0" applyFont="1" applyAlignment="1">
      <alignment horizontal="center"/>
    </xf>
    <xf numFmtId="17" fontId="4" fillId="0" borderId="0" xfId="0" applyNumberFormat="1" applyFont="1" applyAlignment="1">
      <alignment horizontal="center"/>
    </xf>
    <xf numFmtId="0" fontId="4" fillId="2" borderId="5" xfId="0" applyFont="1" applyFill="1" applyBorder="1" applyAlignment="1">
      <alignment horizontal="center" vertical="center" wrapText="1"/>
    </xf>
    <xf numFmtId="0" fontId="4" fillId="0" borderId="5" xfId="0" applyFont="1" applyBorder="1" applyAlignment="1">
      <alignment horizontal="center"/>
    </xf>
    <xf numFmtId="0" fontId="2" fillId="0" borderId="0" xfId="0" applyFont="1" applyAlignment="1">
      <alignment horizontal="center"/>
    </xf>
    <xf numFmtId="0" fontId="4" fillId="2" borderId="5" xfId="0" applyFont="1" applyFill="1" applyBorder="1" applyAlignment="1">
      <alignment horizontal="center" wrapText="1"/>
    </xf>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4"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8"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7621</xdr:colOff>
      <xdr:row>0</xdr:row>
      <xdr:rowOff>196215</xdr:rowOff>
    </xdr:from>
    <xdr:to>
      <xdr:col>5</xdr:col>
      <xdr:colOff>1306673</xdr:colOff>
      <xdr:row>5</xdr:row>
      <xdr:rowOff>41275</xdr:rowOff>
    </xdr:to>
    <xdr:pic>
      <xdr:nvPicPr>
        <xdr:cNvPr id="2" name="Picture 1">
          <a:extLst>
            <a:ext uri="{FF2B5EF4-FFF2-40B4-BE49-F238E27FC236}">
              <a16:creationId xmlns:a16="http://schemas.microsoft.com/office/drawing/2014/main" id="{732A2EFA-020F-44CC-92CE-150E86FC407A}"/>
            </a:ext>
          </a:extLst>
        </xdr:cNvPr>
        <xdr:cNvPicPr/>
      </xdr:nvPicPr>
      <xdr:blipFill rotWithShape="1">
        <a:blip xmlns:r="http://schemas.openxmlformats.org/officeDocument/2006/relationships" r:embed="rId1"/>
        <a:srcRect l="21147" t="21357" r="20430" b="67487"/>
        <a:stretch/>
      </xdr:blipFill>
      <xdr:spPr bwMode="auto">
        <a:xfrm>
          <a:off x="179071" y="196215"/>
          <a:ext cx="4613752" cy="8070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56674</xdr:colOff>
      <xdr:row>132</xdr:row>
      <xdr:rowOff>25241</xdr:rowOff>
    </xdr:from>
    <xdr:to>
      <xdr:col>5</xdr:col>
      <xdr:colOff>1032484</xdr:colOff>
      <xdr:row>136</xdr:row>
      <xdr:rowOff>57150</xdr:rowOff>
    </xdr:to>
    <xdr:pic>
      <xdr:nvPicPr>
        <xdr:cNvPr id="3" name="Picture 1">
          <a:extLst>
            <a:ext uri="{FF2B5EF4-FFF2-40B4-BE49-F238E27FC236}">
              <a16:creationId xmlns:a16="http://schemas.microsoft.com/office/drawing/2014/main" id="{F9D83EBD-745C-4B56-8718-9FCA62C563A2}"/>
            </a:ext>
          </a:extLst>
        </xdr:cNvPr>
        <xdr:cNvPicPr/>
      </xdr:nvPicPr>
      <xdr:blipFill rotWithShape="1">
        <a:blip xmlns:r="http://schemas.openxmlformats.org/officeDocument/2006/relationships" r:embed="rId1"/>
        <a:srcRect l="21147" t="21357" r="20430" b="67487"/>
        <a:stretch/>
      </xdr:blipFill>
      <xdr:spPr bwMode="auto">
        <a:xfrm>
          <a:off x="228124" y="30219491"/>
          <a:ext cx="4290510" cy="793909"/>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4/Informe%20Tesorer&#237;a%202024/Informe%20tesoreria%202024.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4/Informe%20Tesorer&#237;a%202024/Informe%20tesoreria%202024.xlsx?B68392DA" TargetMode="External"/><Relationship Id="rId1" Type="http://schemas.openxmlformats.org/officeDocument/2006/relationships/externalLinkPath" Target="file:///\\B68392DA\Informe%20tesoreria%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iembre 2023"/>
      <sheetName val="Enero 2024"/>
      <sheetName val="Febrero 2024"/>
      <sheetName val="Marzo 2024 "/>
    </sheetNames>
    <sheetDataSet>
      <sheetData sheetId="0"/>
      <sheetData sheetId="1"/>
      <sheetData sheetId="2">
        <row r="156">
          <cell r="L156">
            <v>495933.0669999994</v>
          </cell>
        </row>
        <row r="247">
          <cell r="L247">
            <v>524438104.07978582</v>
          </cell>
        </row>
      </sheetData>
      <sheetData sheetId="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D69B32-216F-43D9-880B-3125BC2E5DBB}" name="Tabla1345798102345678911121314345" displayName="Tabla1345798102345678911121314345" ref="B7:L121" totalsRowShown="0" headerRowDxfId="14" dataDxfId="13" headerRowBorderDxfId="11" tableBorderDxfId="12" headerRowCellStyle="Millares">
  <tableColumns count="11">
    <tableColumn id="1" xr3:uid="{D1232080-F6D8-4EED-AFC6-E844DB91A441}" name="Fecha" dataDxfId="10"/>
    <tableColumn id="2" xr3:uid="{E3711496-6D8B-4587-A629-89EED751B097}" name="Transferencia" dataDxfId="9"/>
    <tableColumn id="3" xr3:uid="{9637EAFB-1092-486E-8CD5-268AC2AE1F21}" name="Cheque" dataDxfId="8"/>
    <tableColumn id="4" xr3:uid="{BB2DFAA9-7BB7-447B-810A-21A364699BA9}" name="Referencia" dataDxfId="7"/>
    <tableColumn id="5" xr3:uid="{B12312B3-7CA8-4AC1-8A57-53497379FDCF}" name="Beneficiario" dataDxfId="6"/>
    <tableColumn id="6" xr3:uid="{F6A79B0F-B73B-4049-8264-FFA6B66C55F1}" name="Columna1" dataDxfId="5"/>
    <tableColumn id="7" xr3:uid="{152485D8-C2B9-4FC2-B9B2-81AD70892083}" name="Descripcion" dataDxfId="4"/>
    <tableColumn id="8" xr3:uid="{5AF92AAB-A900-4CB8-A8A3-3DD4F34D5776}" name="Columna2" dataDxfId="3"/>
    <tableColumn id="9" xr3:uid="{395EEDC0-FB93-4B87-9002-2586267661FD}" name="Debito" dataDxfId="2" dataCellStyle="Millares"/>
    <tableColumn id="10" xr3:uid="{1DCD7D8B-3B53-42A7-BA8E-6025E60F2506}" name="Credito" dataDxfId="1" dataCellStyle="Millares"/>
    <tableColumn id="11" xr3:uid="{2A556E12-F78F-4959-BBBB-3CFC5678498F}"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18"/>
  <sheetViews>
    <sheetView showGridLines="0" tabSelected="1" workbookViewId="0">
      <selection activeCell="F13" sqref="F13"/>
    </sheetView>
  </sheetViews>
  <sheetFormatPr defaultColWidth="11.42578125" defaultRowHeight="15.75"/>
  <cols>
    <col min="1" max="1" width="2.5703125" style="3" customWidth="1"/>
    <col min="2" max="2" width="14" style="3" customWidth="1"/>
    <col min="3" max="3" width="20.5703125" style="3" customWidth="1"/>
    <col min="4" max="4" width="12.28515625" style="3" bestFit="1" customWidth="1"/>
    <col min="5" max="5" width="18.85546875" style="3" customWidth="1"/>
    <col min="6" max="6" width="39.42578125" style="3" customWidth="1"/>
    <col min="7" max="7" width="0" style="3" hidden="1" customWidth="1"/>
    <col min="8" max="8" width="91.42578125" style="3" customWidth="1"/>
    <col min="9" max="9" width="0" style="3" hidden="1" customWidth="1"/>
    <col min="10" max="10" width="24.42578125" style="3" bestFit="1" customWidth="1"/>
    <col min="11" max="11" width="30.5703125" style="3" customWidth="1"/>
    <col min="12" max="12" width="35.28515625" style="3" customWidth="1"/>
    <col min="13" max="13" width="16.85546875" style="3" bestFit="1" customWidth="1"/>
    <col min="14" max="14" width="26.42578125" style="3" customWidth="1"/>
    <col min="15" max="16384" width="11.42578125" style="3"/>
  </cols>
  <sheetData>
    <row r="1" spans="1:13" ht="18">
      <c r="A1" s="1"/>
      <c r="B1" s="1"/>
      <c r="C1" s="1"/>
      <c r="D1" s="1"/>
      <c r="E1" s="1"/>
      <c r="F1" s="1"/>
      <c r="G1" s="1"/>
      <c r="H1" s="1"/>
      <c r="I1" s="1"/>
      <c r="J1" s="2"/>
      <c r="K1" s="2"/>
      <c r="L1" s="1"/>
    </row>
    <row r="2" spans="1:13" ht="18">
      <c r="A2" s="1"/>
      <c r="B2" s="71" t="s">
        <v>0</v>
      </c>
      <c r="C2" s="71"/>
      <c r="D2" s="71"/>
      <c r="E2" s="71"/>
      <c r="F2" s="71"/>
      <c r="G2" s="71"/>
      <c r="H2" s="71"/>
      <c r="I2" s="71"/>
      <c r="J2" s="71"/>
      <c r="K2" s="71"/>
      <c r="L2" s="71"/>
    </row>
    <row r="3" spans="1:13" ht="18">
      <c r="A3" s="1"/>
      <c r="B3" s="71" t="s">
        <v>1</v>
      </c>
      <c r="C3" s="71"/>
      <c r="D3" s="71"/>
      <c r="E3" s="71"/>
      <c r="F3" s="71"/>
      <c r="G3" s="71"/>
      <c r="H3" s="71"/>
      <c r="I3" s="71"/>
      <c r="J3" s="71"/>
      <c r="K3" s="71"/>
      <c r="L3" s="71"/>
    </row>
    <row r="4" spans="1:13" ht="18">
      <c r="A4" s="1"/>
      <c r="B4" s="71" t="s">
        <v>2</v>
      </c>
      <c r="C4" s="71"/>
      <c r="D4" s="71"/>
      <c r="E4" s="71"/>
      <c r="F4" s="71"/>
      <c r="G4" s="71"/>
      <c r="H4" s="71"/>
      <c r="I4" s="71"/>
      <c r="J4" s="71"/>
      <c r="K4" s="71"/>
      <c r="L4" s="71"/>
    </row>
    <row r="5" spans="1:13" ht="18">
      <c r="A5" s="1"/>
      <c r="B5" s="72">
        <v>45352</v>
      </c>
      <c r="C5" s="72"/>
      <c r="D5" s="72"/>
      <c r="E5" s="72"/>
      <c r="F5" s="72"/>
      <c r="G5" s="72"/>
      <c r="H5" s="72"/>
      <c r="I5" s="72"/>
      <c r="J5" s="72"/>
      <c r="K5" s="72"/>
      <c r="L5" s="72"/>
    </row>
    <row r="6" spans="1:13" ht="18">
      <c r="A6" s="1"/>
      <c r="B6" s="1"/>
      <c r="C6" s="1"/>
      <c r="D6" s="1"/>
      <c r="E6" s="1"/>
      <c r="F6" s="1"/>
      <c r="G6" s="1"/>
      <c r="H6" s="1"/>
      <c r="I6" s="1"/>
      <c r="J6" s="2"/>
      <c r="K6" s="2"/>
      <c r="L6" s="1"/>
    </row>
    <row r="7" spans="1:13" ht="18">
      <c r="A7" s="1"/>
      <c r="B7" s="5" t="s">
        <v>3</v>
      </c>
      <c r="C7" s="5" t="s">
        <v>4</v>
      </c>
      <c r="D7" s="5" t="s">
        <v>5</v>
      </c>
      <c r="E7" s="5" t="s">
        <v>6</v>
      </c>
      <c r="F7" s="5" t="s">
        <v>7</v>
      </c>
      <c r="G7" s="5" t="s">
        <v>8</v>
      </c>
      <c r="H7" s="5" t="s">
        <v>9</v>
      </c>
      <c r="I7" s="5" t="s">
        <v>10</v>
      </c>
      <c r="J7" s="6" t="s">
        <v>11</v>
      </c>
      <c r="K7" s="6" t="s">
        <v>12</v>
      </c>
      <c r="L7" s="5" t="s">
        <v>13</v>
      </c>
    </row>
    <row r="8" spans="1:13" ht="18">
      <c r="A8" s="1"/>
      <c r="B8" s="7"/>
      <c r="C8" s="8"/>
      <c r="D8" s="8"/>
      <c r="E8" s="8"/>
      <c r="F8" s="9"/>
      <c r="G8" s="8"/>
      <c r="H8" s="10" t="s">
        <v>14</v>
      </c>
      <c r="I8" s="8"/>
      <c r="J8" s="11"/>
      <c r="K8" s="12"/>
      <c r="L8" s="13">
        <f>+'[1]Febrero 2024'!L156</f>
        <v>495933.0669999994</v>
      </c>
      <c r="M8" s="14"/>
    </row>
    <row r="9" spans="1:13" ht="18">
      <c r="A9" s="1"/>
      <c r="B9" s="15">
        <v>45356</v>
      </c>
      <c r="C9" s="16" t="s">
        <v>15</v>
      </c>
      <c r="D9" s="16"/>
      <c r="E9" s="16"/>
      <c r="F9" s="17" t="s">
        <v>16</v>
      </c>
      <c r="G9" s="18"/>
      <c r="H9" s="19" t="s">
        <v>17</v>
      </c>
      <c r="I9" s="18"/>
      <c r="J9" s="13"/>
      <c r="K9" s="20">
        <v>67777.5</v>
      </c>
      <c r="L9" s="21">
        <f>+L8+Tabla1345798102345678911121314345[[#This Row],[Debito]]-Tabla1345798102345678911121314345[[#This Row],[Credito]]</f>
        <v>428155.5669999994</v>
      </c>
    </row>
    <row r="10" spans="1:13" ht="18">
      <c r="A10" s="1"/>
      <c r="B10" s="15">
        <v>45356</v>
      </c>
      <c r="C10" s="16" t="s">
        <v>18</v>
      </c>
      <c r="D10" s="16"/>
      <c r="E10" s="16"/>
      <c r="F10" s="17" t="s">
        <v>16</v>
      </c>
      <c r="G10" s="18"/>
      <c r="H10" s="19" t="s">
        <v>17</v>
      </c>
      <c r="I10" s="18"/>
      <c r="J10" s="13"/>
      <c r="K10" s="20">
        <v>17300</v>
      </c>
      <c r="L10" s="21">
        <f>+L9+Tabla1345798102345678911121314345[[#This Row],[Debito]]-Tabla1345798102345678911121314345[[#This Row],[Credito]]</f>
        <v>410855.5669999994</v>
      </c>
    </row>
    <row r="11" spans="1:13" ht="18">
      <c r="A11" s="1"/>
      <c r="B11" s="15">
        <v>45356</v>
      </c>
      <c r="C11" s="16" t="s">
        <v>19</v>
      </c>
      <c r="D11" s="16"/>
      <c r="E11" s="16"/>
      <c r="F11" s="17" t="s">
        <v>16</v>
      </c>
      <c r="G11" s="18"/>
      <c r="H11" s="19" t="s">
        <v>17</v>
      </c>
      <c r="I11" s="18"/>
      <c r="J11" s="13"/>
      <c r="K11" s="20">
        <v>17300</v>
      </c>
      <c r="L11" s="21">
        <f>+L10+Tabla1345798102345678911121314345[[#This Row],[Debito]]-Tabla1345798102345678911121314345[[#This Row],[Credito]]</f>
        <v>393555.5669999994</v>
      </c>
    </row>
    <row r="12" spans="1:13" ht="18">
      <c r="A12" s="1"/>
      <c r="B12" s="15">
        <v>45356</v>
      </c>
      <c r="C12" s="16" t="s">
        <v>20</v>
      </c>
      <c r="D12" s="16"/>
      <c r="E12" s="16"/>
      <c r="F12" s="17" t="s">
        <v>16</v>
      </c>
      <c r="G12" s="18"/>
      <c r="H12" s="19" t="s">
        <v>17</v>
      </c>
      <c r="I12" s="18"/>
      <c r="J12" s="13"/>
      <c r="K12" s="20">
        <v>21150</v>
      </c>
      <c r="L12" s="21">
        <f>+L11+Tabla1345798102345678911121314345[[#This Row],[Debito]]-Tabla1345798102345678911121314345[[#This Row],[Credito]]</f>
        <v>372405.5669999994</v>
      </c>
    </row>
    <row r="13" spans="1:13" ht="18">
      <c r="A13" s="1"/>
      <c r="B13" s="15">
        <v>45356</v>
      </c>
      <c r="C13" s="16" t="s">
        <v>21</v>
      </c>
      <c r="D13" s="16"/>
      <c r="E13" s="16"/>
      <c r="F13" s="17" t="s">
        <v>16</v>
      </c>
      <c r="G13" s="18"/>
      <c r="H13" s="19" t="s">
        <v>17</v>
      </c>
      <c r="I13" s="18"/>
      <c r="J13" s="13"/>
      <c r="K13" s="20">
        <v>61267.5</v>
      </c>
      <c r="L13" s="21">
        <f>+L12+Tabla1345798102345678911121314345[[#This Row],[Debito]]-Tabla1345798102345678911121314345[[#This Row],[Credito]]</f>
        <v>311138.0669999994</v>
      </c>
    </row>
    <row r="14" spans="1:13" ht="18">
      <c r="A14" s="1"/>
      <c r="B14" s="15">
        <v>45356</v>
      </c>
      <c r="C14" s="16" t="s">
        <v>22</v>
      </c>
      <c r="D14" s="16"/>
      <c r="E14" s="16"/>
      <c r="F14" s="17" t="s">
        <v>16</v>
      </c>
      <c r="G14" s="18"/>
      <c r="H14" s="19" t="s">
        <v>17</v>
      </c>
      <c r="I14" s="18"/>
      <c r="J14" s="13"/>
      <c r="K14" s="20">
        <v>18165</v>
      </c>
      <c r="L14" s="21">
        <f>+L13+Tabla1345798102345678911121314345[[#This Row],[Debito]]-Tabla1345798102345678911121314345[[#This Row],[Credito]]</f>
        <v>292973.0669999994</v>
      </c>
    </row>
    <row r="15" spans="1:13" ht="18">
      <c r="A15" s="1"/>
      <c r="B15" s="15">
        <v>45356</v>
      </c>
      <c r="C15" s="16" t="s">
        <v>23</v>
      </c>
      <c r="D15" s="16"/>
      <c r="E15" s="16"/>
      <c r="F15" s="17" t="s">
        <v>16</v>
      </c>
      <c r="G15" s="18"/>
      <c r="H15" s="19" t="s">
        <v>17</v>
      </c>
      <c r="I15" s="18"/>
      <c r="J15" s="13"/>
      <c r="K15" s="20">
        <v>18165</v>
      </c>
      <c r="L15" s="21">
        <f>+L14+Tabla1345798102345678911121314345[[#This Row],[Debito]]-Tabla1345798102345678911121314345[[#This Row],[Credito]]</f>
        <v>274808.0669999994</v>
      </c>
    </row>
    <row r="16" spans="1:13" ht="18">
      <c r="A16" s="1"/>
      <c r="B16" s="15">
        <v>45356</v>
      </c>
      <c r="C16" s="16" t="s">
        <v>24</v>
      </c>
      <c r="D16" s="16"/>
      <c r="E16" s="16"/>
      <c r="F16" s="17" t="s">
        <v>16</v>
      </c>
      <c r="G16" s="18"/>
      <c r="H16" s="19" t="s">
        <v>17</v>
      </c>
      <c r="I16" s="18"/>
      <c r="J16" s="13"/>
      <c r="K16" s="20">
        <v>18165</v>
      </c>
      <c r="L16" s="21">
        <f>+L15+Tabla1345798102345678911121314345[[#This Row],[Debito]]-Tabla1345798102345678911121314345[[#This Row],[Credito]]</f>
        <v>256643.0669999994</v>
      </c>
    </row>
    <row r="17" spans="1:12" ht="18">
      <c r="A17" s="1"/>
      <c r="B17" s="15">
        <v>45356</v>
      </c>
      <c r="C17" s="16" t="s">
        <v>25</v>
      </c>
      <c r="D17" s="16"/>
      <c r="E17" s="16"/>
      <c r="F17" s="17" t="s">
        <v>16</v>
      </c>
      <c r="G17" s="18"/>
      <c r="H17" s="19" t="s">
        <v>17</v>
      </c>
      <c r="I17" s="18"/>
      <c r="J17" s="13"/>
      <c r="K17" s="20">
        <v>22207.5</v>
      </c>
      <c r="L17" s="21">
        <f>+L16+Tabla1345798102345678911121314345[[#This Row],[Debito]]-Tabla1345798102345678911121314345[[#This Row],[Credito]]</f>
        <v>234435.5669999994</v>
      </c>
    </row>
    <row r="18" spans="1:12" ht="18">
      <c r="A18" s="1"/>
      <c r="B18" s="15">
        <v>45356</v>
      </c>
      <c r="C18" s="16" t="s">
        <v>26</v>
      </c>
      <c r="D18" s="16"/>
      <c r="E18" s="16"/>
      <c r="F18" s="17" t="s">
        <v>16</v>
      </c>
      <c r="G18" s="18"/>
      <c r="H18" s="19" t="s">
        <v>17</v>
      </c>
      <c r="I18" s="18"/>
      <c r="J18" s="13"/>
      <c r="K18" s="20">
        <v>42735</v>
      </c>
      <c r="L18" s="21">
        <f>+L17+Tabla1345798102345678911121314345[[#This Row],[Debito]]-Tabla1345798102345678911121314345[[#This Row],[Credito]]</f>
        <v>191700.5669999994</v>
      </c>
    </row>
    <row r="19" spans="1:12" ht="18">
      <c r="A19" s="1"/>
      <c r="B19" s="15">
        <v>45356</v>
      </c>
      <c r="C19" s="16" t="s">
        <v>27</v>
      </c>
      <c r="D19" s="16"/>
      <c r="E19" s="16"/>
      <c r="F19" s="17" t="s">
        <v>16</v>
      </c>
      <c r="G19" s="18"/>
      <c r="H19" s="19" t="s">
        <v>17</v>
      </c>
      <c r="I19" s="18"/>
      <c r="J19" s="13"/>
      <c r="K19" s="20">
        <v>50200</v>
      </c>
      <c r="L19" s="21">
        <f>+L18+Tabla1345798102345678911121314345[[#This Row],[Debito]]-Tabla1345798102345678911121314345[[#This Row],[Credito]]</f>
        <v>141500.5669999994</v>
      </c>
    </row>
    <row r="20" spans="1:12" ht="18">
      <c r="A20" s="1"/>
      <c r="B20" s="15">
        <v>45356</v>
      </c>
      <c r="C20" s="16" t="s">
        <v>28</v>
      </c>
      <c r="D20" s="16"/>
      <c r="E20" s="16"/>
      <c r="F20" s="17" t="s">
        <v>16</v>
      </c>
      <c r="G20" s="18"/>
      <c r="H20" s="19" t="s">
        <v>17</v>
      </c>
      <c r="I20" s="18"/>
      <c r="J20" s="13"/>
      <c r="K20" s="20">
        <v>18165</v>
      </c>
      <c r="L20" s="21">
        <f>+L19+Tabla1345798102345678911121314345[[#This Row],[Debito]]-Tabla1345798102345678911121314345[[#This Row],[Credito]]</f>
        <v>123335.5669999994</v>
      </c>
    </row>
    <row r="21" spans="1:12" ht="18">
      <c r="A21" s="1"/>
      <c r="B21" s="15">
        <v>45356</v>
      </c>
      <c r="C21" s="16" t="s">
        <v>29</v>
      </c>
      <c r="D21" s="16"/>
      <c r="E21" s="16"/>
      <c r="F21" s="17" t="s">
        <v>16</v>
      </c>
      <c r="G21" s="18"/>
      <c r="H21" s="19" t="s">
        <v>17</v>
      </c>
      <c r="I21" s="18"/>
      <c r="J21" s="13"/>
      <c r="K21" s="20">
        <v>18165</v>
      </c>
      <c r="L21" s="21">
        <f>+L20+Tabla1345798102345678911121314345[[#This Row],[Debito]]-Tabla1345798102345678911121314345[[#This Row],[Credito]]</f>
        <v>105170.5669999994</v>
      </c>
    </row>
    <row r="22" spans="1:12" ht="18">
      <c r="A22" s="1"/>
      <c r="B22" s="15">
        <v>45356</v>
      </c>
      <c r="C22" s="16" t="s">
        <v>30</v>
      </c>
      <c r="D22" s="16"/>
      <c r="E22" s="16"/>
      <c r="F22" s="17" t="s">
        <v>16</v>
      </c>
      <c r="G22" s="18"/>
      <c r="H22" s="19" t="s">
        <v>17</v>
      </c>
      <c r="I22" s="18"/>
      <c r="J22" s="13"/>
      <c r="K22" s="20">
        <v>18165</v>
      </c>
      <c r="L22" s="21">
        <f>+L21+Tabla1345798102345678911121314345[[#This Row],[Debito]]-Tabla1345798102345678911121314345[[#This Row],[Credito]]</f>
        <v>87005.566999999399</v>
      </c>
    </row>
    <row r="23" spans="1:12" ht="18">
      <c r="A23" s="1"/>
      <c r="B23" s="15">
        <v>45356</v>
      </c>
      <c r="C23" s="16" t="s">
        <v>31</v>
      </c>
      <c r="D23" s="16"/>
      <c r="E23" s="16"/>
      <c r="F23" s="17" t="s">
        <v>16</v>
      </c>
      <c r="G23" s="18"/>
      <c r="H23" s="19" t="s">
        <v>17</v>
      </c>
      <c r="I23" s="18"/>
      <c r="J23" s="13"/>
      <c r="K23" s="20">
        <v>22207.5</v>
      </c>
      <c r="L23" s="21">
        <f>+L22+Tabla1345798102345678911121314345[[#This Row],[Debito]]-Tabla1345798102345678911121314345[[#This Row],[Credito]]</f>
        <v>64798.066999999399</v>
      </c>
    </row>
    <row r="24" spans="1:12" ht="18">
      <c r="A24" s="1"/>
      <c r="B24" s="15">
        <v>45356</v>
      </c>
      <c r="C24" s="16" t="s">
        <v>32</v>
      </c>
      <c r="D24" s="16"/>
      <c r="E24" s="16"/>
      <c r="F24" s="19" t="s">
        <v>33</v>
      </c>
      <c r="G24" s="18"/>
      <c r="H24" s="19" t="s">
        <v>34</v>
      </c>
      <c r="I24" s="18"/>
      <c r="J24" s="13"/>
      <c r="K24" s="20">
        <v>101.67</v>
      </c>
      <c r="L24" s="21">
        <f>+L23+Tabla1345798102345678911121314345[[#This Row],[Debito]]-Tabla1345798102345678911121314345[[#This Row],[Credito]]</f>
        <v>64696.396999999401</v>
      </c>
    </row>
    <row r="25" spans="1:12" ht="18">
      <c r="A25" s="1"/>
      <c r="B25" s="15">
        <v>45356</v>
      </c>
      <c r="C25" s="16" t="s">
        <v>35</v>
      </c>
      <c r="D25" s="16"/>
      <c r="E25" s="16"/>
      <c r="F25" s="19" t="s">
        <v>33</v>
      </c>
      <c r="G25" s="18"/>
      <c r="H25" s="19" t="s">
        <v>34</v>
      </c>
      <c r="I25" s="18"/>
      <c r="J25" s="13"/>
      <c r="K25" s="20">
        <v>25.95</v>
      </c>
      <c r="L25" s="21">
        <f>+L24+Tabla1345798102345678911121314345[[#This Row],[Debito]]-Tabla1345798102345678911121314345[[#This Row],[Credito]]</f>
        <v>64670.446999999403</v>
      </c>
    </row>
    <row r="26" spans="1:12" ht="18">
      <c r="A26" s="1"/>
      <c r="B26" s="15">
        <v>45356</v>
      </c>
      <c r="C26" s="16" t="s">
        <v>36</v>
      </c>
      <c r="D26" s="16"/>
      <c r="E26" s="16"/>
      <c r="F26" s="19" t="s">
        <v>33</v>
      </c>
      <c r="G26" s="18"/>
      <c r="H26" s="19" t="s">
        <v>34</v>
      </c>
      <c r="I26" s="18"/>
      <c r="J26" s="13"/>
      <c r="K26" s="20">
        <v>25.95</v>
      </c>
      <c r="L26" s="21">
        <f>+L25+Tabla1345798102345678911121314345[[#This Row],[Debito]]-Tabla1345798102345678911121314345[[#This Row],[Credito]]</f>
        <v>64644.496999999406</v>
      </c>
    </row>
    <row r="27" spans="1:12" ht="18">
      <c r="A27" s="1"/>
      <c r="B27" s="15">
        <v>45356</v>
      </c>
      <c r="C27" s="16" t="s">
        <v>37</v>
      </c>
      <c r="D27" s="16"/>
      <c r="E27" s="16"/>
      <c r="F27" s="19" t="s">
        <v>33</v>
      </c>
      <c r="G27" s="18"/>
      <c r="H27" s="19" t="s">
        <v>34</v>
      </c>
      <c r="I27" s="18"/>
      <c r="J27" s="13"/>
      <c r="K27" s="20">
        <v>31.73</v>
      </c>
      <c r="L27" s="21">
        <f>+L26+Tabla1345798102345678911121314345[[#This Row],[Debito]]-Tabla1345798102345678911121314345[[#This Row],[Credito]]</f>
        <v>64612.766999999403</v>
      </c>
    </row>
    <row r="28" spans="1:12" ht="18">
      <c r="A28" s="1"/>
      <c r="B28" s="15">
        <v>45356</v>
      </c>
      <c r="C28" s="16" t="s">
        <v>38</v>
      </c>
      <c r="D28" s="16"/>
      <c r="E28" s="16"/>
      <c r="F28" s="19" t="s">
        <v>33</v>
      </c>
      <c r="G28" s="18"/>
      <c r="H28" s="19" t="s">
        <v>34</v>
      </c>
      <c r="I28" s="18"/>
      <c r="J28" s="13"/>
      <c r="K28" s="20">
        <v>91.9</v>
      </c>
      <c r="L28" s="21">
        <f>+L27+Tabla1345798102345678911121314345[[#This Row],[Debito]]-Tabla1345798102345678911121314345[[#This Row],[Credito]]</f>
        <v>64520.866999999402</v>
      </c>
    </row>
    <row r="29" spans="1:12" ht="18">
      <c r="A29" s="1"/>
      <c r="B29" s="15">
        <v>45356</v>
      </c>
      <c r="C29" s="16" t="s">
        <v>39</v>
      </c>
      <c r="D29" s="16"/>
      <c r="E29" s="16"/>
      <c r="F29" s="19" t="s">
        <v>33</v>
      </c>
      <c r="G29" s="18"/>
      <c r="H29" s="19" t="s">
        <v>34</v>
      </c>
      <c r="I29" s="18"/>
      <c r="J29" s="13"/>
      <c r="K29" s="20">
        <v>27.25</v>
      </c>
      <c r="L29" s="21">
        <f>+L28+Tabla1345798102345678911121314345[[#This Row],[Debito]]-Tabla1345798102345678911121314345[[#This Row],[Credito]]</f>
        <v>64493.616999999402</v>
      </c>
    </row>
    <row r="30" spans="1:12" ht="18">
      <c r="A30" s="1"/>
      <c r="B30" s="15">
        <v>45356</v>
      </c>
      <c r="C30" s="16" t="s">
        <v>40</v>
      </c>
      <c r="D30" s="16"/>
      <c r="E30" s="16"/>
      <c r="F30" s="19" t="s">
        <v>33</v>
      </c>
      <c r="G30" s="18"/>
      <c r="H30" s="19" t="s">
        <v>34</v>
      </c>
      <c r="I30" s="18"/>
      <c r="J30" s="13"/>
      <c r="K30" s="20">
        <v>27.25</v>
      </c>
      <c r="L30" s="21">
        <f>+L29+Tabla1345798102345678911121314345[[#This Row],[Debito]]-Tabla1345798102345678911121314345[[#This Row],[Credito]]</f>
        <v>64466.366999999402</v>
      </c>
    </row>
    <row r="31" spans="1:12" ht="18">
      <c r="A31" s="1"/>
      <c r="B31" s="15">
        <v>45356</v>
      </c>
      <c r="C31" s="16" t="s">
        <v>41</v>
      </c>
      <c r="D31" s="16"/>
      <c r="E31" s="16"/>
      <c r="F31" s="19" t="s">
        <v>33</v>
      </c>
      <c r="G31" s="18"/>
      <c r="H31" s="19" t="s">
        <v>34</v>
      </c>
      <c r="I31" s="18"/>
      <c r="J31" s="13"/>
      <c r="K31" s="20">
        <v>27.25</v>
      </c>
      <c r="L31" s="21">
        <f>+L30+Tabla1345798102345678911121314345[[#This Row],[Debito]]-Tabla1345798102345678911121314345[[#This Row],[Credito]]</f>
        <v>64439.116999999402</v>
      </c>
    </row>
    <row r="32" spans="1:12" ht="18">
      <c r="A32" s="1"/>
      <c r="B32" s="15">
        <v>45356</v>
      </c>
      <c r="C32" s="16" t="s">
        <v>42</v>
      </c>
      <c r="D32" s="16"/>
      <c r="E32" s="16"/>
      <c r="F32" s="19" t="s">
        <v>33</v>
      </c>
      <c r="G32" s="18"/>
      <c r="H32" s="19" t="s">
        <v>34</v>
      </c>
      <c r="I32" s="18"/>
      <c r="J32" s="13"/>
      <c r="K32" s="20">
        <v>33.31</v>
      </c>
      <c r="L32" s="21">
        <f>+L31+Tabla1345798102345678911121314345[[#This Row],[Debito]]-Tabla1345798102345678911121314345[[#This Row],[Credito]]</f>
        <v>64405.806999999404</v>
      </c>
    </row>
    <row r="33" spans="1:12" ht="18">
      <c r="A33" s="1"/>
      <c r="B33" s="15">
        <v>45356</v>
      </c>
      <c r="C33" s="16" t="s">
        <v>43</v>
      </c>
      <c r="D33" s="16"/>
      <c r="E33" s="16"/>
      <c r="F33" s="19" t="s">
        <v>33</v>
      </c>
      <c r="G33" s="18"/>
      <c r="H33" s="19" t="s">
        <v>34</v>
      </c>
      <c r="I33" s="18"/>
      <c r="J33" s="13"/>
      <c r="K33" s="20">
        <v>64.099999999999994</v>
      </c>
      <c r="L33" s="21">
        <f>+L32+Tabla1345798102345678911121314345[[#This Row],[Debito]]-Tabla1345798102345678911121314345[[#This Row],[Credito]]</f>
        <v>64341.706999999406</v>
      </c>
    </row>
    <row r="34" spans="1:12" ht="18">
      <c r="A34" s="1"/>
      <c r="B34" s="15">
        <v>45356</v>
      </c>
      <c r="C34" s="16" t="s">
        <v>44</v>
      </c>
      <c r="D34" s="16"/>
      <c r="E34" s="16"/>
      <c r="F34" s="19" t="s">
        <v>33</v>
      </c>
      <c r="G34" s="18"/>
      <c r="H34" s="19" t="s">
        <v>34</v>
      </c>
      <c r="I34" s="18"/>
      <c r="J34" s="13"/>
      <c r="K34" s="20">
        <v>75.3</v>
      </c>
      <c r="L34" s="21">
        <f>+L33+Tabla1345798102345678911121314345[[#This Row],[Debito]]-Tabla1345798102345678911121314345[[#This Row],[Credito]]</f>
        <v>64266.406999999403</v>
      </c>
    </row>
    <row r="35" spans="1:12" ht="18">
      <c r="A35" s="1"/>
      <c r="B35" s="15">
        <v>45356</v>
      </c>
      <c r="C35" s="16" t="s">
        <v>45</v>
      </c>
      <c r="D35" s="16"/>
      <c r="E35" s="16"/>
      <c r="F35" s="19" t="s">
        <v>33</v>
      </c>
      <c r="G35" s="18"/>
      <c r="H35" s="19" t="s">
        <v>34</v>
      </c>
      <c r="I35" s="18"/>
      <c r="J35" s="13"/>
      <c r="K35" s="20">
        <v>27.25</v>
      </c>
      <c r="L35" s="21">
        <f>+L34+Tabla1345798102345678911121314345[[#This Row],[Debito]]-Tabla1345798102345678911121314345[[#This Row],[Credito]]</f>
        <v>64239.156999999403</v>
      </c>
    </row>
    <row r="36" spans="1:12" ht="18">
      <c r="A36" s="1"/>
      <c r="B36" s="15">
        <v>45356</v>
      </c>
      <c r="C36" s="16" t="s">
        <v>46</v>
      </c>
      <c r="D36" s="16"/>
      <c r="E36" s="16"/>
      <c r="F36" s="19" t="s">
        <v>33</v>
      </c>
      <c r="G36" s="18"/>
      <c r="H36" s="19" t="s">
        <v>34</v>
      </c>
      <c r="I36" s="18"/>
      <c r="J36" s="13"/>
      <c r="K36" s="20">
        <v>27.25</v>
      </c>
      <c r="L36" s="21">
        <f>+L35+Tabla1345798102345678911121314345[[#This Row],[Debito]]-Tabla1345798102345678911121314345[[#This Row],[Credito]]</f>
        <v>64211.906999999403</v>
      </c>
    </row>
    <row r="37" spans="1:12" ht="18">
      <c r="A37" s="1"/>
      <c r="B37" s="15">
        <v>45356</v>
      </c>
      <c r="C37" s="16" t="s">
        <v>47</v>
      </c>
      <c r="D37" s="16"/>
      <c r="E37" s="16"/>
      <c r="F37" s="19" t="s">
        <v>33</v>
      </c>
      <c r="G37" s="18"/>
      <c r="H37" s="19" t="s">
        <v>34</v>
      </c>
      <c r="I37" s="18"/>
      <c r="J37" s="13"/>
      <c r="K37" s="20">
        <v>27.25</v>
      </c>
      <c r="L37" s="21">
        <f>+L36+Tabla1345798102345678911121314345[[#This Row],[Debito]]-Tabla1345798102345678911121314345[[#This Row],[Credito]]</f>
        <v>64184.656999999403</v>
      </c>
    </row>
    <row r="38" spans="1:12" ht="18">
      <c r="A38" s="1"/>
      <c r="B38" s="15">
        <v>45356</v>
      </c>
      <c r="C38" s="16" t="s">
        <v>48</v>
      </c>
      <c r="D38" s="16"/>
      <c r="E38" s="16"/>
      <c r="F38" s="19" t="s">
        <v>33</v>
      </c>
      <c r="G38" s="18"/>
      <c r="H38" s="19" t="s">
        <v>34</v>
      </c>
      <c r="I38" s="18"/>
      <c r="J38" s="13"/>
      <c r="K38" s="20">
        <v>33.31</v>
      </c>
      <c r="L38" s="21">
        <f>+L37+Tabla1345798102345678911121314345[[#This Row],[Debito]]-Tabla1345798102345678911121314345[[#This Row],[Credito]]</f>
        <v>64151.346999999405</v>
      </c>
    </row>
    <row r="39" spans="1:12" ht="18">
      <c r="A39" s="1"/>
      <c r="B39" s="15">
        <v>45357</v>
      </c>
      <c r="C39" s="16">
        <v>145</v>
      </c>
      <c r="D39" s="16"/>
      <c r="E39" s="16"/>
      <c r="F39" s="19" t="s">
        <v>49</v>
      </c>
      <c r="G39" s="18"/>
      <c r="H39" s="19" t="s">
        <v>50</v>
      </c>
      <c r="I39" s="18"/>
      <c r="J39" s="13"/>
      <c r="K39" s="20">
        <v>59588.95</v>
      </c>
      <c r="L39" s="21">
        <f>+L38+Tabla1345798102345678911121314345[[#This Row],[Debito]]-Tabla1345798102345678911121314345[[#This Row],[Credito]]</f>
        <v>4562.3969999994079</v>
      </c>
    </row>
    <row r="40" spans="1:12" ht="18">
      <c r="A40" s="1"/>
      <c r="B40" s="15">
        <v>45358</v>
      </c>
      <c r="C40" s="22">
        <v>4524000000008</v>
      </c>
      <c r="D40" s="16"/>
      <c r="E40" s="16"/>
      <c r="F40" s="17" t="s">
        <v>50</v>
      </c>
      <c r="G40" s="18"/>
      <c r="H40" s="19" t="s">
        <v>51</v>
      </c>
      <c r="I40" s="18"/>
      <c r="J40" s="13">
        <v>3000000</v>
      </c>
      <c r="K40" s="23"/>
      <c r="L40" s="21">
        <f>+L39+Tabla1345798102345678911121314345[[#This Row],[Debito]]-Tabla1345798102345678911121314345[[#This Row],[Credito]]</f>
        <v>3004562.3969999994</v>
      </c>
    </row>
    <row r="41" spans="1:12" ht="18">
      <c r="A41" s="1"/>
      <c r="B41" s="15">
        <v>45359</v>
      </c>
      <c r="C41" s="16">
        <v>34260060534</v>
      </c>
      <c r="D41" s="16"/>
      <c r="E41" s="16"/>
      <c r="F41" s="17" t="s">
        <v>50</v>
      </c>
      <c r="G41" s="18"/>
      <c r="H41" s="19" t="s">
        <v>52</v>
      </c>
      <c r="I41" s="18"/>
      <c r="J41" s="13">
        <v>8190</v>
      </c>
      <c r="K41" s="23"/>
      <c r="L41" s="21">
        <f>+L40+Tabla1345798102345678911121314345[[#This Row],[Debito]]-Tabla1345798102345678911121314345[[#This Row],[Credito]]</f>
        <v>3012752.3969999994</v>
      </c>
    </row>
    <row r="42" spans="1:12" ht="18">
      <c r="A42" s="1"/>
      <c r="B42" s="15">
        <v>45359</v>
      </c>
      <c r="C42" s="16" t="s">
        <v>53</v>
      </c>
      <c r="D42" s="16"/>
      <c r="E42" s="16"/>
      <c r="F42" s="17" t="s">
        <v>50</v>
      </c>
      <c r="G42" s="18"/>
      <c r="H42" s="19" t="s">
        <v>52</v>
      </c>
      <c r="I42" s="18"/>
      <c r="J42" s="13">
        <v>9975</v>
      </c>
      <c r="K42" s="23"/>
      <c r="L42" s="21">
        <f>+L41+Tabla1345798102345678911121314345[[#This Row],[Debito]]-Tabla1345798102345678911121314345[[#This Row],[Credito]]</f>
        <v>3022727.3969999994</v>
      </c>
    </row>
    <row r="43" spans="1:12" ht="18">
      <c r="A43" s="1"/>
      <c r="B43" s="15">
        <v>45359</v>
      </c>
      <c r="C43" s="16" t="s">
        <v>54</v>
      </c>
      <c r="D43" s="16"/>
      <c r="E43" s="16"/>
      <c r="F43" s="17" t="s">
        <v>50</v>
      </c>
      <c r="G43" s="18"/>
      <c r="H43" s="19" t="s">
        <v>55</v>
      </c>
      <c r="I43" s="18"/>
      <c r="J43" s="13">
        <v>8190</v>
      </c>
      <c r="K43" s="23"/>
      <c r="L43" s="21">
        <f>+L42+Tabla1345798102345678911121314345[[#This Row],[Debito]]-Tabla1345798102345678911121314345[[#This Row],[Credito]]</f>
        <v>3030917.3969999994</v>
      </c>
    </row>
    <row r="44" spans="1:12" ht="18">
      <c r="A44" s="1"/>
      <c r="B44" s="15">
        <v>45358</v>
      </c>
      <c r="C44" s="22">
        <v>4524000046375</v>
      </c>
      <c r="D44" s="16"/>
      <c r="E44" s="16"/>
      <c r="F44" s="17" t="s">
        <v>33</v>
      </c>
      <c r="G44" s="18"/>
      <c r="H44" s="19" t="s">
        <v>34</v>
      </c>
      <c r="I44" s="18"/>
      <c r="J44" s="13"/>
      <c r="K44" s="13">
        <v>89.38</v>
      </c>
      <c r="L44" s="21">
        <f>+L43+Tabla1345798102345678911121314345[[#This Row],[Debito]]-Tabla1345798102345678911121314345[[#This Row],[Credito]]</f>
        <v>3030828.0169999995</v>
      </c>
    </row>
    <row r="45" spans="1:12" s="32" customFormat="1" ht="18">
      <c r="A45" s="24"/>
      <c r="B45" s="25">
        <v>45366</v>
      </c>
      <c r="C45" s="26" t="s">
        <v>56</v>
      </c>
      <c r="D45" s="26"/>
      <c r="E45" s="26"/>
      <c r="F45" s="27" t="s">
        <v>16</v>
      </c>
      <c r="G45" s="28"/>
      <c r="H45" s="29" t="s">
        <v>17</v>
      </c>
      <c r="I45" s="28"/>
      <c r="J45" s="30"/>
      <c r="K45" s="31">
        <v>72600</v>
      </c>
      <c r="L45" s="21">
        <f>+L44+Tabla1345798102345678911121314345[[#This Row],[Debito]]-Tabla1345798102345678911121314345[[#This Row],[Credito]]</f>
        <v>2958228.0169999995</v>
      </c>
    </row>
    <row r="46" spans="1:12" ht="18">
      <c r="A46" s="1"/>
      <c r="B46" s="25">
        <v>45366</v>
      </c>
      <c r="C46" s="26" t="s">
        <v>57</v>
      </c>
      <c r="D46" s="26"/>
      <c r="E46" s="26"/>
      <c r="F46" s="27" t="s">
        <v>16</v>
      </c>
      <c r="G46" s="28"/>
      <c r="H46" s="29" t="s">
        <v>17</v>
      </c>
      <c r="I46" s="28"/>
      <c r="J46" s="30"/>
      <c r="K46" s="31">
        <v>58350</v>
      </c>
      <c r="L46" s="21">
        <f>+L45+Tabla1345798102345678911121314345[[#This Row],[Debito]]-Tabla1345798102345678911121314345[[#This Row],[Credito]]</f>
        <v>2899878.0169999995</v>
      </c>
    </row>
    <row r="47" spans="1:12" ht="18">
      <c r="A47" s="1"/>
      <c r="B47" s="15">
        <v>45366</v>
      </c>
      <c r="C47" s="16" t="s">
        <v>58</v>
      </c>
      <c r="D47" s="16"/>
      <c r="E47" s="16"/>
      <c r="F47" s="17" t="s">
        <v>33</v>
      </c>
      <c r="G47" s="18"/>
      <c r="H47" s="19" t="s">
        <v>34</v>
      </c>
      <c r="I47" s="18"/>
      <c r="J47" s="13"/>
      <c r="K47" s="13">
        <v>108.9</v>
      </c>
      <c r="L47" s="21">
        <f>+L46+Tabla1345798102345678911121314345[[#This Row],[Debito]]-Tabla1345798102345678911121314345[[#This Row],[Credito]]</f>
        <v>2899769.1169999996</v>
      </c>
    </row>
    <row r="48" spans="1:12" ht="18">
      <c r="A48" s="1"/>
      <c r="B48" s="15">
        <v>45366</v>
      </c>
      <c r="C48" s="16" t="s">
        <v>59</v>
      </c>
      <c r="D48" s="16"/>
      <c r="E48" s="16"/>
      <c r="F48" s="17" t="s">
        <v>33</v>
      </c>
      <c r="G48" s="18"/>
      <c r="H48" s="19" t="s">
        <v>34</v>
      </c>
      <c r="I48" s="18"/>
      <c r="J48" s="13"/>
      <c r="K48" s="13">
        <v>87.53</v>
      </c>
      <c r="L48" s="21">
        <f>+L47+Tabla1345798102345678911121314345[[#This Row],[Debito]]-Tabla1345798102345678911121314345[[#This Row],[Credito]]</f>
        <v>2899681.5869999998</v>
      </c>
    </row>
    <row r="49" spans="1:12" ht="18">
      <c r="A49" s="1"/>
      <c r="B49" s="15">
        <v>45369</v>
      </c>
      <c r="C49" s="16" t="s">
        <v>60</v>
      </c>
      <c r="D49" s="16"/>
      <c r="E49" s="16"/>
      <c r="F49" s="33" t="s">
        <v>16</v>
      </c>
      <c r="G49" s="18"/>
      <c r="H49" s="19" t="s">
        <v>17</v>
      </c>
      <c r="I49" s="18"/>
      <c r="J49" s="20"/>
      <c r="K49" s="20">
        <v>17300</v>
      </c>
      <c r="L49" s="21">
        <f>+L48+Tabla1345798102345678911121314345[[#This Row],[Debito]]-Tabla1345798102345678911121314345[[#This Row],[Credito]]</f>
        <v>2882381.5869999998</v>
      </c>
    </row>
    <row r="50" spans="1:12" ht="18">
      <c r="A50" s="1"/>
      <c r="B50" s="15">
        <v>45369</v>
      </c>
      <c r="C50" s="16" t="s">
        <v>61</v>
      </c>
      <c r="D50" s="16"/>
      <c r="E50" s="16"/>
      <c r="F50" s="33" t="s">
        <v>16</v>
      </c>
      <c r="G50" s="18"/>
      <c r="H50" s="19" t="s">
        <v>17</v>
      </c>
      <c r="I50" s="18"/>
      <c r="J50" s="20"/>
      <c r="K50" s="20">
        <v>17300</v>
      </c>
      <c r="L50" s="21">
        <f>+L49+Tabla1345798102345678911121314345[[#This Row],[Debito]]-Tabla1345798102345678911121314345[[#This Row],[Credito]]</f>
        <v>2865081.5869999998</v>
      </c>
    </row>
    <row r="51" spans="1:12" ht="18">
      <c r="A51" s="1"/>
      <c r="B51" s="15">
        <v>45369</v>
      </c>
      <c r="C51" s="16" t="s">
        <v>62</v>
      </c>
      <c r="D51" s="16"/>
      <c r="E51" s="16"/>
      <c r="F51" s="33" t="s">
        <v>16</v>
      </c>
      <c r="G51" s="18"/>
      <c r="H51" s="19" t="s">
        <v>17</v>
      </c>
      <c r="I51" s="18"/>
      <c r="J51" s="20"/>
      <c r="K51" s="20">
        <v>17300</v>
      </c>
      <c r="L51" s="21">
        <f>+L50+Tabla1345798102345678911121314345[[#This Row],[Debito]]-Tabla1345798102345678911121314345[[#This Row],[Credito]]</f>
        <v>2847781.5869999998</v>
      </c>
    </row>
    <row r="52" spans="1:12" ht="18">
      <c r="A52" s="1"/>
      <c r="B52" s="15">
        <v>45369</v>
      </c>
      <c r="C52" s="16" t="s">
        <v>63</v>
      </c>
      <c r="D52" s="16"/>
      <c r="E52" s="16"/>
      <c r="F52" s="33" t="s">
        <v>16</v>
      </c>
      <c r="G52" s="18"/>
      <c r="H52" s="19" t="s">
        <v>17</v>
      </c>
      <c r="I52" s="18"/>
      <c r="J52" s="20"/>
      <c r="K52" s="20">
        <v>21150</v>
      </c>
      <c r="L52" s="21">
        <f>+L51+Tabla1345798102345678911121314345[[#This Row],[Debito]]-Tabla1345798102345678911121314345[[#This Row],[Credito]]</f>
        <v>2826631.5869999998</v>
      </c>
    </row>
    <row r="53" spans="1:12" ht="18">
      <c r="A53" s="1"/>
      <c r="B53" s="15">
        <v>45369</v>
      </c>
      <c r="C53" s="16" t="s">
        <v>64</v>
      </c>
      <c r="D53" s="16"/>
      <c r="E53" s="16"/>
      <c r="F53" s="19" t="s">
        <v>33</v>
      </c>
      <c r="G53" s="18"/>
      <c r="H53" s="19" t="s">
        <v>34</v>
      </c>
      <c r="I53" s="18"/>
      <c r="J53" s="20"/>
      <c r="K53" s="20">
        <v>25.95</v>
      </c>
      <c r="L53" s="21">
        <f>+L52+Tabla1345798102345678911121314345[[#This Row],[Debito]]-Tabla1345798102345678911121314345[[#This Row],[Credito]]</f>
        <v>2826605.6369999996</v>
      </c>
    </row>
    <row r="54" spans="1:12" ht="18">
      <c r="A54" s="1"/>
      <c r="B54" s="15">
        <v>45369</v>
      </c>
      <c r="C54" s="16" t="s">
        <v>65</v>
      </c>
      <c r="D54" s="16"/>
      <c r="E54" s="16"/>
      <c r="F54" s="19" t="s">
        <v>33</v>
      </c>
      <c r="G54" s="18"/>
      <c r="H54" s="19" t="s">
        <v>34</v>
      </c>
      <c r="I54" s="18"/>
      <c r="J54" s="20"/>
      <c r="K54" s="20">
        <v>25.95</v>
      </c>
      <c r="L54" s="21">
        <f>+L53+Tabla1345798102345678911121314345[[#This Row],[Debito]]-Tabla1345798102345678911121314345[[#This Row],[Credito]]</f>
        <v>2826579.6869999995</v>
      </c>
    </row>
    <row r="55" spans="1:12" ht="18">
      <c r="A55" s="1"/>
      <c r="B55" s="15">
        <v>45369</v>
      </c>
      <c r="C55" s="16" t="s">
        <v>66</v>
      </c>
      <c r="D55" s="16"/>
      <c r="E55" s="16"/>
      <c r="F55" s="19" t="s">
        <v>33</v>
      </c>
      <c r="G55" s="18"/>
      <c r="H55" s="19" t="s">
        <v>34</v>
      </c>
      <c r="I55" s="18"/>
      <c r="J55" s="20"/>
      <c r="K55" s="20">
        <v>25.95</v>
      </c>
      <c r="L55" s="21">
        <f>+L54+Tabla1345798102345678911121314345[[#This Row],[Debito]]-Tabla1345798102345678911121314345[[#This Row],[Credito]]</f>
        <v>2826553.7369999993</v>
      </c>
    </row>
    <row r="56" spans="1:12" ht="18">
      <c r="A56" s="1"/>
      <c r="B56" s="15">
        <v>45369</v>
      </c>
      <c r="C56" s="22">
        <v>934388204135</v>
      </c>
      <c r="D56" s="16"/>
      <c r="E56" s="16"/>
      <c r="F56" s="19" t="s">
        <v>33</v>
      </c>
      <c r="G56" s="18"/>
      <c r="H56" s="19" t="s">
        <v>34</v>
      </c>
      <c r="I56" s="18"/>
      <c r="J56" s="20"/>
      <c r="K56" s="20">
        <v>31.73</v>
      </c>
      <c r="L56" s="21">
        <f>+L55+Tabla1345798102345678911121314345[[#This Row],[Debito]]-Tabla1345798102345678911121314345[[#This Row],[Credito]]</f>
        <v>2826522.0069999993</v>
      </c>
    </row>
    <row r="57" spans="1:12" ht="18">
      <c r="A57" s="1"/>
      <c r="B57" s="15">
        <v>45371</v>
      </c>
      <c r="C57" s="16">
        <v>34429703718</v>
      </c>
      <c r="D57" s="16"/>
      <c r="E57" s="16"/>
      <c r="F57" s="19" t="s">
        <v>16</v>
      </c>
      <c r="G57" s="18"/>
      <c r="H57" s="19" t="s">
        <v>17</v>
      </c>
      <c r="I57" s="18"/>
      <c r="J57" s="13"/>
      <c r="K57" s="13">
        <v>56752.5</v>
      </c>
      <c r="L57" s="21">
        <f>+L56+Tabla1345798102345678911121314345[[#This Row],[Debito]]-Tabla1345798102345678911121314345[[#This Row],[Credito]]</f>
        <v>2769769.5069999993</v>
      </c>
    </row>
    <row r="58" spans="1:12" ht="18">
      <c r="A58" s="1"/>
      <c r="B58" s="15">
        <v>45371</v>
      </c>
      <c r="C58" s="16" t="s">
        <v>67</v>
      </c>
      <c r="D58" s="16"/>
      <c r="E58" s="16"/>
      <c r="F58" s="19" t="s">
        <v>16</v>
      </c>
      <c r="G58" s="18"/>
      <c r="H58" s="19" t="s">
        <v>17</v>
      </c>
      <c r="I58" s="18"/>
      <c r="J58" s="13"/>
      <c r="K58" s="13">
        <v>5000</v>
      </c>
      <c r="L58" s="21">
        <f>+L57+Tabla1345798102345678911121314345[[#This Row],[Debito]]-Tabla1345798102345678911121314345[[#This Row],[Credito]]</f>
        <v>2764769.5069999993</v>
      </c>
    </row>
    <row r="59" spans="1:12" ht="18">
      <c r="A59" s="1"/>
      <c r="B59" s="15">
        <v>45371</v>
      </c>
      <c r="C59" s="16" t="s">
        <v>68</v>
      </c>
      <c r="D59" s="16"/>
      <c r="E59" s="16"/>
      <c r="F59" s="19" t="s">
        <v>16</v>
      </c>
      <c r="G59" s="18"/>
      <c r="H59" s="19" t="s">
        <v>17</v>
      </c>
      <c r="I59" s="18"/>
      <c r="J59" s="13"/>
      <c r="K59" s="13">
        <v>5000</v>
      </c>
      <c r="L59" s="21">
        <f>+L58+Tabla1345798102345678911121314345[[#This Row],[Debito]]-Tabla1345798102345678911121314345[[#This Row],[Credito]]</f>
        <v>2759769.5069999993</v>
      </c>
    </row>
    <row r="60" spans="1:12" ht="18">
      <c r="A60" s="1"/>
      <c r="B60" s="15">
        <v>45371</v>
      </c>
      <c r="C60" s="16" t="s">
        <v>69</v>
      </c>
      <c r="D60" s="16"/>
      <c r="E60" s="16"/>
      <c r="F60" s="19" t="s">
        <v>16</v>
      </c>
      <c r="G60" s="18"/>
      <c r="H60" s="19" t="s">
        <v>17</v>
      </c>
      <c r="I60" s="18"/>
      <c r="J60" s="13"/>
      <c r="K60" s="13">
        <v>6100</v>
      </c>
      <c r="L60" s="21">
        <f>+L59+Tabla1345798102345678911121314345[[#This Row],[Debito]]-Tabla1345798102345678911121314345[[#This Row],[Credito]]</f>
        <v>2753669.5069999993</v>
      </c>
    </row>
    <row r="61" spans="1:12" ht="18">
      <c r="A61" s="1"/>
      <c r="B61" s="15">
        <v>45371</v>
      </c>
      <c r="C61" s="16" t="s">
        <v>70</v>
      </c>
      <c r="D61" s="16"/>
      <c r="E61" s="16"/>
      <c r="F61" s="19" t="s">
        <v>16</v>
      </c>
      <c r="G61" s="18"/>
      <c r="H61" s="19" t="s">
        <v>17</v>
      </c>
      <c r="I61" s="18"/>
      <c r="J61" s="13"/>
      <c r="K61" s="13">
        <v>6100</v>
      </c>
      <c r="L61" s="21">
        <f>+L60+Tabla1345798102345678911121314345[[#This Row],[Debito]]-Tabla1345798102345678911121314345[[#This Row],[Credito]]</f>
        <v>2747569.5069999993</v>
      </c>
    </row>
    <row r="62" spans="1:12" ht="18">
      <c r="A62" s="1"/>
      <c r="B62" s="15">
        <v>45371</v>
      </c>
      <c r="C62" s="22" t="s">
        <v>71</v>
      </c>
      <c r="D62" s="16"/>
      <c r="E62" s="16"/>
      <c r="F62" s="19" t="s">
        <v>16</v>
      </c>
      <c r="G62" s="18"/>
      <c r="H62" s="19" t="s">
        <v>17</v>
      </c>
      <c r="I62" s="18"/>
      <c r="J62" s="13"/>
      <c r="K62" s="13">
        <v>6100</v>
      </c>
      <c r="L62" s="21">
        <f>+L61+Tabla1345798102345678911121314345[[#This Row],[Debito]]-Tabla1345798102345678911121314345[[#This Row],[Credito]]</f>
        <v>2741469.5069999993</v>
      </c>
    </row>
    <row r="63" spans="1:12" ht="18">
      <c r="A63" s="1"/>
      <c r="B63" s="15">
        <v>45371</v>
      </c>
      <c r="C63" s="16" t="s">
        <v>72</v>
      </c>
      <c r="D63" s="16"/>
      <c r="E63" s="16"/>
      <c r="F63" s="19" t="s">
        <v>16</v>
      </c>
      <c r="G63" s="18"/>
      <c r="H63" s="19" t="s">
        <v>17</v>
      </c>
      <c r="I63" s="18"/>
      <c r="J63" s="13"/>
      <c r="K63" s="13">
        <v>6800</v>
      </c>
      <c r="L63" s="21">
        <f>+L62+Tabla1345798102345678911121314345[[#This Row],[Debito]]-Tabla1345798102345678911121314345[[#This Row],[Credito]]</f>
        <v>2734669.5069999993</v>
      </c>
    </row>
    <row r="64" spans="1:12" ht="18">
      <c r="A64" s="1"/>
      <c r="B64" s="15">
        <v>45371</v>
      </c>
      <c r="C64" s="16" t="s">
        <v>73</v>
      </c>
      <c r="D64" s="16"/>
      <c r="E64" s="16"/>
      <c r="F64" s="19" t="s">
        <v>16</v>
      </c>
      <c r="G64" s="18"/>
      <c r="H64" s="19" t="s">
        <v>17</v>
      </c>
      <c r="I64" s="18"/>
      <c r="J64" s="13"/>
      <c r="K64" s="13">
        <v>17300</v>
      </c>
      <c r="L64" s="21">
        <f>+L63+Tabla1345798102345678911121314345[[#This Row],[Debito]]-Tabla1345798102345678911121314345[[#This Row],[Credito]]</f>
        <v>2717369.5069999993</v>
      </c>
    </row>
    <row r="65" spans="1:12" ht="18">
      <c r="A65" s="1"/>
      <c r="B65" s="15">
        <v>45371</v>
      </c>
      <c r="C65" s="16" t="s">
        <v>74</v>
      </c>
      <c r="D65" s="18"/>
      <c r="E65" s="16"/>
      <c r="F65" s="19" t="s">
        <v>16</v>
      </c>
      <c r="G65" s="18"/>
      <c r="H65" s="19" t="s">
        <v>17</v>
      </c>
      <c r="I65" s="18"/>
      <c r="J65" s="13"/>
      <c r="K65" s="13">
        <v>17300</v>
      </c>
      <c r="L65" s="21">
        <f>+L64+Tabla1345798102345678911121314345[[#This Row],[Debito]]-Tabla1345798102345678911121314345[[#This Row],[Credito]]</f>
        <v>2700069.5069999993</v>
      </c>
    </row>
    <row r="66" spans="1:12" ht="18">
      <c r="A66" s="1"/>
      <c r="B66" s="15">
        <v>45371</v>
      </c>
      <c r="C66" s="16" t="s">
        <v>75</v>
      </c>
      <c r="D66" s="18"/>
      <c r="E66" s="16"/>
      <c r="F66" s="19" t="s">
        <v>16</v>
      </c>
      <c r="G66" s="18"/>
      <c r="H66" s="19" t="s">
        <v>17</v>
      </c>
      <c r="I66" s="18"/>
      <c r="J66" s="13"/>
      <c r="K66" s="13">
        <v>21150</v>
      </c>
      <c r="L66" s="21">
        <f>+L65+Tabla1345798102345678911121314345[[#This Row],[Debito]]-Tabla1345798102345678911121314345[[#This Row],[Credito]]</f>
        <v>2678919.5069999993</v>
      </c>
    </row>
    <row r="67" spans="1:12" ht="18">
      <c r="A67" s="1"/>
      <c r="B67" s="15">
        <v>45371</v>
      </c>
      <c r="C67" s="16" t="s">
        <v>76</v>
      </c>
      <c r="D67" s="18"/>
      <c r="E67" s="16"/>
      <c r="F67" s="19" t="s">
        <v>16</v>
      </c>
      <c r="G67" s="18"/>
      <c r="H67" s="19" t="s">
        <v>17</v>
      </c>
      <c r="I67" s="18"/>
      <c r="J67" s="13"/>
      <c r="K67" s="13">
        <v>40700</v>
      </c>
      <c r="L67" s="21">
        <f>+L66+Tabla1345798102345678911121314345[[#This Row],[Debito]]-Tabla1345798102345678911121314345[[#This Row],[Credito]]</f>
        <v>2638219.5069999993</v>
      </c>
    </row>
    <row r="68" spans="1:12" ht="18">
      <c r="A68" s="1"/>
      <c r="B68" s="15">
        <v>45371</v>
      </c>
      <c r="C68" s="16" t="s">
        <v>77</v>
      </c>
      <c r="D68" s="18"/>
      <c r="E68" s="16"/>
      <c r="F68" s="19" t="s">
        <v>16</v>
      </c>
      <c r="G68" s="18"/>
      <c r="H68" s="19" t="s">
        <v>17</v>
      </c>
      <c r="I68" s="18"/>
      <c r="J68" s="13"/>
      <c r="K68" s="13">
        <v>32760</v>
      </c>
      <c r="L68" s="21">
        <f>+L67+Tabla1345798102345678911121314345[[#This Row],[Debito]]-Tabla1345798102345678911121314345[[#This Row],[Credito]]</f>
        <v>2605459.5069999993</v>
      </c>
    </row>
    <row r="69" spans="1:12" ht="18">
      <c r="A69" s="1"/>
      <c r="B69" s="15">
        <v>45371</v>
      </c>
      <c r="C69" s="16" t="s">
        <v>78</v>
      </c>
      <c r="D69" s="18"/>
      <c r="E69" s="16"/>
      <c r="F69" s="17" t="s">
        <v>33</v>
      </c>
      <c r="G69" s="18"/>
      <c r="H69" s="19" t="s">
        <v>34</v>
      </c>
      <c r="I69" s="18"/>
      <c r="J69" s="13"/>
      <c r="K69" s="13">
        <v>85.13</v>
      </c>
      <c r="L69" s="21">
        <f>+L68+Tabla1345798102345678911121314345[[#This Row],[Debito]]-Tabla1345798102345678911121314345[[#This Row],[Credito]]</f>
        <v>2605374.3769999994</v>
      </c>
    </row>
    <row r="70" spans="1:12" ht="18">
      <c r="A70" s="1"/>
      <c r="B70" s="15">
        <v>45371</v>
      </c>
      <c r="C70" s="16" t="s">
        <v>79</v>
      </c>
      <c r="D70" s="18"/>
      <c r="E70" s="16"/>
      <c r="F70" s="17" t="s">
        <v>33</v>
      </c>
      <c r="G70" s="18"/>
      <c r="H70" s="19" t="s">
        <v>34</v>
      </c>
      <c r="I70" s="18"/>
      <c r="J70" s="13"/>
      <c r="K70" s="13">
        <v>7.5</v>
      </c>
      <c r="L70" s="21">
        <f>+L69+Tabla1345798102345678911121314345[[#This Row],[Debito]]-Tabla1345798102345678911121314345[[#This Row],[Credito]]</f>
        <v>2605366.8769999994</v>
      </c>
    </row>
    <row r="71" spans="1:12" ht="18">
      <c r="A71" s="1"/>
      <c r="B71" s="15">
        <v>45371</v>
      </c>
      <c r="C71" s="16" t="s">
        <v>80</v>
      </c>
      <c r="D71" s="18"/>
      <c r="E71" s="16"/>
      <c r="F71" s="17" t="s">
        <v>33</v>
      </c>
      <c r="G71" s="18"/>
      <c r="H71" s="19" t="s">
        <v>34</v>
      </c>
      <c r="I71" s="18"/>
      <c r="J71" s="13"/>
      <c r="K71" s="13">
        <v>7.5</v>
      </c>
      <c r="L71" s="21">
        <f>+L70+Tabla1345798102345678911121314345[[#This Row],[Debito]]-Tabla1345798102345678911121314345[[#This Row],[Credito]]</f>
        <v>2605359.3769999994</v>
      </c>
    </row>
    <row r="72" spans="1:12" ht="18">
      <c r="A72" s="1"/>
      <c r="B72" s="15">
        <v>45371</v>
      </c>
      <c r="C72" s="16" t="s">
        <v>81</v>
      </c>
      <c r="D72" s="18"/>
      <c r="E72" s="16"/>
      <c r="F72" s="17" t="s">
        <v>33</v>
      </c>
      <c r="G72" s="18"/>
      <c r="H72" s="19" t="s">
        <v>34</v>
      </c>
      <c r="I72" s="18"/>
      <c r="J72" s="13"/>
      <c r="K72" s="13">
        <v>9.15</v>
      </c>
      <c r="L72" s="21">
        <f>+L71+Tabla1345798102345678911121314345[[#This Row],[Debito]]-Tabla1345798102345678911121314345[[#This Row],[Credito]]</f>
        <v>2605350.2269999995</v>
      </c>
    </row>
    <row r="73" spans="1:12" ht="18">
      <c r="A73" s="1"/>
      <c r="B73" s="15">
        <v>45371</v>
      </c>
      <c r="C73" s="16" t="s">
        <v>82</v>
      </c>
      <c r="D73" s="18"/>
      <c r="E73" s="16"/>
      <c r="F73" s="17" t="s">
        <v>33</v>
      </c>
      <c r="G73" s="18"/>
      <c r="H73" s="19" t="s">
        <v>34</v>
      </c>
      <c r="I73" s="18"/>
      <c r="J73" s="13"/>
      <c r="K73" s="13">
        <v>9.15</v>
      </c>
      <c r="L73" s="21">
        <f>+L72+Tabla1345798102345678911121314345[[#This Row],[Debito]]-Tabla1345798102345678911121314345[[#This Row],[Credito]]</f>
        <v>2605341.0769999996</v>
      </c>
    </row>
    <row r="74" spans="1:12" ht="18">
      <c r="A74" s="1"/>
      <c r="B74" s="15">
        <v>45371</v>
      </c>
      <c r="C74" s="16" t="s">
        <v>83</v>
      </c>
      <c r="D74" s="18"/>
      <c r="E74" s="16"/>
      <c r="F74" s="17" t="s">
        <v>33</v>
      </c>
      <c r="G74" s="18"/>
      <c r="H74" s="19" t="s">
        <v>34</v>
      </c>
      <c r="I74" s="18"/>
      <c r="J74" s="13"/>
      <c r="K74" s="13">
        <v>9.15</v>
      </c>
      <c r="L74" s="21">
        <f>+L73+Tabla1345798102345678911121314345[[#This Row],[Debito]]-Tabla1345798102345678911121314345[[#This Row],[Credito]]</f>
        <v>2605331.9269999997</v>
      </c>
    </row>
    <row r="75" spans="1:12" ht="18">
      <c r="A75" s="1"/>
      <c r="B75" s="15">
        <v>45371</v>
      </c>
      <c r="C75" s="16" t="s">
        <v>84</v>
      </c>
      <c r="D75" s="18"/>
      <c r="E75" s="16"/>
      <c r="F75" s="17" t="s">
        <v>33</v>
      </c>
      <c r="G75" s="18"/>
      <c r="H75" s="19" t="s">
        <v>34</v>
      </c>
      <c r="I75" s="18"/>
      <c r="J75" s="13"/>
      <c r="K75" s="13">
        <v>10.199999999999999</v>
      </c>
      <c r="L75" s="21">
        <f>+L74+Tabla1345798102345678911121314345[[#This Row],[Debito]]-Tabla1345798102345678911121314345[[#This Row],[Credito]]</f>
        <v>2605321.7269999995</v>
      </c>
    </row>
    <row r="76" spans="1:12" ht="18">
      <c r="A76" s="1"/>
      <c r="B76" s="15">
        <v>45371</v>
      </c>
      <c r="C76" s="16" t="s">
        <v>85</v>
      </c>
      <c r="D76" s="18"/>
      <c r="E76" s="16"/>
      <c r="F76" s="17" t="s">
        <v>33</v>
      </c>
      <c r="G76" s="18"/>
      <c r="H76" s="19" t="s">
        <v>34</v>
      </c>
      <c r="I76" s="18"/>
      <c r="J76" s="13"/>
      <c r="K76" s="13">
        <v>25.95</v>
      </c>
      <c r="L76" s="21">
        <f>+L75+Tabla1345798102345678911121314345[[#This Row],[Debito]]-Tabla1345798102345678911121314345[[#This Row],[Credito]]</f>
        <v>2605295.7769999993</v>
      </c>
    </row>
    <row r="77" spans="1:12" ht="18">
      <c r="A77" s="1"/>
      <c r="B77" s="15">
        <v>45371</v>
      </c>
      <c r="C77" s="16" t="s">
        <v>86</v>
      </c>
      <c r="D77" s="18"/>
      <c r="E77" s="16"/>
      <c r="F77" s="17" t="s">
        <v>33</v>
      </c>
      <c r="G77" s="18"/>
      <c r="H77" s="19" t="s">
        <v>34</v>
      </c>
      <c r="I77" s="18"/>
      <c r="J77" s="13"/>
      <c r="K77" s="13">
        <v>25.95</v>
      </c>
      <c r="L77" s="21">
        <f>+L76+Tabla1345798102345678911121314345[[#This Row],[Debito]]-Tabla1345798102345678911121314345[[#This Row],[Credito]]</f>
        <v>2605269.8269999991</v>
      </c>
    </row>
    <row r="78" spans="1:12" ht="18">
      <c r="A78" s="1"/>
      <c r="B78" s="15">
        <v>45371</v>
      </c>
      <c r="C78" s="16" t="s">
        <v>87</v>
      </c>
      <c r="D78" s="18"/>
      <c r="E78" s="16"/>
      <c r="F78" s="17" t="s">
        <v>33</v>
      </c>
      <c r="G78" s="18"/>
      <c r="H78" s="19" t="s">
        <v>34</v>
      </c>
      <c r="I78" s="18"/>
      <c r="J78" s="13"/>
      <c r="K78" s="13">
        <v>31.73</v>
      </c>
      <c r="L78" s="21">
        <f>+L77+Tabla1345798102345678911121314345[[#This Row],[Debito]]-Tabla1345798102345678911121314345[[#This Row],[Credito]]</f>
        <v>2605238.0969999991</v>
      </c>
    </row>
    <row r="79" spans="1:12" ht="18">
      <c r="A79" s="1"/>
      <c r="B79" s="15">
        <v>45371</v>
      </c>
      <c r="C79" s="16" t="s">
        <v>88</v>
      </c>
      <c r="D79" s="18"/>
      <c r="E79" s="16"/>
      <c r="F79" s="17" t="s">
        <v>33</v>
      </c>
      <c r="G79" s="18"/>
      <c r="H79" s="19" t="s">
        <v>34</v>
      </c>
      <c r="I79" s="18"/>
      <c r="J79" s="13"/>
      <c r="K79" s="13">
        <v>61.05</v>
      </c>
      <c r="L79" s="21">
        <f>+L78+Tabla1345798102345678911121314345[[#This Row],[Debito]]-Tabla1345798102345678911121314345[[#This Row],[Credito]]</f>
        <v>2605177.0469999993</v>
      </c>
    </row>
    <row r="80" spans="1:12" ht="18">
      <c r="A80" s="1"/>
      <c r="B80" s="15">
        <v>45371</v>
      </c>
      <c r="C80" s="16" t="s">
        <v>89</v>
      </c>
      <c r="D80" s="18"/>
      <c r="E80" s="16"/>
      <c r="F80" s="17" t="s">
        <v>33</v>
      </c>
      <c r="G80" s="18"/>
      <c r="H80" s="19" t="s">
        <v>34</v>
      </c>
      <c r="I80" s="18"/>
      <c r="J80" s="13"/>
      <c r="K80" s="13">
        <v>49.14</v>
      </c>
      <c r="L80" s="21">
        <f>+L79+Tabla1345798102345678911121314345[[#This Row],[Debito]]-Tabla1345798102345678911121314345[[#This Row],[Credito]]</f>
        <v>2605127.9069999992</v>
      </c>
    </row>
    <row r="81" spans="1:12" ht="18">
      <c r="A81" s="1"/>
      <c r="B81" s="34">
        <v>45372</v>
      </c>
      <c r="C81" s="16" t="s">
        <v>90</v>
      </c>
      <c r="D81" s="18"/>
      <c r="E81" s="16" t="s">
        <v>91</v>
      </c>
      <c r="F81" s="17" t="s">
        <v>16</v>
      </c>
      <c r="G81" s="18"/>
      <c r="H81" s="17" t="s">
        <v>17</v>
      </c>
      <c r="I81" s="18"/>
      <c r="J81" s="13"/>
      <c r="K81" s="13">
        <v>12652.5</v>
      </c>
      <c r="L81" s="21">
        <f>+L80+Tabla1345798102345678911121314345[[#This Row],[Debito]]-Tabla1345798102345678911121314345[[#This Row],[Credito]]</f>
        <v>2592475.4069999992</v>
      </c>
    </row>
    <row r="82" spans="1:12" ht="18">
      <c r="A82" s="1"/>
      <c r="B82" s="15">
        <v>45372</v>
      </c>
      <c r="C82" s="16" t="s">
        <v>92</v>
      </c>
      <c r="D82" s="18"/>
      <c r="E82" s="16"/>
      <c r="F82" s="35" t="s">
        <v>33</v>
      </c>
      <c r="G82" s="18"/>
      <c r="H82" s="19" t="s">
        <v>34</v>
      </c>
      <c r="I82" s="18"/>
      <c r="J82" s="13"/>
      <c r="K82" s="13">
        <v>18.98</v>
      </c>
      <c r="L82" s="21">
        <f>+L81+Tabla1345798102345678911121314345[[#This Row],[Debito]]-Tabla1345798102345678911121314345[[#This Row],[Credito]]</f>
        <v>2592456.4269999992</v>
      </c>
    </row>
    <row r="83" spans="1:12" ht="18">
      <c r="A83" s="1"/>
      <c r="B83" s="34">
        <v>45373</v>
      </c>
      <c r="C83" s="16" t="s">
        <v>93</v>
      </c>
      <c r="D83" s="18"/>
      <c r="E83" s="16"/>
      <c r="F83" s="19" t="s">
        <v>50</v>
      </c>
      <c r="G83" s="18"/>
      <c r="H83" s="19" t="s">
        <v>51</v>
      </c>
      <c r="I83" s="18"/>
      <c r="J83" s="13">
        <v>2737885.67</v>
      </c>
      <c r="K83" s="13"/>
      <c r="L83" s="21">
        <f>+L82+Tabla1345798102345678911121314345[[#This Row],[Debito]]-Tabla1345798102345678911121314345[[#This Row],[Credito]]</f>
        <v>5330342.0969999991</v>
      </c>
    </row>
    <row r="84" spans="1:12" ht="18">
      <c r="A84" s="1"/>
      <c r="B84" s="15">
        <v>45378</v>
      </c>
      <c r="C84" s="16" t="s">
        <v>94</v>
      </c>
      <c r="D84" s="18"/>
      <c r="E84" s="16"/>
      <c r="F84" s="19" t="s">
        <v>16</v>
      </c>
      <c r="G84" s="18"/>
      <c r="H84" s="19" t="s">
        <v>17</v>
      </c>
      <c r="I84" s="18"/>
      <c r="J84" s="13"/>
      <c r="K84" s="13">
        <v>18165</v>
      </c>
      <c r="L84" s="21">
        <f>+L83+Tabla1345798102345678911121314345[[#This Row],[Debito]]-Tabla1345798102345678911121314345[[#This Row],[Credito]]</f>
        <v>5312177.0969999991</v>
      </c>
    </row>
    <row r="85" spans="1:12" ht="18">
      <c r="A85" s="1"/>
      <c r="B85" s="15">
        <v>45378</v>
      </c>
      <c r="C85" s="16" t="s">
        <v>95</v>
      </c>
      <c r="D85" s="18"/>
      <c r="E85" s="16"/>
      <c r="F85" s="19" t="s">
        <v>16</v>
      </c>
      <c r="G85" s="18"/>
      <c r="H85" s="19" t="s">
        <v>17</v>
      </c>
      <c r="I85" s="18"/>
      <c r="J85" s="13"/>
      <c r="K85" s="13">
        <v>18165</v>
      </c>
      <c r="L85" s="21">
        <f>+L84+Tabla1345798102345678911121314345[[#This Row],[Debito]]-Tabla1345798102345678911121314345[[#This Row],[Credito]]</f>
        <v>5294012.0969999991</v>
      </c>
    </row>
    <row r="86" spans="1:12" ht="18">
      <c r="A86" s="1"/>
      <c r="B86" s="15">
        <v>45378</v>
      </c>
      <c r="C86" s="16" t="s">
        <v>96</v>
      </c>
      <c r="D86" s="18"/>
      <c r="E86" s="16"/>
      <c r="F86" s="19" t="s">
        <v>16</v>
      </c>
      <c r="G86" s="18"/>
      <c r="H86" s="19" t="s">
        <v>17</v>
      </c>
      <c r="I86" s="18"/>
      <c r="J86" s="13"/>
      <c r="K86" s="13">
        <v>18165</v>
      </c>
      <c r="L86" s="21">
        <f>+L85+Tabla1345798102345678911121314345[[#This Row],[Debito]]-Tabla1345798102345678911121314345[[#This Row],[Credito]]</f>
        <v>5275847.0969999991</v>
      </c>
    </row>
    <row r="87" spans="1:12" ht="18">
      <c r="A87" s="1"/>
      <c r="B87" s="15">
        <v>45378</v>
      </c>
      <c r="C87" s="16" t="s">
        <v>97</v>
      </c>
      <c r="D87" s="18"/>
      <c r="E87" s="16"/>
      <c r="F87" s="19" t="s">
        <v>16</v>
      </c>
      <c r="G87" s="18"/>
      <c r="H87" s="19" t="s">
        <v>17</v>
      </c>
      <c r="I87" s="18"/>
      <c r="J87" s="13"/>
      <c r="K87" s="13">
        <v>22207.5</v>
      </c>
      <c r="L87" s="21">
        <f>+L86+Tabla1345798102345678911121314345[[#This Row],[Debito]]-Tabla1345798102345678911121314345[[#This Row],[Credito]]</f>
        <v>5253639.5969999991</v>
      </c>
    </row>
    <row r="88" spans="1:12" ht="18">
      <c r="A88" s="1"/>
      <c r="B88" s="15">
        <v>45378</v>
      </c>
      <c r="C88" s="16" t="s">
        <v>98</v>
      </c>
      <c r="D88" s="18"/>
      <c r="E88" s="16"/>
      <c r="F88" s="19" t="s">
        <v>16</v>
      </c>
      <c r="G88" s="18"/>
      <c r="H88" s="19" t="s">
        <v>17</v>
      </c>
      <c r="I88" s="18"/>
      <c r="J88" s="13"/>
      <c r="K88" s="13">
        <v>9500</v>
      </c>
      <c r="L88" s="21">
        <f>+L87+Tabla1345798102345678911121314345[[#This Row],[Debito]]-Tabla1345798102345678911121314345[[#This Row],[Credito]]</f>
        <v>5244139.5969999991</v>
      </c>
    </row>
    <row r="89" spans="1:12" ht="18">
      <c r="A89" s="1"/>
      <c r="B89" s="15">
        <v>45378</v>
      </c>
      <c r="C89" s="16" t="s">
        <v>99</v>
      </c>
      <c r="D89" s="18"/>
      <c r="E89" s="16"/>
      <c r="F89" s="19" t="s">
        <v>16</v>
      </c>
      <c r="G89" s="18"/>
      <c r="H89" s="19" t="s">
        <v>17</v>
      </c>
      <c r="I89" s="18"/>
      <c r="J89" s="13"/>
      <c r="K89" s="13">
        <v>9500</v>
      </c>
      <c r="L89" s="21">
        <f>+L88+Tabla1345798102345678911121314345[[#This Row],[Debito]]-Tabla1345798102345678911121314345[[#This Row],[Credito]]</f>
        <v>5234639.5969999991</v>
      </c>
    </row>
    <row r="90" spans="1:12" ht="18">
      <c r="A90" s="1"/>
      <c r="B90" s="15">
        <v>45378</v>
      </c>
      <c r="C90" s="16" t="s">
        <v>100</v>
      </c>
      <c r="D90" s="18"/>
      <c r="E90" s="16"/>
      <c r="F90" s="19" t="s">
        <v>16</v>
      </c>
      <c r="G90" s="18"/>
      <c r="H90" s="19" t="s">
        <v>17</v>
      </c>
      <c r="I90" s="18"/>
      <c r="J90" s="13"/>
      <c r="K90" s="13">
        <v>9500</v>
      </c>
      <c r="L90" s="21">
        <f>+L89+Tabla1345798102345678911121314345[[#This Row],[Debito]]-Tabla1345798102345678911121314345[[#This Row],[Credito]]</f>
        <v>5225139.5969999991</v>
      </c>
    </row>
    <row r="91" spans="1:12" ht="18">
      <c r="A91" s="1"/>
      <c r="B91" s="15">
        <v>45378</v>
      </c>
      <c r="C91" s="16" t="s">
        <v>101</v>
      </c>
      <c r="D91" s="18"/>
      <c r="E91" s="16"/>
      <c r="F91" s="19" t="s">
        <v>16</v>
      </c>
      <c r="G91" s="18"/>
      <c r="H91" s="19" t="s">
        <v>17</v>
      </c>
      <c r="I91" s="18"/>
      <c r="J91" s="13"/>
      <c r="K91" s="13">
        <v>11650</v>
      </c>
      <c r="L91" s="21">
        <f>+L90+Tabla1345798102345678911121314345[[#This Row],[Debito]]-Tabla1345798102345678911121314345[[#This Row],[Credito]]</f>
        <v>5213489.5969999991</v>
      </c>
    </row>
    <row r="92" spans="1:12" ht="18">
      <c r="A92" s="1"/>
      <c r="B92" s="15">
        <v>45378</v>
      </c>
      <c r="C92" s="16" t="s">
        <v>102</v>
      </c>
      <c r="D92" s="18"/>
      <c r="E92" s="16"/>
      <c r="F92" s="19" t="s">
        <v>16</v>
      </c>
      <c r="G92" s="18"/>
      <c r="H92" s="19" t="s">
        <v>17</v>
      </c>
      <c r="I92" s="18"/>
      <c r="J92" s="13"/>
      <c r="K92" s="13">
        <v>9500</v>
      </c>
      <c r="L92" s="21">
        <f>+L91+Tabla1345798102345678911121314345[[#This Row],[Debito]]-Tabla1345798102345678911121314345[[#This Row],[Credito]]</f>
        <v>5203989.5969999991</v>
      </c>
    </row>
    <row r="93" spans="1:12" ht="18">
      <c r="A93" s="1"/>
      <c r="B93" s="15">
        <v>45378</v>
      </c>
      <c r="C93" s="16" t="s">
        <v>103</v>
      </c>
      <c r="D93" s="18"/>
      <c r="E93" s="16"/>
      <c r="F93" s="19" t="s">
        <v>16</v>
      </c>
      <c r="G93" s="18"/>
      <c r="H93" s="19" t="s">
        <v>17</v>
      </c>
      <c r="I93" s="18"/>
      <c r="J93" s="13"/>
      <c r="K93" s="13">
        <v>9500</v>
      </c>
      <c r="L93" s="21">
        <f>+L92+Tabla1345798102345678911121314345[[#This Row],[Debito]]-Tabla1345798102345678911121314345[[#This Row],[Credito]]</f>
        <v>5194489.5969999991</v>
      </c>
    </row>
    <row r="94" spans="1:12" ht="18">
      <c r="A94" s="1"/>
      <c r="B94" s="15">
        <v>45378</v>
      </c>
      <c r="C94" s="16" t="s">
        <v>104</v>
      </c>
      <c r="D94" s="18"/>
      <c r="E94" s="16"/>
      <c r="F94" s="19" t="s">
        <v>16</v>
      </c>
      <c r="G94" s="18"/>
      <c r="H94" s="19" t="s">
        <v>17</v>
      </c>
      <c r="I94" s="18"/>
      <c r="J94" s="13"/>
      <c r="K94" s="13">
        <v>11650</v>
      </c>
      <c r="L94" s="21">
        <f>+L93+Tabla1345798102345678911121314345[[#This Row],[Debito]]-Tabla1345798102345678911121314345[[#This Row],[Credito]]</f>
        <v>5182839.5969999991</v>
      </c>
    </row>
    <row r="95" spans="1:12" ht="18">
      <c r="A95" s="1"/>
      <c r="B95" s="15">
        <v>45378</v>
      </c>
      <c r="C95" s="16" t="s">
        <v>105</v>
      </c>
      <c r="D95" s="18"/>
      <c r="E95" s="16"/>
      <c r="F95" s="19" t="s">
        <v>16</v>
      </c>
      <c r="G95" s="18"/>
      <c r="H95" s="19" t="s">
        <v>17</v>
      </c>
      <c r="I95" s="18"/>
      <c r="J95" s="13"/>
      <c r="K95" s="13">
        <v>17300</v>
      </c>
      <c r="L95" s="21">
        <f>+L94+Tabla1345798102345678911121314345[[#This Row],[Debito]]-Tabla1345798102345678911121314345[[#This Row],[Credito]]</f>
        <v>5165539.5969999991</v>
      </c>
    </row>
    <row r="96" spans="1:12" ht="18">
      <c r="A96" s="1"/>
      <c r="B96" s="15">
        <v>45378</v>
      </c>
      <c r="C96" s="16" t="s">
        <v>106</v>
      </c>
      <c r="D96" s="18"/>
      <c r="E96" s="16"/>
      <c r="F96" s="19" t="s">
        <v>16</v>
      </c>
      <c r="G96" s="18"/>
      <c r="H96" s="19" t="s">
        <v>17</v>
      </c>
      <c r="I96" s="18"/>
      <c r="J96" s="13"/>
      <c r="K96" s="13">
        <v>17300</v>
      </c>
      <c r="L96" s="21">
        <f>+L95+Tabla1345798102345678911121314345[[#This Row],[Debito]]-Tabla1345798102345678911121314345[[#This Row],[Credito]]</f>
        <v>5148239.5969999991</v>
      </c>
    </row>
    <row r="97" spans="1:12" ht="18">
      <c r="A97" s="1"/>
      <c r="B97" s="15">
        <v>45378</v>
      </c>
      <c r="C97" s="16" t="s">
        <v>107</v>
      </c>
      <c r="D97" s="18"/>
      <c r="E97" s="16"/>
      <c r="F97" s="19" t="s">
        <v>16</v>
      </c>
      <c r="G97" s="18"/>
      <c r="H97" s="19" t="s">
        <v>17</v>
      </c>
      <c r="I97" s="18"/>
      <c r="J97" s="13"/>
      <c r="K97" s="13">
        <v>17300</v>
      </c>
      <c r="L97" s="21">
        <f>+L96+Tabla1345798102345678911121314345[[#This Row],[Debito]]-Tabla1345798102345678911121314345[[#This Row],[Credito]]</f>
        <v>5130939.5969999991</v>
      </c>
    </row>
    <row r="98" spans="1:12" ht="18">
      <c r="A98" s="1"/>
      <c r="B98" s="15">
        <v>45378</v>
      </c>
      <c r="C98" s="16" t="s">
        <v>108</v>
      </c>
      <c r="D98" s="18"/>
      <c r="E98" s="16"/>
      <c r="F98" s="19" t="s">
        <v>16</v>
      </c>
      <c r="G98" s="18"/>
      <c r="H98" s="19" t="s">
        <v>17</v>
      </c>
      <c r="I98" s="18"/>
      <c r="J98" s="13"/>
      <c r="K98" s="13">
        <v>21150</v>
      </c>
      <c r="L98" s="21">
        <f>+L97+Tabla1345798102345678911121314345[[#This Row],[Debito]]-Tabla1345798102345678911121314345[[#This Row],[Credito]]</f>
        <v>5109789.5969999991</v>
      </c>
    </row>
    <row r="99" spans="1:12" ht="18">
      <c r="A99" s="1"/>
      <c r="B99" s="15">
        <v>45378</v>
      </c>
      <c r="C99" s="16" t="s">
        <v>109</v>
      </c>
      <c r="D99" s="18"/>
      <c r="E99" s="16"/>
      <c r="F99" s="19" t="s">
        <v>16</v>
      </c>
      <c r="G99" s="18"/>
      <c r="H99" s="19" t="s">
        <v>17</v>
      </c>
      <c r="I99" s="18"/>
      <c r="J99" s="13"/>
      <c r="K99" s="13">
        <v>73950</v>
      </c>
      <c r="L99" s="21">
        <f>+L98+Tabla1345798102345678911121314345[[#This Row],[Debito]]-Tabla1345798102345678911121314345[[#This Row],[Credito]]</f>
        <v>5035839.5969999991</v>
      </c>
    </row>
    <row r="100" spans="1:12" ht="18">
      <c r="A100" s="1"/>
      <c r="B100" s="15">
        <v>45378</v>
      </c>
      <c r="C100" s="16" t="s">
        <v>110</v>
      </c>
      <c r="D100" s="18"/>
      <c r="E100" s="16"/>
      <c r="F100" s="19" t="s">
        <v>16</v>
      </c>
      <c r="G100" s="18"/>
      <c r="H100" s="19" t="s">
        <v>111</v>
      </c>
      <c r="I100" s="18"/>
      <c r="J100" s="13"/>
      <c r="K100" s="13">
        <v>302352.5</v>
      </c>
      <c r="L100" s="21">
        <f>+L99+Tabla1345798102345678911121314345[[#This Row],[Debito]]-Tabla1345798102345678911121314345[[#This Row],[Credito]]</f>
        <v>4733487.0969999991</v>
      </c>
    </row>
    <row r="101" spans="1:12" ht="18">
      <c r="A101" s="1"/>
      <c r="B101" s="15">
        <v>45378</v>
      </c>
      <c r="C101" s="16" t="s">
        <v>112</v>
      </c>
      <c r="D101" s="18"/>
      <c r="E101" s="16"/>
      <c r="F101" s="19" t="s">
        <v>16</v>
      </c>
      <c r="G101" s="18"/>
      <c r="H101" s="19" t="s">
        <v>111</v>
      </c>
      <c r="I101" s="18"/>
      <c r="J101" s="13"/>
      <c r="K101" s="13">
        <v>77067.5</v>
      </c>
      <c r="L101" s="21">
        <f>+L100+Tabla1345798102345678911121314345[[#This Row],[Debito]]-Tabla1345798102345678911121314345[[#This Row],[Credito]]</f>
        <v>4656419.5969999991</v>
      </c>
    </row>
    <row r="102" spans="1:12" ht="18">
      <c r="A102" s="1"/>
      <c r="B102" s="15">
        <v>45378</v>
      </c>
      <c r="C102" s="16" t="s">
        <v>113</v>
      </c>
      <c r="D102" s="18"/>
      <c r="E102" s="16"/>
      <c r="F102" s="17" t="s">
        <v>33</v>
      </c>
      <c r="G102" s="18"/>
      <c r="H102" s="19" t="s">
        <v>34</v>
      </c>
      <c r="I102" s="18"/>
      <c r="J102" s="13"/>
      <c r="K102" s="13">
        <v>27.25</v>
      </c>
      <c r="L102" s="21">
        <f>+L101+Tabla1345798102345678911121314345[[#This Row],[Debito]]-Tabla1345798102345678911121314345[[#This Row],[Credito]]</f>
        <v>4656392.3469999991</v>
      </c>
    </row>
    <row r="103" spans="1:12" ht="18">
      <c r="A103" s="1"/>
      <c r="B103" s="15">
        <v>45378</v>
      </c>
      <c r="C103" s="16" t="s">
        <v>114</v>
      </c>
      <c r="D103" s="18"/>
      <c r="E103" s="16"/>
      <c r="F103" s="17" t="s">
        <v>33</v>
      </c>
      <c r="G103" s="18"/>
      <c r="H103" s="19" t="s">
        <v>34</v>
      </c>
      <c r="I103" s="18"/>
      <c r="J103" s="13"/>
      <c r="K103" s="13">
        <v>27.25</v>
      </c>
      <c r="L103" s="21">
        <f>+L102+Tabla1345798102345678911121314345[[#This Row],[Debito]]-Tabla1345798102345678911121314345[[#This Row],[Credito]]</f>
        <v>4656365.0969999991</v>
      </c>
    </row>
    <row r="104" spans="1:12" ht="18">
      <c r="A104" s="1"/>
      <c r="B104" s="15">
        <v>45378</v>
      </c>
      <c r="C104" s="16" t="s">
        <v>115</v>
      </c>
      <c r="D104" s="18"/>
      <c r="E104" s="16"/>
      <c r="F104" s="17" t="s">
        <v>33</v>
      </c>
      <c r="G104" s="18"/>
      <c r="H104" s="19" t="s">
        <v>34</v>
      </c>
      <c r="I104" s="18"/>
      <c r="J104" s="13"/>
      <c r="K104" s="13">
        <v>27.25</v>
      </c>
      <c r="L104" s="21">
        <f>+L103+Tabla1345798102345678911121314345[[#This Row],[Debito]]-Tabla1345798102345678911121314345[[#This Row],[Credito]]</f>
        <v>4656337.8469999991</v>
      </c>
    </row>
    <row r="105" spans="1:12" ht="18">
      <c r="A105" s="1"/>
      <c r="B105" s="15">
        <v>45378</v>
      </c>
      <c r="C105" s="16" t="s">
        <v>116</v>
      </c>
      <c r="D105" s="18"/>
      <c r="E105" s="16"/>
      <c r="F105" s="17" t="s">
        <v>33</v>
      </c>
      <c r="G105" s="18"/>
      <c r="H105" s="19" t="s">
        <v>34</v>
      </c>
      <c r="I105" s="18"/>
      <c r="J105" s="13"/>
      <c r="K105" s="13">
        <v>33.31</v>
      </c>
      <c r="L105" s="21">
        <f>+L104+Tabla1345798102345678911121314345[[#This Row],[Debito]]-Tabla1345798102345678911121314345[[#This Row],[Credito]]</f>
        <v>4656304.5369999995</v>
      </c>
    </row>
    <row r="106" spans="1:12" ht="18">
      <c r="A106" s="1"/>
      <c r="B106" s="15">
        <v>45378</v>
      </c>
      <c r="C106" s="16" t="s">
        <v>117</v>
      </c>
      <c r="D106" s="18"/>
      <c r="E106" s="16"/>
      <c r="F106" s="17" t="s">
        <v>33</v>
      </c>
      <c r="G106" s="18"/>
      <c r="H106" s="19" t="s">
        <v>34</v>
      </c>
      <c r="I106" s="18"/>
      <c r="J106" s="13"/>
      <c r="K106" s="13">
        <v>14.25</v>
      </c>
      <c r="L106" s="21">
        <f>+L105+Tabla1345798102345678911121314345[[#This Row],[Debito]]-Tabla1345798102345678911121314345[[#This Row],[Credito]]</f>
        <v>4656290.2869999995</v>
      </c>
    </row>
    <row r="107" spans="1:12" ht="18">
      <c r="A107" s="1"/>
      <c r="B107" s="15">
        <v>45378</v>
      </c>
      <c r="C107" s="16" t="s">
        <v>118</v>
      </c>
      <c r="D107" s="18"/>
      <c r="E107" s="16"/>
      <c r="F107" s="17" t="s">
        <v>33</v>
      </c>
      <c r="G107" s="18"/>
      <c r="H107" s="19" t="s">
        <v>34</v>
      </c>
      <c r="I107" s="18"/>
      <c r="J107" s="13"/>
      <c r="K107" s="13">
        <v>14.25</v>
      </c>
      <c r="L107" s="21">
        <f>+L106+Tabla1345798102345678911121314345[[#This Row],[Debito]]-Tabla1345798102345678911121314345[[#This Row],[Credito]]</f>
        <v>4656276.0369999995</v>
      </c>
    </row>
    <row r="108" spans="1:12" ht="18">
      <c r="A108" s="1"/>
      <c r="B108" s="15">
        <v>45378</v>
      </c>
      <c r="C108" s="16" t="s">
        <v>119</v>
      </c>
      <c r="D108" s="18"/>
      <c r="E108" s="16"/>
      <c r="F108" s="17" t="s">
        <v>33</v>
      </c>
      <c r="G108" s="18"/>
      <c r="H108" s="19" t="s">
        <v>34</v>
      </c>
      <c r="I108" s="18"/>
      <c r="J108" s="13"/>
      <c r="K108" s="13">
        <v>14.25</v>
      </c>
      <c r="L108" s="21">
        <f>+L107+Tabla1345798102345678911121314345[[#This Row],[Debito]]-Tabla1345798102345678911121314345[[#This Row],[Credito]]</f>
        <v>4656261.7869999995</v>
      </c>
    </row>
    <row r="109" spans="1:12" ht="18">
      <c r="A109" s="1"/>
      <c r="B109" s="15">
        <v>45378</v>
      </c>
      <c r="C109" s="16" t="s">
        <v>120</v>
      </c>
      <c r="D109" s="18"/>
      <c r="E109" s="16"/>
      <c r="F109" s="17" t="s">
        <v>33</v>
      </c>
      <c r="G109" s="18"/>
      <c r="H109" s="19" t="s">
        <v>34</v>
      </c>
      <c r="I109" s="18"/>
      <c r="J109" s="13"/>
      <c r="K109" s="13">
        <v>17.48</v>
      </c>
      <c r="L109" s="21">
        <f>+L108+Tabla1345798102345678911121314345[[#This Row],[Debito]]-Tabla1345798102345678911121314345[[#This Row],[Credito]]</f>
        <v>4656244.3069999991</v>
      </c>
    </row>
    <row r="110" spans="1:12" ht="18">
      <c r="A110" s="1"/>
      <c r="B110" s="15">
        <v>45378</v>
      </c>
      <c r="C110" s="16" t="s">
        <v>121</v>
      </c>
      <c r="D110" s="18"/>
      <c r="E110" s="16"/>
      <c r="F110" s="17" t="s">
        <v>33</v>
      </c>
      <c r="G110" s="18"/>
      <c r="H110" s="19" t="s">
        <v>34</v>
      </c>
      <c r="I110" s="18"/>
      <c r="J110" s="13"/>
      <c r="K110" s="13">
        <v>14.25</v>
      </c>
      <c r="L110" s="21">
        <f>+L109+Tabla1345798102345678911121314345[[#This Row],[Debito]]-Tabla1345798102345678911121314345[[#This Row],[Credito]]</f>
        <v>4656230.0569999991</v>
      </c>
    </row>
    <row r="111" spans="1:12" ht="18">
      <c r="A111" s="1"/>
      <c r="B111" s="15">
        <v>45378</v>
      </c>
      <c r="C111" s="16" t="s">
        <v>122</v>
      </c>
      <c r="D111" s="18"/>
      <c r="E111" s="16"/>
      <c r="F111" s="17" t="s">
        <v>33</v>
      </c>
      <c r="G111" s="18"/>
      <c r="H111" s="19" t="s">
        <v>34</v>
      </c>
      <c r="I111" s="18"/>
      <c r="J111" s="13"/>
      <c r="K111" s="13">
        <v>14.25</v>
      </c>
      <c r="L111" s="21">
        <f>+L110+Tabla1345798102345678911121314345[[#This Row],[Debito]]-Tabla1345798102345678911121314345[[#This Row],[Credito]]</f>
        <v>4656215.8069999991</v>
      </c>
    </row>
    <row r="112" spans="1:12" ht="18">
      <c r="A112" s="1"/>
      <c r="B112" s="15">
        <v>45378</v>
      </c>
      <c r="C112" s="16" t="s">
        <v>123</v>
      </c>
      <c r="D112" s="18"/>
      <c r="E112" s="16"/>
      <c r="F112" s="17" t="s">
        <v>33</v>
      </c>
      <c r="G112" s="18"/>
      <c r="H112" s="19" t="s">
        <v>34</v>
      </c>
      <c r="I112" s="18"/>
      <c r="J112" s="13"/>
      <c r="K112" s="13">
        <v>17.48</v>
      </c>
      <c r="L112" s="21">
        <f>+L111+Tabla1345798102345678911121314345[[#This Row],[Debito]]-Tabla1345798102345678911121314345[[#This Row],[Credito]]</f>
        <v>4656198.3269999987</v>
      </c>
    </row>
    <row r="113" spans="1:12" ht="18">
      <c r="A113" s="1"/>
      <c r="B113" s="15">
        <v>45378</v>
      </c>
      <c r="C113" s="16" t="s">
        <v>124</v>
      </c>
      <c r="D113" s="18"/>
      <c r="E113" s="16"/>
      <c r="F113" s="17" t="s">
        <v>33</v>
      </c>
      <c r="G113" s="18"/>
      <c r="H113" s="19" t="s">
        <v>34</v>
      </c>
      <c r="I113" s="18"/>
      <c r="J113" s="13"/>
      <c r="K113" s="13">
        <v>25.95</v>
      </c>
      <c r="L113" s="21">
        <f>+L112+Tabla1345798102345678911121314345[[#This Row],[Debito]]-Tabla1345798102345678911121314345[[#This Row],[Credito]]</f>
        <v>4656172.3769999985</v>
      </c>
    </row>
    <row r="114" spans="1:12" ht="18">
      <c r="A114" s="1"/>
      <c r="B114" s="15">
        <v>45378</v>
      </c>
      <c r="C114" s="16" t="s">
        <v>125</v>
      </c>
      <c r="D114" s="18"/>
      <c r="E114" s="16"/>
      <c r="F114" s="17" t="s">
        <v>33</v>
      </c>
      <c r="G114" s="18"/>
      <c r="H114" s="19" t="s">
        <v>34</v>
      </c>
      <c r="I114" s="18"/>
      <c r="J114" s="13"/>
      <c r="K114" s="13">
        <v>25.95</v>
      </c>
      <c r="L114" s="21">
        <f>+L113+Tabla1345798102345678911121314345[[#This Row],[Debito]]-Tabla1345798102345678911121314345[[#This Row],[Credito]]</f>
        <v>4656146.4269999983</v>
      </c>
    </row>
    <row r="115" spans="1:12" ht="18">
      <c r="A115" s="1"/>
      <c r="B115" s="15">
        <v>45378</v>
      </c>
      <c r="C115" s="16" t="s">
        <v>126</v>
      </c>
      <c r="D115" s="18"/>
      <c r="E115" s="16"/>
      <c r="F115" s="17" t="s">
        <v>33</v>
      </c>
      <c r="G115" s="18"/>
      <c r="H115" s="19" t="s">
        <v>34</v>
      </c>
      <c r="I115" s="18"/>
      <c r="J115" s="13"/>
      <c r="K115" s="13">
        <v>25.95</v>
      </c>
      <c r="L115" s="21">
        <f>+L114+Tabla1345798102345678911121314345[[#This Row],[Debito]]-Tabla1345798102345678911121314345[[#This Row],[Credito]]</f>
        <v>4656120.4769999981</v>
      </c>
    </row>
    <row r="116" spans="1:12" ht="18">
      <c r="A116" s="1"/>
      <c r="B116" s="15">
        <v>45378</v>
      </c>
      <c r="C116" s="16" t="s">
        <v>127</v>
      </c>
      <c r="D116" s="18"/>
      <c r="E116" s="16"/>
      <c r="F116" s="17" t="s">
        <v>33</v>
      </c>
      <c r="G116" s="18"/>
      <c r="H116" s="19" t="s">
        <v>34</v>
      </c>
      <c r="I116" s="18"/>
      <c r="J116" s="13"/>
      <c r="K116" s="13">
        <v>31.73</v>
      </c>
      <c r="L116" s="21">
        <f>+L115+Tabla1345798102345678911121314345[[#This Row],[Debito]]-Tabla1345798102345678911121314345[[#This Row],[Credito]]</f>
        <v>4656088.7469999976</v>
      </c>
    </row>
    <row r="117" spans="1:12" ht="18">
      <c r="A117" s="1"/>
      <c r="B117" s="15">
        <v>45378</v>
      </c>
      <c r="C117" s="16" t="s">
        <v>128</v>
      </c>
      <c r="D117" s="18"/>
      <c r="E117" s="16"/>
      <c r="F117" s="17" t="s">
        <v>33</v>
      </c>
      <c r="G117" s="18"/>
      <c r="H117" s="19" t="s">
        <v>34</v>
      </c>
      <c r="I117" s="18"/>
      <c r="J117" s="13"/>
      <c r="K117" s="13">
        <v>110.93</v>
      </c>
      <c r="L117" s="21">
        <f>+L116+Tabla1345798102345678911121314345[[#This Row],[Debito]]-Tabla1345798102345678911121314345[[#This Row],[Credito]]</f>
        <v>4655977.8169999979</v>
      </c>
    </row>
    <row r="118" spans="1:12" ht="18">
      <c r="A118" s="1"/>
      <c r="B118" s="15">
        <v>45379</v>
      </c>
      <c r="C118" s="16" t="s">
        <v>129</v>
      </c>
      <c r="D118" s="18"/>
      <c r="E118" s="16"/>
      <c r="F118" s="17" t="s">
        <v>33</v>
      </c>
      <c r="G118" s="18"/>
      <c r="H118" s="19" t="s">
        <v>130</v>
      </c>
      <c r="I118" s="18"/>
      <c r="J118" s="13"/>
      <c r="K118" s="13">
        <v>175</v>
      </c>
      <c r="L118" s="21">
        <f>+L117+Tabla1345798102345678911121314345[[#This Row],[Debito]]-Tabla1345798102345678911121314345[[#This Row],[Credito]]</f>
        <v>4655802.8169999979</v>
      </c>
    </row>
    <row r="119" spans="1:12" ht="18">
      <c r="A119" s="1"/>
      <c r="B119" s="15">
        <v>45379</v>
      </c>
      <c r="C119" s="16" t="s">
        <v>131</v>
      </c>
      <c r="D119" s="18"/>
      <c r="E119" s="16"/>
      <c r="F119" s="17" t="s">
        <v>33</v>
      </c>
      <c r="G119" s="18"/>
      <c r="H119" s="19" t="s">
        <v>132</v>
      </c>
      <c r="I119" s="18"/>
      <c r="J119" s="13"/>
      <c r="K119" s="13">
        <v>115.6</v>
      </c>
      <c r="L119" s="21">
        <f>+L118+Tabla1345798102345678911121314345[[#This Row],[Debito]]-Tabla1345798102345678911121314345[[#This Row],[Credito]]</f>
        <v>4655687.2169999983</v>
      </c>
    </row>
    <row r="120" spans="1:12" ht="18">
      <c r="A120" s="1"/>
      <c r="B120" s="15">
        <v>45379</v>
      </c>
      <c r="C120" s="16" t="s">
        <v>133</v>
      </c>
      <c r="D120" s="18"/>
      <c r="E120" s="16"/>
      <c r="F120" s="17" t="s">
        <v>33</v>
      </c>
      <c r="G120" s="18"/>
      <c r="H120" s="19" t="s">
        <v>134</v>
      </c>
      <c r="I120" s="18"/>
      <c r="J120" s="13"/>
      <c r="K120" s="13">
        <v>453.53</v>
      </c>
      <c r="L120" s="21">
        <f>+L119+Tabla1345798102345678911121314345[[#This Row],[Debito]]-Tabla1345798102345678911121314345[[#This Row],[Credito]]</f>
        <v>4655233.6869999981</v>
      </c>
    </row>
    <row r="121" spans="1:12" ht="18">
      <c r="A121" s="1"/>
      <c r="B121" s="36"/>
      <c r="C121" s="18"/>
      <c r="D121" s="18"/>
      <c r="E121" s="16"/>
      <c r="F121" s="35"/>
      <c r="G121" s="18"/>
      <c r="H121" s="37"/>
      <c r="I121" s="18"/>
      <c r="J121" s="13"/>
      <c r="K121" s="38"/>
      <c r="L121" s="21">
        <f>+L120+Tabla1345798102345678911121314345[[#This Row],[Debito]]-Tabla1345798102345678911121314345[[#This Row],[Credito]]</f>
        <v>4655233.6869999981</v>
      </c>
    </row>
    <row r="122" spans="1:12" ht="18.75" thickBot="1">
      <c r="A122" s="1"/>
      <c r="B122" s="76" t="s">
        <v>135</v>
      </c>
      <c r="C122" s="76"/>
      <c r="D122" s="76"/>
      <c r="E122" s="76"/>
      <c r="F122" s="76"/>
      <c r="G122" s="76"/>
      <c r="H122" s="76"/>
      <c r="I122" s="39"/>
      <c r="J122" s="40">
        <f>SUM(J11:J121)</f>
        <v>5764240.6699999999</v>
      </c>
      <c r="K122" s="40">
        <f>SUM(K9:K121)</f>
        <v>1604940.0499999998</v>
      </c>
      <c r="L122" s="41">
        <f>+L121</f>
        <v>4655233.6869999981</v>
      </c>
    </row>
    <row r="123" spans="1:12" ht="18.75" thickTop="1">
      <c r="A123" s="1"/>
      <c r="B123" s="1"/>
      <c r="C123" s="1"/>
      <c r="D123" s="1"/>
      <c r="E123" s="1"/>
      <c r="F123" s="1"/>
      <c r="G123" s="1"/>
      <c r="H123" s="1"/>
      <c r="I123" s="1"/>
      <c r="J123" s="2"/>
      <c r="K123" s="2"/>
      <c r="L123" s="42"/>
    </row>
    <row r="124" spans="1:12" ht="18">
      <c r="A124" s="1"/>
      <c r="B124" s="1"/>
      <c r="C124" s="1"/>
      <c r="D124" s="1"/>
      <c r="E124" s="1"/>
      <c r="F124" s="1"/>
      <c r="G124" s="1"/>
      <c r="H124" s="1"/>
      <c r="I124" s="1"/>
      <c r="J124" s="2"/>
      <c r="K124" s="2"/>
      <c r="L124" s="1"/>
    </row>
    <row r="125" spans="1:12" ht="18">
      <c r="A125" s="1"/>
      <c r="B125" s="1"/>
      <c r="C125" s="1"/>
      <c r="D125" s="1"/>
      <c r="E125" s="1"/>
      <c r="F125" s="1"/>
      <c r="G125" s="1"/>
      <c r="H125" s="1"/>
      <c r="I125" s="1"/>
      <c r="J125" s="2"/>
      <c r="K125" s="2"/>
      <c r="L125" s="42"/>
    </row>
    <row r="126" spans="1:12" ht="18">
      <c r="A126" s="1"/>
      <c r="B126" s="1"/>
      <c r="E126" s="1"/>
      <c r="F126" s="1"/>
      <c r="G126" s="1"/>
      <c r="H126" s="1"/>
      <c r="I126" s="1"/>
      <c r="J126" s="2"/>
    </row>
    <row r="127" spans="1:12" ht="18">
      <c r="A127" s="1"/>
      <c r="B127" s="1"/>
      <c r="C127" s="74" t="s">
        <v>136</v>
      </c>
      <c r="D127" s="74"/>
      <c r="E127" s="74"/>
      <c r="G127" s="1"/>
      <c r="H127" s="43" t="s">
        <v>137</v>
      </c>
      <c r="I127" s="1"/>
      <c r="K127" s="74" t="s">
        <v>137</v>
      </c>
      <c r="L127" s="74"/>
    </row>
    <row r="128" spans="1:12" ht="18">
      <c r="A128" s="1"/>
      <c r="B128" s="1"/>
      <c r="C128" s="75" t="s">
        <v>138</v>
      </c>
      <c r="D128" s="75"/>
      <c r="E128" s="75"/>
      <c r="G128" s="4"/>
      <c r="H128" s="44" t="s">
        <v>139</v>
      </c>
      <c r="I128" s="1"/>
      <c r="J128" s="1"/>
      <c r="K128" s="75" t="s">
        <v>140</v>
      </c>
      <c r="L128" s="75"/>
    </row>
    <row r="129" spans="1:14" ht="18">
      <c r="A129" s="1"/>
      <c r="B129" s="1"/>
      <c r="C129" s="71" t="s">
        <v>141</v>
      </c>
      <c r="D129" s="71"/>
      <c r="E129" s="71"/>
      <c r="G129" s="4"/>
      <c r="H129" s="4" t="s">
        <v>142</v>
      </c>
      <c r="I129" s="1"/>
      <c r="J129" s="1"/>
      <c r="K129" s="71" t="s">
        <v>143</v>
      </c>
      <c r="L129" s="71"/>
    </row>
    <row r="130" spans="1:14" ht="18">
      <c r="A130" s="1"/>
      <c r="B130" s="1"/>
      <c r="C130" s="1"/>
      <c r="D130" s="1"/>
      <c r="E130" s="1"/>
      <c r="F130" s="1"/>
      <c r="G130" s="1"/>
      <c r="H130" s="1"/>
      <c r="I130" s="1"/>
      <c r="J130" s="2"/>
      <c r="K130" s="2"/>
      <c r="L130" s="1"/>
    </row>
    <row r="131" spans="1:14" ht="18">
      <c r="A131" s="1"/>
      <c r="B131" s="1"/>
      <c r="C131" s="1"/>
      <c r="D131" s="1"/>
      <c r="E131" s="1"/>
      <c r="F131" s="1"/>
      <c r="G131" s="1"/>
      <c r="H131" s="1"/>
      <c r="I131" s="1"/>
      <c r="J131" s="2"/>
      <c r="K131" s="2"/>
      <c r="L131" s="1"/>
    </row>
    <row r="132" spans="1:14" ht="18">
      <c r="A132" s="1"/>
      <c r="B132" s="1"/>
      <c r="C132" s="1"/>
      <c r="D132" s="1"/>
      <c r="E132" s="1"/>
      <c r="F132" s="1"/>
      <c r="G132" s="1"/>
      <c r="H132" s="1"/>
      <c r="I132" s="1"/>
      <c r="J132" s="2"/>
      <c r="K132" s="2"/>
      <c r="L132" s="1"/>
    </row>
    <row r="133" spans="1:14" ht="18">
      <c r="A133" s="1"/>
      <c r="B133" s="71" t="s">
        <v>0</v>
      </c>
      <c r="C133" s="71"/>
      <c r="D133" s="71"/>
      <c r="E133" s="71"/>
      <c r="F133" s="71"/>
      <c r="G133" s="71"/>
      <c r="H133" s="71"/>
      <c r="I133" s="71"/>
      <c r="J133" s="71"/>
      <c r="K133" s="71"/>
      <c r="L133" s="71"/>
    </row>
    <row r="134" spans="1:14" ht="18">
      <c r="A134" s="1"/>
      <c r="B134" s="71" t="s">
        <v>1</v>
      </c>
      <c r="C134" s="71"/>
      <c r="D134" s="71"/>
      <c r="E134" s="71"/>
      <c r="F134" s="71"/>
      <c r="G134" s="71"/>
      <c r="H134" s="71"/>
      <c r="I134" s="71"/>
      <c r="J134" s="71"/>
      <c r="K134" s="71"/>
      <c r="L134" s="71"/>
    </row>
    <row r="135" spans="1:14" ht="18">
      <c r="A135" s="1"/>
      <c r="B135" s="71" t="s">
        <v>144</v>
      </c>
      <c r="C135" s="71"/>
      <c r="D135" s="71"/>
      <c r="E135" s="71"/>
      <c r="F135" s="71"/>
      <c r="G135" s="71"/>
      <c r="H135" s="71"/>
      <c r="I135" s="71"/>
      <c r="J135" s="71"/>
      <c r="K135" s="71"/>
      <c r="L135" s="71"/>
    </row>
    <row r="136" spans="1:14" ht="18">
      <c r="A136" s="1"/>
      <c r="B136" s="72">
        <f>+B5</f>
        <v>45352</v>
      </c>
      <c r="C136" s="72"/>
      <c r="D136" s="72"/>
      <c r="E136" s="72"/>
      <c r="F136" s="72"/>
      <c r="G136" s="72"/>
      <c r="H136" s="72"/>
      <c r="I136" s="72"/>
      <c r="J136" s="72"/>
      <c r="K136" s="72"/>
      <c r="L136" s="72"/>
    </row>
    <row r="137" spans="1:14" ht="18">
      <c r="A137" s="1"/>
      <c r="B137" s="1"/>
      <c r="C137" s="1"/>
      <c r="D137" s="1"/>
      <c r="E137" s="1"/>
      <c r="F137" s="1"/>
      <c r="G137" s="1"/>
      <c r="H137" s="1"/>
      <c r="I137" s="1"/>
      <c r="J137" s="2"/>
      <c r="K137" s="2"/>
      <c r="L137" s="1"/>
    </row>
    <row r="138" spans="1:14" ht="18">
      <c r="A138" s="1"/>
      <c r="B138" s="5" t="s">
        <v>3</v>
      </c>
      <c r="C138" s="5" t="s">
        <v>145</v>
      </c>
      <c r="D138" s="5" t="s">
        <v>5</v>
      </c>
      <c r="E138" s="5" t="s">
        <v>6</v>
      </c>
      <c r="F138" s="5" t="s">
        <v>7</v>
      </c>
      <c r="G138" s="5"/>
      <c r="H138" s="45" t="s">
        <v>146</v>
      </c>
      <c r="I138" s="45" t="s">
        <v>10</v>
      </c>
      <c r="J138" s="46" t="s">
        <v>147</v>
      </c>
      <c r="K138" s="46" t="s">
        <v>148</v>
      </c>
      <c r="L138" s="5" t="s">
        <v>13</v>
      </c>
    </row>
    <row r="139" spans="1:14" ht="18">
      <c r="A139" s="1"/>
      <c r="B139" s="47"/>
      <c r="C139" s="48"/>
      <c r="D139" s="8"/>
      <c r="E139" s="8"/>
      <c r="F139" s="49"/>
      <c r="G139" s="8"/>
      <c r="H139" s="10" t="s">
        <v>14</v>
      </c>
      <c r="I139" s="8"/>
      <c r="J139" s="11"/>
      <c r="K139" s="11"/>
      <c r="L139" s="13">
        <f>+'[1]Febrero 2024'!L247</f>
        <v>524438104.07978582</v>
      </c>
      <c r="N139" s="50"/>
    </row>
    <row r="140" spans="1:14" ht="54">
      <c r="A140" s="1"/>
      <c r="B140" s="51">
        <v>45352</v>
      </c>
      <c r="C140" s="52"/>
      <c r="D140" s="53"/>
      <c r="E140" s="54" t="s">
        <v>149</v>
      </c>
      <c r="F140" s="54" t="s">
        <v>150</v>
      </c>
      <c r="G140" s="55"/>
      <c r="H140" s="56" t="s">
        <v>151</v>
      </c>
      <c r="I140" s="53"/>
      <c r="J140" s="57">
        <v>2698056.79</v>
      </c>
      <c r="K140" s="58"/>
      <c r="L140" s="57">
        <f t="shared" ref="L140:L203" si="0">+L139+J140-K140</f>
        <v>527136160.86978585</v>
      </c>
      <c r="N140" s="50">
        <f>+J140+L139</f>
        <v>527136160.86978585</v>
      </c>
    </row>
    <row r="141" spans="1:14" ht="36">
      <c r="A141" s="1"/>
      <c r="B141" s="51">
        <v>45357</v>
      </c>
      <c r="C141" s="52">
        <v>424</v>
      </c>
      <c r="D141" s="53"/>
      <c r="E141" s="54" t="s">
        <v>152</v>
      </c>
      <c r="F141" s="54" t="s">
        <v>153</v>
      </c>
      <c r="G141" s="55"/>
      <c r="H141" s="56" t="s">
        <v>154</v>
      </c>
      <c r="I141" s="53"/>
      <c r="J141" s="57"/>
      <c r="K141" s="58">
        <v>70947.5</v>
      </c>
      <c r="L141" s="57">
        <f t="shared" si="0"/>
        <v>527065213.36978585</v>
      </c>
      <c r="N141" s="50"/>
    </row>
    <row r="142" spans="1:14" ht="36">
      <c r="A142" s="1"/>
      <c r="B142" s="51">
        <v>45357</v>
      </c>
      <c r="C142" s="52">
        <v>427</v>
      </c>
      <c r="D142" s="53"/>
      <c r="E142" s="54" t="s">
        <v>155</v>
      </c>
      <c r="F142" s="54" t="s">
        <v>156</v>
      </c>
      <c r="G142" s="55"/>
      <c r="H142" s="56" t="s">
        <v>157</v>
      </c>
      <c r="I142" s="53"/>
      <c r="J142" s="57"/>
      <c r="K142" s="58">
        <v>9405</v>
      </c>
      <c r="L142" s="57">
        <f t="shared" si="0"/>
        <v>527055808.36978585</v>
      </c>
      <c r="N142" s="50"/>
    </row>
    <row r="143" spans="1:14" ht="54">
      <c r="A143" s="1"/>
      <c r="B143" s="51">
        <v>45357</v>
      </c>
      <c r="C143" s="52">
        <v>436</v>
      </c>
      <c r="D143" s="53"/>
      <c r="E143" s="54" t="s">
        <v>158</v>
      </c>
      <c r="F143" s="54" t="s">
        <v>159</v>
      </c>
      <c r="G143" s="55"/>
      <c r="H143" s="56" t="s">
        <v>160</v>
      </c>
      <c r="I143" s="53"/>
      <c r="J143" s="57"/>
      <c r="K143" s="58">
        <v>1103380.69</v>
      </c>
      <c r="L143" s="57">
        <f t="shared" si="0"/>
        <v>525952427.67978585</v>
      </c>
      <c r="N143" s="50"/>
    </row>
    <row r="144" spans="1:14" ht="54">
      <c r="A144" s="1"/>
      <c r="B144" s="51">
        <v>45357</v>
      </c>
      <c r="C144" s="52">
        <v>440</v>
      </c>
      <c r="D144" s="53"/>
      <c r="E144" s="54" t="s">
        <v>161</v>
      </c>
      <c r="F144" s="54" t="s">
        <v>162</v>
      </c>
      <c r="G144" s="55"/>
      <c r="H144" s="56" t="s">
        <v>163</v>
      </c>
      <c r="I144" s="53"/>
      <c r="J144" s="57"/>
      <c r="K144" s="58">
        <v>479459.01</v>
      </c>
      <c r="L144" s="57">
        <f t="shared" si="0"/>
        <v>525472968.66978586</v>
      </c>
      <c r="N144" s="50"/>
    </row>
    <row r="145" spans="1:14" ht="36">
      <c r="A145" s="1"/>
      <c r="B145" s="51">
        <v>45357</v>
      </c>
      <c r="C145" s="52">
        <v>442</v>
      </c>
      <c r="D145" s="53"/>
      <c r="E145" s="54" t="s">
        <v>161</v>
      </c>
      <c r="F145" s="54" t="s">
        <v>162</v>
      </c>
      <c r="G145" s="55"/>
      <c r="H145" s="56" t="s">
        <v>164</v>
      </c>
      <c r="I145" s="53"/>
      <c r="J145" s="57"/>
      <c r="K145" s="58">
        <v>21698.91</v>
      </c>
      <c r="L145" s="57">
        <f t="shared" si="0"/>
        <v>525451269.75978583</v>
      </c>
      <c r="N145" s="50"/>
    </row>
    <row r="146" spans="1:14" ht="36">
      <c r="A146" s="1"/>
      <c r="B146" s="51">
        <v>45357</v>
      </c>
      <c r="C146" s="52">
        <v>443</v>
      </c>
      <c r="D146" s="53"/>
      <c r="E146" s="54" t="s">
        <v>165</v>
      </c>
      <c r="F146" s="54" t="s">
        <v>166</v>
      </c>
      <c r="G146" s="55"/>
      <c r="H146" s="56" t="s">
        <v>167</v>
      </c>
      <c r="I146" s="53"/>
      <c r="J146" s="57"/>
      <c r="K146" s="58">
        <v>16666.32</v>
      </c>
      <c r="L146" s="57">
        <f t="shared" si="0"/>
        <v>525434603.43978584</v>
      </c>
      <c r="N146" s="50"/>
    </row>
    <row r="147" spans="1:14" ht="36">
      <c r="A147" s="1"/>
      <c r="B147" s="51">
        <v>45357</v>
      </c>
      <c r="C147" s="52">
        <v>445</v>
      </c>
      <c r="D147" s="53"/>
      <c r="E147" s="54" t="s">
        <v>168</v>
      </c>
      <c r="F147" s="54" t="s">
        <v>169</v>
      </c>
      <c r="G147" s="55"/>
      <c r="H147" s="56" t="s">
        <v>170</v>
      </c>
      <c r="I147" s="53"/>
      <c r="J147" s="57"/>
      <c r="K147" s="58">
        <v>105000</v>
      </c>
      <c r="L147" s="57">
        <f t="shared" si="0"/>
        <v>525329603.43978584</v>
      </c>
    </row>
    <row r="148" spans="1:14" ht="36">
      <c r="A148" s="1"/>
      <c r="B148" s="51">
        <v>45357</v>
      </c>
      <c r="C148" s="59">
        <v>447</v>
      </c>
      <c r="D148" s="53"/>
      <c r="E148" s="54" t="s">
        <v>171</v>
      </c>
      <c r="F148" s="54" t="s">
        <v>172</v>
      </c>
      <c r="G148" s="53"/>
      <c r="H148" s="56" t="s">
        <v>173</v>
      </c>
      <c r="I148" s="53"/>
      <c r="J148" s="57"/>
      <c r="K148" s="58">
        <v>10620</v>
      </c>
      <c r="L148" s="57">
        <f t="shared" si="0"/>
        <v>525318983.43978584</v>
      </c>
    </row>
    <row r="149" spans="1:14" ht="54">
      <c r="A149" s="1"/>
      <c r="B149" s="51">
        <v>45357</v>
      </c>
      <c r="C149" s="59">
        <v>455</v>
      </c>
      <c r="D149" s="53"/>
      <c r="E149" s="54" t="s">
        <v>174</v>
      </c>
      <c r="F149" s="54" t="s">
        <v>175</v>
      </c>
      <c r="G149" s="53"/>
      <c r="H149" s="56" t="s">
        <v>176</v>
      </c>
      <c r="I149" s="53"/>
      <c r="J149" s="57"/>
      <c r="K149" s="57">
        <v>24035294.09</v>
      </c>
      <c r="L149" s="57">
        <f>+L148+J149-K149</f>
        <v>501283689.34978586</v>
      </c>
    </row>
    <row r="150" spans="1:14" ht="36">
      <c r="A150" s="1"/>
      <c r="B150" s="51">
        <v>45357</v>
      </c>
      <c r="C150" s="59">
        <v>456</v>
      </c>
      <c r="D150" s="53"/>
      <c r="E150" s="54" t="s">
        <v>177</v>
      </c>
      <c r="F150" s="54" t="s">
        <v>178</v>
      </c>
      <c r="G150" s="53"/>
      <c r="H150" s="56" t="s">
        <v>179</v>
      </c>
      <c r="I150" s="53"/>
      <c r="J150" s="57"/>
      <c r="K150" s="57">
        <v>1348593.15</v>
      </c>
      <c r="L150" s="57">
        <f t="shared" si="0"/>
        <v>499935096.19978589</v>
      </c>
    </row>
    <row r="151" spans="1:14" ht="36">
      <c r="A151" s="1"/>
      <c r="B151" s="51">
        <v>45357</v>
      </c>
      <c r="C151" s="59">
        <v>460</v>
      </c>
      <c r="D151" s="53"/>
      <c r="E151" s="54" t="s">
        <v>180</v>
      </c>
      <c r="F151" s="54" t="s">
        <v>181</v>
      </c>
      <c r="G151" s="53"/>
      <c r="H151" s="56" t="s">
        <v>182</v>
      </c>
      <c r="I151" s="53"/>
      <c r="J151" s="57"/>
      <c r="K151" s="57">
        <v>29500</v>
      </c>
      <c r="L151" s="57">
        <f t="shared" si="0"/>
        <v>499905596.19978589</v>
      </c>
    </row>
    <row r="152" spans="1:14" ht="54">
      <c r="A152" s="1"/>
      <c r="B152" s="51">
        <v>45357</v>
      </c>
      <c r="C152" s="59">
        <v>462</v>
      </c>
      <c r="D152" s="53"/>
      <c r="E152" s="53" t="s">
        <v>161</v>
      </c>
      <c r="F152" s="54" t="s">
        <v>162</v>
      </c>
      <c r="G152" s="53"/>
      <c r="H152" s="56" t="s">
        <v>183</v>
      </c>
      <c r="I152" s="53"/>
      <c r="J152" s="60"/>
      <c r="K152" s="57">
        <v>119960.71</v>
      </c>
      <c r="L152" s="57">
        <f t="shared" si="0"/>
        <v>499785635.48978591</v>
      </c>
    </row>
    <row r="153" spans="1:14" ht="36">
      <c r="A153" s="1"/>
      <c r="B153" s="51">
        <v>45357</v>
      </c>
      <c r="C153" s="59">
        <v>469</v>
      </c>
      <c r="D153" s="53"/>
      <c r="E153" s="53" t="s">
        <v>184</v>
      </c>
      <c r="F153" s="54" t="s">
        <v>185</v>
      </c>
      <c r="G153" s="53"/>
      <c r="H153" s="56" t="s">
        <v>186</v>
      </c>
      <c r="I153" s="53"/>
      <c r="J153" s="60"/>
      <c r="K153" s="57">
        <v>177545.7</v>
      </c>
      <c r="L153" s="57">
        <f t="shared" si="0"/>
        <v>499608089.78978592</v>
      </c>
    </row>
    <row r="154" spans="1:14" ht="54">
      <c r="A154" s="1"/>
      <c r="B154" s="51">
        <v>45357</v>
      </c>
      <c r="C154" s="59">
        <v>472</v>
      </c>
      <c r="D154" s="53"/>
      <c r="E154" s="61" t="s">
        <v>187</v>
      </c>
      <c r="F154" s="56" t="s">
        <v>188</v>
      </c>
      <c r="G154" s="53"/>
      <c r="H154" s="56" t="s">
        <v>189</v>
      </c>
      <c r="I154" s="53"/>
      <c r="J154" s="60"/>
      <c r="K154" s="57">
        <v>75350.02</v>
      </c>
      <c r="L154" s="57">
        <f t="shared" si="0"/>
        <v>499532739.76978594</v>
      </c>
    </row>
    <row r="155" spans="1:14" ht="36">
      <c r="A155" s="1"/>
      <c r="B155" s="51">
        <v>45357</v>
      </c>
      <c r="C155" s="59">
        <v>477</v>
      </c>
      <c r="D155" s="53"/>
      <c r="E155" s="53" t="s">
        <v>190</v>
      </c>
      <c r="F155" s="56" t="s">
        <v>191</v>
      </c>
      <c r="G155" s="53"/>
      <c r="H155" s="56" t="s">
        <v>192</v>
      </c>
      <c r="I155" s="53"/>
      <c r="J155" s="60"/>
      <c r="K155" s="57">
        <v>3682459.26</v>
      </c>
      <c r="L155" s="57">
        <f t="shared" si="0"/>
        <v>495850280.50978595</v>
      </c>
    </row>
    <row r="156" spans="1:14" ht="36">
      <c r="A156" s="1"/>
      <c r="B156" s="51" t="s">
        <v>193</v>
      </c>
      <c r="C156" s="59">
        <v>500</v>
      </c>
      <c r="D156" s="53"/>
      <c r="E156" s="54" t="s">
        <v>194</v>
      </c>
      <c r="F156" s="56" t="s">
        <v>195</v>
      </c>
      <c r="G156" s="53"/>
      <c r="H156" s="56" t="s">
        <v>196</v>
      </c>
      <c r="I156" s="53"/>
      <c r="J156" s="60"/>
      <c r="K156" s="57">
        <v>1685853.6800000002</v>
      </c>
      <c r="L156" s="57">
        <f t="shared" si="0"/>
        <v>494164426.82978594</v>
      </c>
    </row>
    <row r="157" spans="1:14" ht="54">
      <c r="A157" s="1"/>
      <c r="B157" s="51">
        <v>45362</v>
      </c>
      <c r="C157" s="59"/>
      <c r="D157" s="53"/>
      <c r="E157" s="54" t="s">
        <v>197</v>
      </c>
      <c r="F157" s="56" t="s">
        <v>150</v>
      </c>
      <c r="G157" s="53"/>
      <c r="H157" s="56" t="s">
        <v>198</v>
      </c>
      <c r="I157" s="53"/>
      <c r="J157" s="60">
        <v>2719018.6751000001</v>
      </c>
      <c r="K157" s="57"/>
      <c r="L157" s="57">
        <f t="shared" si="0"/>
        <v>496883445.50488597</v>
      </c>
    </row>
    <row r="158" spans="1:14" ht="36">
      <c r="A158" s="1"/>
      <c r="B158" s="51" t="s">
        <v>199</v>
      </c>
      <c r="C158" s="59" t="s">
        <v>200</v>
      </c>
      <c r="D158" s="53"/>
      <c r="E158" s="53" t="s">
        <v>174</v>
      </c>
      <c r="F158" s="56" t="s">
        <v>201</v>
      </c>
      <c r="G158" s="53"/>
      <c r="H158" s="56" t="s">
        <v>202</v>
      </c>
      <c r="I158" s="53"/>
      <c r="J158" s="60"/>
      <c r="K158" s="57">
        <v>48001692.020000003</v>
      </c>
      <c r="L158" s="57">
        <f t="shared" si="0"/>
        <v>448881753.48488599</v>
      </c>
    </row>
    <row r="159" spans="1:14" ht="36">
      <c r="A159" s="1"/>
      <c r="B159" s="51" t="s">
        <v>199</v>
      </c>
      <c r="C159" s="59" t="s">
        <v>203</v>
      </c>
      <c r="D159" s="53"/>
      <c r="E159" s="53" t="s">
        <v>204</v>
      </c>
      <c r="F159" s="56" t="s">
        <v>205</v>
      </c>
      <c r="G159" s="53"/>
      <c r="H159" s="56" t="s">
        <v>206</v>
      </c>
      <c r="I159" s="53"/>
      <c r="J159" s="60"/>
      <c r="K159" s="57">
        <v>29441</v>
      </c>
      <c r="L159" s="57">
        <f t="shared" si="0"/>
        <v>448852312.48488599</v>
      </c>
    </row>
    <row r="160" spans="1:14" ht="36">
      <c r="A160" s="1"/>
      <c r="B160" s="51" t="s">
        <v>199</v>
      </c>
      <c r="C160" s="59" t="s">
        <v>207</v>
      </c>
      <c r="D160" s="53"/>
      <c r="E160" s="53" t="s">
        <v>161</v>
      </c>
      <c r="F160" s="56" t="s">
        <v>208</v>
      </c>
      <c r="G160" s="53"/>
      <c r="H160" s="56" t="s">
        <v>209</v>
      </c>
      <c r="I160" s="53"/>
      <c r="J160" s="60"/>
      <c r="K160" s="57">
        <v>140201.70000000001</v>
      </c>
      <c r="L160" s="57">
        <f t="shared" si="0"/>
        <v>448712110.784886</v>
      </c>
    </row>
    <row r="161" spans="1:12" ht="36">
      <c r="A161" s="1"/>
      <c r="B161" s="51" t="s">
        <v>199</v>
      </c>
      <c r="C161" s="59" t="s">
        <v>210</v>
      </c>
      <c r="D161" s="53"/>
      <c r="E161" s="53" t="s">
        <v>211</v>
      </c>
      <c r="F161" s="56" t="s">
        <v>212</v>
      </c>
      <c r="G161" s="53"/>
      <c r="H161" s="56" t="s">
        <v>213</v>
      </c>
      <c r="I161" s="53"/>
      <c r="J161" s="60"/>
      <c r="K161" s="57">
        <v>16284</v>
      </c>
      <c r="L161" s="57">
        <f t="shared" si="0"/>
        <v>448695826.784886</v>
      </c>
    </row>
    <row r="162" spans="1:12" ht="36">
      <c r="A162" s="1"/>
      <c r="B162" s="51" t="s">
        <v>199</v>
      </c>
      <c r="C162" s="59" t="s">
        <v>214</v>
      </c>
      <c r="D162" s="53"/>
      <c r="E162" s="53" t="s">
        <v>215</v>
      </c>
      <c r="F162" s="56" t="s">
        <v>216</v>
      </c>
      <c r="G162" s="53"/>
      <c r="H162" s="56" t="s">
        <v>217</v>
      </c>
      <c r="I162" s="53"/>
      <c r="J162" s="60"/>
      <c r="K162" s="57">
        <v>61714</v>
      </c>
      <c r="L162" s="57">
        <f t="shared" si="0"/>
        <v>448634112.784886</v>
      </c>
    </row>
    <row r="163" spans="1:12" ht="88.5" customHeight="1">
      <c r="A163" s="1"/>
      <c r="B163" s="51" t="s">
        <v>199</v>
      </c>
      <c r="C163" s="59" t="s">
        <v>218</v>
      </c>
      <c r="D163" s="53"/>
      <c r="E163" s="54" t="s">
        <v>219</v>
      </c>
      <c r="F163" s="54" t="s">
        <v>150</v>
      </c>
      <c r="G163" s="53"/>
      <c r="H163" s="56" t="s">
        <v>220</v>
      </c>
      <c r="I163" s="53"/>
      <c r="J163" s="60"/>
      <c r="K163" s="57">
        <v>5107242.7399999993</v>
      </c>
      <c r="L163" s="57">
        <f t="shared" si="0"/>
        <v>443526870.04488599</v>
      </c>
    </row>
    <row r="164" spans="1:12" ht="74.25" customHeight="1">
      <c r="A164" s="1"/>
      <c r="B164" s="51" t="s">
        <v>199</v>
      </c>
      <c r="C164" s="59" t="s">
        <v>221</v>
      </c>
      <c r="D164" s="53"/>
      <c r="E164" s="54" t="s">
        <v>222</v>
      </c>
      <c r="F164" s="54" t="s">
        <v>150</v>
      </c>
      <c r="G164" s="53"/>
      <c r="H164" s="56" t="s">
        <v>223</v>
      </c>
      <c r="I164" s="53"/>
      <c r="J164" s="60"/>
      <c r="K164" s="57">
        <v>4731396.1499999994</v>
      </c>
      <c r="L164" s="57">
        <f t="shared" si="0"/>
        <v>438795473.89488602</v>
      </c>
    </row>
    <row r="165" spans="1:12" ht="54">
      <c r="A165" s="1"/>
      <c r="B165" s="51" t="s">
        <v>199</v>
      </c>
      <c r="C165" s="59" t="s">
        <v>224</v>
      </c>
      <c r="D165" s="53"/>
      <c r="E165" s="53" t="s">
        <v>225</v>
      </c>
      <c r="F165" s="61" t="s">
        <v>150</v>
      </c>
      <c r="G165" s="53"/>
      <c r="H165" s="56" t="s">
        <v>226</v>
      </c>
      <c r="I165" s="53"/>
      <c r="J165" s="60"/>
      <c r="K165" s="57">
        <v>20000</v>
      </c>
      <c r="L165" s="57">
        <f t="shared" si="0"/>
        <v>438775473.89488602</v>
      </c>
    </row>
    <row r="166" spans="1:12" ht="36">
      <c r="A166" s="1"/>
      <c r="B166" s="51" t="s">
        <v>199</v>
      </c>
      <c r="C166" s="59" t="s">
        <v>227</v>
      </c>
      <c r="D166" s="59"/>
      <c r="E166" s="53" t="s">
        <v>228</v>
      </c>
      <c r="F166" s="61" t="s">
        <v>229</v>
      </c>
      <c r="G166" s="53"/>
      <c r="H166" s="56" t="s">
        <v>230</v>
      </c>
      <c r="I166" s="53"/>
      <c r="J166" s="57"/>
      <c r="K166" s="57">
        <v>44840</v>
      </c>
      <c r="L166" s="57">
        <f t="shared" si="0"/>
        <v>438730633.89488602</v>
      </c>
    </row>
    <row r="167" spans="1:12" ht="36">
      <c r="A167" s="1"/>
      <c r="B167" s="51" t="s">
        <v>199</v>
      </c>
      <c r="C167" s="59" t="s">
        <v>231</v>
      </c>
      <c r="D167" s="59"/>
      <c r="E167" s="53" t="s">
        <v>232</v>
      </c>
      <c r="F167" s="61" t="s">
        <v>233</v>
      </c>
      <c r="G167" s="53"/>
      <c r="H167" s="56" t="s">
        <v>234</v>
      </c>
      <c r="I167" s="53"/>
      <c r="J167" s="57"/>
      <c r="K167" s="57">
        <v>790</v>
      </c>
      <c r="L167" s="57">
        <f t="shared" si="0"/>
        <v>438729843.89488602</v>
      </c>
    </row>
    <row r="168" spans="1:12" ht="36">
      <c r="A168" s="1"/>
      <c r="B168" s="51" t="s">
        <v>199</v>
      </c>
      <c r="C168" s="59" t="s">
        <v>235</v>
      </c>
      <c r="D168" s="59"/>
      <c r="E168" s="53" t="s">
        <v>180</v>
      </c>
      <c r="F168" s="61" t="s">
        <v>236</v>
      </c>
      <c r="G168" s="53"/>
      <c r="H168" s="56" t="s">
        <v>237</v>
      </c>
      <c r="I168" s="53"/>
      <c r="J168" s="57"/>
      <c r="K168" s="57">
        <v>70800</v>
      </c>
      <c r="L168" s="57">
        <f t="shared" si="0"/>
        <v>438659043.89488602</v>
      </c>
    </row>
    <row r="169" spans="1:12" ht="54">
      <c r="A169" s="1"/>
      <c r="B169" s="51" t="s">
        <v>199</v>
      </c>
      <c r="C169" s="59" t="s">
        <v>238</v>
      </c>
      <c r="D169" s="53"/>
      <c r="E169" s="54" t="s">
        <v>239</v>
      </c>
      <c r="F169" s="61" t="s">
        <v>240</v>
      </c>
      <c r="G169" s="53"/>
      <c r="H169" s="56" t="s">
        <v>241</v>
      </c>
      <c r="I169" s="53"/>
      <c r="J169" s="57"/>
      <c r="K169" s="57">
        <v>300000</v>
      </c>
      <c r="L169" s="57">
        <f t="shared" si="0"/>
        <v>438359043.89488602</v>
      </c>
    </row>
    <row r="170" spans="1:12" ht="162">
      <c r="A170" s="1"/>
      <c r="B170" s="51" t="s">
        <v>242</v>
      </c>
      <c r="C170" s="59" t="s">
        <v>243</v>
      </c>
      <c r="D170" s="59"/>
      <c r="E170" s="54" t="s">
        <v>244</v>
      </c>
      <c r="F170" s="61" t="s">
        <v>150</v>
      </c>
      <c r="G170" s="53"/>
      <c r="H170" s="56" t="s">
        <v>245</v>
      </c>
      <c r="I170" s="53"/>
      <c r="J170" s="57"/>
      <c r="K170" s="57">
        <v>2737885.6700000004</v>
      </c>
      <c r="L170" s="57">
        <f t="shared" si="0"/>
        <v>435621158.224886</v>
      </c>
    </row>
    <row r="171" spans="1:12" ht="54">
      <c r="A171" s="1"/>
      <c r="B171" s="51">
        <v>45365</v>
      </c>
      <c r="C171" s="59">
        <v>576</v>
      </c>
      <c r="D171" s="59"/>
      <c r="E171" s="54" t="s">
        <v>228</v>
      </c>
      <c r="F171" s="61" t="s">
        <v>246</v>
      </c>
      <c r="G171" s="53"/>
      <c r="H171" s="56" t="s">
        <v>247</v>
      </c>
      <c r="I171" s="53"/>
      <c r="J171" s="57"/>
      <c r="K171" s="57">
        <v>387984</v>
      </c>
      <c r="L171" s="57">
        <f>+L170+J171-K171</f>
        <v>435233174.224886</v>
      </c>
    </row>
    <row r="172" spans="1:12" ht="36">
      <c r="A172" s="1"/>
      <c r="B172" s="51">
        <v>45365</v>
      </c>
      <c r="C172" s="59">
        <v>580</v>
      </c>
      <c r="D172" s="53"/>
      <c r="E172" s="54" t="s">
        <v>248</v>
      </c>
      <c r="F172" s="61" t="s">
        <v>249</v>
      </c>
      <c r="G172" s="53"/>
      <c r="H172" s="56" t="s">
        <v>250</v>
      </c>
      <c r="I172" s="53"/>
      <c r="J172" s="57"/>
      <c r="K172" s="57">
        <v>200000</v>
      </c>
      <c r="L172" s="57">
        <f t="shared" si="0"/>
        <v>435033174.224886</v>
      </c>
    </row>
    <row r="173" spans="1:12" ht="54">
      <c r="A173" s="1"/>
      <c r="B173" s="51">
        <v>45365</v>
      </c>
      <c r="C173" s="59">
        <v>588</v>
      </c>
      <c r="D173" s="53"/>
      <c r="E173" s="54" t="s">
        <v>251</v>
      </c>
      <c r="F173" s="61" t="s">
        <v>252</v>
      </c>
      <c r="G173" s="53"/>
      <c r="H173" s="56" t="s">
        <v>253</v>
      </c>
      <c r="I173" s="53"/>
      <c r="J173" s="57"/>
      <c r="K173" s="57">
        <v>41022.699999999997</v>
      </c>
      <c r="L173" s="57">
        <f t="shared" si="0"/>
        <v>434992151.52488601</v>
      </c>
    </row>
    <row r="174" spans="1:12" ht="36">
      <c r="A174" s="1"/>
      <c r="B174" s="51">
        <v>45365</v>
      </c>
      <c r="C174" s="62">
        <v>591</v>
      </c>
      <c r="D174" s="62"/>
      <c r="E174" s="54" t="s">
        <v>239</v>
      </c>
      <c r="F174" s="63" t="s">
        <v>254</v>
      </c>
      <c r="G174" s="64"/>
      <c r="H174" s="65" t="s">
        <v>255</v>
      </c>
      <c r="I174" s="64"/>
      <c r="J174" s="66"/>
      <c r="K174" s="66">
        <v>390760.26</v>
      </c>
      <c r="L174" s="57">
        <f t="shared" si="0"/>
        <v>434601391.26488602</v>
      </c>
    </row>
    <row r="175" spans="1:12" ht="36">
      <c r="A175" s="1"/>
      <c r="B175" s="51">
        <v>44999</v>
      </c>
      <c r="C175" s="59">
        <v>595</v>
      </c>
      <c r="D175" s="59"/>
      <c r="E175" s="61" t="s">
        <v>256</v>
      </c>
      <c r="F175" s="61" t="s">
        <v>257</v>
      </c>
      <c r="G175" s="53"/>
      <c r="H175" s="56" t="s">
        <v>258</v>
      </c>
      <c r="I175" s="53"/>
      <c r="J175" s="57"/>
      <c r="K175" s="57">
        <v>153264.44</v>
      </c>
      <c r="L175" s="57">
        <f t="shared" si="0"/>
        <v>434448126.82488602</v>
      </c>
    </row>
    <row r="176" spans="1:12" ht="54">
      <c r="A176" s="1"/>
      <c r="B176" s="51">
        <v>44999</v>
      </c>
      <c r="C176" s="59">
        <v>598</v>
      </c>
      <c r="D176" s="59"/>
      <c r="E176" s="61" t="s">
        <v>251</v>
      </c>
      <c r="F176" s="61" t="s">
        <v>252</v>
      </c>
      <c r="G176" s="53"/>
      <c r="H176" s="56" t="s">
        <v>259</v>
      </c>
      <c r="I176" s="53"/>
      <c r="J176" s="57"/>
      <c r="K176" s="57">
        <v>41048.300000000003</v>
      </c>
      <c r="L176" s="57">
        <f t="shared" si="0"/>
        <v>434407078.52488601</v>
      </c>
    </row>
    <row r="177" spans="1:14" ht="54">
      <c r="A177" s="1"/>
      <c r="B177" s="51">
        <v>45365</v>
      </c>
      <c r="C177" s="59"/>
      <c r="D177" s="59"/>
      <c r="E177" s="61" t="s">
        <v>260</v>
      </c>
      <c r="F177" s="61" t="s">
        <v>150</v>
      </c>
      <c r="G177" s="53"/>
      <c r="H177" s="56" t="s">
        <v>261</v>
      </c>
      <c r="I177" s="53"/>
      <c r="J177" s="57">
        <v>3052268.07</v>
      </c>
      <c r="K177" s="57"/>
      <c r="L177" s="57">
        <f t="shared" si="0"/>
        <v>437459346.594886</v>
      </c>
    </row>
    <row r="178" spans="1:14" ht="54">
      <c r="A178" s="1"/>
      <c r="B178" s="51">
        <v>45366</v>
      </c>
      <c r="C178" s="59"/>
      <c r="D178" s="59"/>
      <c r="E178" s="61" t="s">
        <v>262</v>
      </c>
      <c r="F178" s="61" t="s">
        <v>150</v>
      </c>
      <c r="G178" s="53"/>
      <c r="H178" s="56" t="s">
        <v>263</v>
      </c>
      <c r="I178" s="53"/>
      <c r="J178" s="57">
        <v>145507651.25567538</v>
      </c>
      <c r="K178" s="57"/>
      <c r="L178" s="57">
        <f t="shared" si="0"/>
        <v>582966997.85056138</v>
      </c>
    </row>
    <row r="179" spans="1:14" ht="54">
      <c r="A179" s="1"/>
      <c r="B179" s="51">
        <v>45366</v>
      </c>
      <c r="C179" s="59"/>
      <c r="D179" s="59"/>
      <c r="E179" s="61" t="s">
        <v>264</v>
      </c>
      <c r="F179" s="61" t="s">
        <v>150</v>
      </c>
      <c r="G179" s="53"/>
      <c r="H179" s="56" t="s">
        <v>265</v>
      </c>
      <c r="I179" s="53"/>
      <c r="J179" s="57">
        <v>2992670.2243246185</v>
      </c>
      <c r="K179" s="57"/>
      <c r="L179" s="57">
        <f t="shared" si="0"/>
        <v>585959668.07488596</v>
      </c>
      <c r="N179" s="67"/>
    </row>
    <row r="180" spans="1:14" ht="54">
      <c r="A180" s="1"/>
      <c r="B180" s="51">
        <v>45369</v>
      </c>
      <c r="C180" s="59">
        <v>607</v>
      </c>
      <c r="D180" s="59"/>
      <c r="E180" s="61" t="s">
        <v>266</v>
      </c>
      <c r="F180" s="61" t="s">
        <v>267</v>
      </c>
      <c r="G180" s="53"/>
      <c r="H180" s="56" t="s">
        <v>268</v>
      </c>
      <c r="I180" s="53"/>
      <c r="J180" s="57"/>
      <c r="K180" s="57">
        <v>1795563.89</v>
      </c>
      <c r="L180" s="57">
        <f t="shared" si="0"/>
        <v>584164104.18488598</v>
      </c>
      <c r="N180" s="67"/>
    </row>
    <row r="181" spans="1:14" ht="72">
      <c r="A181" s="1"/>
      <c r="B181" s="51">
        <v>45370</v>
      </c>
      <c r="C181" s="59">
        <v>609</v>
      </c>
      <c r="D181" s="59"/>
      <c r="E181" s="61" t="s">
        <v>269</v>
      </c>
      <c r="F181" s="61" t="s">
        <v>150</v>
      </c>
      <c r="G181" s="53"/>
      <c r="H181" s="56" t="s">
        <v>270</v>
      </c>
      <c r="I181" s="53"/>
      <c r="J181" s="57"/>
      <c r="K181" s="57">
        <v>39266.6</v>
      </c>
      <c r="L181" s="57">
        <f t="shared" si="0"/>
        <v>584124837.58488595</v>
      </c>
      <c r="N181" s="67"/>
    </row>
    <row r="182" spans="1:14" ht="54">
      <c r="A182" s="1"/>
      <c r="B182" s="51">
        <v>45370</v>
      </c>
      <c r="C182" s="59">
        <v>612</v>
      </c>
      <c r="D182" s="59"/>
      <c r="E182" s="61" t="s">
        <v>271</v>
      </c>
      <c r="F182" s="61" t="s">
        <v>150</v>
      </c>
      <c r="G182" s="53"/>
      <c r="H182" s="56" t="s">
        <v>272</v>
      </c>
      <c r="I182" s="53"/>
      <c r="J182" s="57"/>
      <c r="K182" s="57">
        <v>2140000</v>
      </c>
      <c r="L182" s="57">
        <f t="shared" si="0"/>
        <v>581984837.58488595</v>
      </c>
      <c r="N182" s="67"/>
    </row>
    <row r="183" spans="1:14" ht="36">
      <c r="A183" s="1"/>
      <c r="B183" s="51">
        <v>45371</v>
      </c>
      <c r="C183" s="59">
        <v>624</v>
      </c>
      <c r="D183" s="59"/>
      <c r="E183" s="61" t="s">
        <v>273</v>
      </c>
      <c r="F183" s="61" t="s">
        <v>274</v>
      </c>
      <c r="G183" s="53"/>
      <c r="H183" s="56" t="s">
        <v>275</v>
      </c>
      <c r="I183" s="53"/>
      <c r="J183" s="57"/>
      <c r="K183" s="57">
        <v>11564</v>
      </c>
      <c r="L183" s="57">
        <f t="shared" si="0"/>
        <v>581973273.58488595</v>
      </c>
      <c r="N183" s="67"/>
    </row>
    <row r="184" spans="1:14" ht="36">
      <c r="A184" s="1"/>
      <c r="B184" s="51">
        <v>45371</v>
      </c>
      <c r="C184" s="59">
        <v>626</v>
      </c>
      <c r="D184" s="59"/>
      <c r="E184" s="61" t="s">
        <v>276</v>
      </c>
      <c r="F184" s="61" t="s">
        <v>277</v>
      </c>
      <c r="G184" s="53"/>
      <c r="H184" s="56" t="s">
        <v>278</v>
      </c>
      <c r="I184" s="53"/>
      <c r="J184" s="57"/>
      <c r="K184" s="57">
        <v>179803.68</v>
      </c>
      <c r="L184" s="57">
        <f t="shared" si="0"/>
        <v>581793469.90488601</v>
      </c>
      <c r="N184" s="67"/>
    </row>
    <row r="185" spans="1:14" ht="36">
      <c r="A185" s="1"/>
      <c r="B185" s="51">
        <v>45371</v>
      </c>
      <c r="C185" s="59">
        <v>628</v>
      </c>
      <c r="D185" s="59"/>
      <c r="E185" s="61" t="s">
        <v>155</v>
      </c>
      <c r="F185" s="61" t="s">
        <v>279</v>
      </c>
      <c r="G185" s="53"/>
      <c r="H185" s="56" t="s">
        <v>280</v>
      </c>
      <c r="I185" s="53"/>
      <c r="J185" s="57"/>
      <c r="K185" s="57">
        <v>27956</v>
      </c>
      <c r="L185" s="57">
        <f t="shared" si="0"/>
        <v>581765513.90488601</v>
      </c>
      <c r="N185" s="67"/>
    </row>
    <row r="186" spans="1:14" ht="36">
      <c r="A186" s="1"/>
      <c r="B186" s="51">
        <v>45371</v>
      </c>
      <c r="C186" s="59">
        <v>632</v>
      </c>
      <c r="D186" s="59"/>
      <c r="E186" s="61" t="s">
        <v>161</v>
      </c>
      <c r="F186" s="61" t="s">
        <v>162</v>
      </c>
      <c r="G186" s="53"/>
      <c r="H186" s="56" t="s">
        <v>281</v>
      </c>
      <c r="I186" s="53"/>
      <c r="J186" s="57"/>
      <c r="K186" s="57">
        <v>37708.32</v>
      </c>
      <c r="L186" s="57">
        <f t="shared" si="0"/>
        <v>581727805.58488595</v>
      </c>
      <c r="N186" s="67"/>
    </row>
    <row r="187" spans="1:14" ht="36">
      <c r="A187" s="1"/>
      <c r="B187" s="51">
        <v>45371</v>
      </c>
      <c r="C187" s="59">
        <v>634</v>
      </c>
      <c r="D187" s="59"/>
      <c r="E187" s="61" t="s">
        <v>161</v>
      </c>
      <c r="F187" s="61" t="s">
        <v>162</v>
      </c>
      <c r="G187" s="53"/>
      <c r="H187" s="56" t="s">
        <v>282</v>
      </c>
      <c r="I187" s="53"/>
      <c r="J187" s="57"/>
      <c r="K187" s="57">
        <v>34026.43</v>
      </c>
      <c r="L187" s="57">
        <f t="shared" si="0"/>
        <v>581693779.15488601</v>
      </c>
      <c r="N187" s="67"/>
    </row>
    <row r="188" spans="1:14" ht="54.75" customHeight="1">
      <c r="A188" s="1"/>
      <c r="B188" s="51">
        <v>45371</v>
      </c>
      <c r="C188" s="59">
        <v>636</v>
      </c>
      <c r="D188" s="59"/>
      <c r="E188" s="61" t="s">
        <v>155</v>
      </c>
      <c r="F188" s="61" t="s">
        <v>283</v>
      </c>
      <c r="G188" s="53"/>
      <c r="H188" s="56" t="s">
        <v>284</v>
      </c>
      <c r="I188" s="53"/>
      <c r="J188" s="57"/>
      <c r="K188" s="57">
        <v>8200.06</v>
      </c>
      <c r="L188" s="57">
        <f t="shared" si="0"/>
        <v>581685579.09488606</v>
      </c>
      <c r="N188" s="67"/>
    </row>
    <row r="189" spans="1:14" ht="54.75" customHeight="1">
      <c r="A189" s="1"/>
      <c r="B189" s="51">
        <v>45371</v>
      </c>
      <c r="C189" s="59">
        <v>639</v>
      </c>
      <c r="D189" s="59"/>
      <c r="E189" s="61" t="s">
        <v>273</v>
      </c>
      <c r="F189" s="61" t="s">
        <v>285</v>
      </c>
      <c r="G189" s="53"/>
      <c r="H189" s="56" t="s">
        <v>286</v>
      </c>
      <c r="I189" s="53"/>
      <c r="J189" s="57"/>
      <c r="K189" s="57">
        <v>102287.12</v>
      </c>
      <c r="L189" s="57">
        <f t="shared" si="0"/>
        <v>581583291.97488606</v>
      </c>
      <c r="N189" s="67"/>
    </row>
    <row r="190" spans="1:14" ht="54">
      <c r="A190" s="1"/>
      <c r="B190" s="51" t="s">
        <v>287</v>
      </c>
      <c r="C190" s="59" t="s">
        <v>288</v>
      </c>
      <c r="D190" s="59"/>
      <c r="E190" s="61" t="s">
        <v>271</v>
      </c>
      <c r="F190" s="61" t="s">
        <v>150</v>
      </c>
      <c r="G190" s="53"/>
      <c r="H190" s="56" t="s">
        <v>289</v>
      </c>
      <c r="I190" s="53"/>
      <c r="J190" s="57"/>
      <c r="K190" s="57">
        <v>9800</v>
      </c>
      <c r="L190" s="57">
        <f t="shared" si="0"/>
        <v>581573491.97488606</v>
      </c>
      <c r="N190" s="67"/>
    </row>
    <row r="191" spans="1:14" ht="36">
      <c r="A191" s="1"/>
      <c r="B191" s="51">
        <v>45372</v>
      </c>
      <c r="C191" s="59">
        <v>660</v>
      </c>
      <c r="D191" s="59"/>
      <c r="E191" s="61" t="s">
        <v>290</v>
      </c>
      <c r="F191" s="61" t="s">
        <v>291</v>
      </c>
      <c r="G191" s="53"/>
      <c r="H191" s="56" t="s">
        <v>292</v>
      </c>
      <c r="I191" s="53"/>
      <c r="J191" s="57"/>
      <c r="K191" s="57">
        <v>3100680.79</v>
      </c>
      <c r="L191" s="57">
        <f t="shared" si="0"/>
        <v>578472811.1848861</v>
      </c>
      <c r="N191" s="67"/>
    </row>
    <row r="192" spans="1:14" ht="54">
      <c r="A192" s="1"/>
      <c r="B192" s="51">
        <v>45372</v>
      </c>
      <c r="C192" s="59"/>
      <c r="D192" s="59"/>
      <c r="E192" s="61" t="s">
        <v>293</v>
      </c>
      <c r="F192" s="61" t="s">
        <v>150</v>
      </c>
      <c r="G192" s="53"/>
      <c r="H192" s="56" t="s">
        <v>294</v>
      </c>
      <c r="I192" s="53"/>
      <c r="J192" s="57">
        <v>150731966.84</v>
      </c>
      <c r="K192" s="57"/>
      <c r="L192" s="57">
        <f t="shared" si="0"/>
        <v>729204778.02488613</v>
      </c>
      <c r="N192" s="67"/>
    </row>
    <row r="193" spans="1:14" ht="54">
      <c r="A193" s="1"/>
      <c r="B193" s="51" t="s">
        <v>295</v>
      </c>
      <c r="C193" s="59" t="s">
        <v>296</v>
      </c>
      <c r="D193" s="59"/>
      <c r="E193" s="61" t="s">
        <v>297</v>
      </c>
      <c r="F193" s="61" t="s">
        <v>150</v>
      </c>
      <c r="G193" s="53"/>
      <c r="H193" s="56" t="s">
        <v>298</v>
      </c>
      <c r="I193" s="53"/>
      <c r="J193" s="57"/>
      <c r="K193" s="57">
        <v>184700.33</v>
      </c>
      <c r="L193" s="57">
        <f t="shared" si="0"/>
        <v>729020077.69488609</v>
      </c>
      <c r="N193" s="67"/>
    </row>
    <row r="194" spans="1:14" ht="54">
      <c r="A194" s="1"/>
      <c r="B194" s="51" t="s">
        <v>295</v>
      </c>
      <c r="C194" s="59" t="s">
        <v>299</v>
      </c>
      <c r="D194" s="59"/>
      <c r="E194" s="61" t="s">
        <v>271</v>
      </c>
      <c r="F194" s="61" t="s">
        <v>150</v>
      </c>
      <c r="G194" s="53"/>
      <c r="H194" s="56" t="s">
        <v>300</v>
      </c>
      <c r="I194" s="53"/>
      <c r="J194" s="57"/>
      <c r="K194" s="57">
        <v>12988500</v>
      </c>
      <c r="L194" s="57">
        <f t="shared" si="0"/>
        <v>716031577.69488609</v>
      </c>
    </row>
    <row r="195" spans="1:14" ht="54">
      <c r="A195" s="1"/>
      <c r="B195" s="51">
        <v>45376</v>
      </c>
      <c r="C195" s="59">
        <v>694</v>
      </c>
      <c r="D195" s="59"/>
      <c r="E195" s="61" t="s">
        <v>174</v>
      </c>
      <c r="F195" s="61" t="s">
        <v>301</v>
      </c>
      <c r="G195" s="53"/>
      <c r="H195" s="56" t="s">
        <v>302</v>
      </c>
      <c r="I195" s="53"/>
      <c r="J195" s="57"/>
      <c r="K195" s="57">
        <v>6609504.3899999997</v>
      </c>
      <c r="L195" s="57">
        <f t="shared" si="0"/>
        <v>709422073.3048861</v>
      </c>
    </row>
    <row r="196" spans="1:14" ht="36">
      <c r="A196" s="1"/>
      <c r="B196" s="51">
        <v>45377</v>
      </c>
      <c r="C196" s="59">
        <v>707</v>
      </c>
      <c r="D196" s="59"/>
      <c r="E196" s="61" t="s">
        <v>190</v>
      </c>
      <c r="F196" s="61" t="s">
        <v>303</v>
      </c>
      <c r="G196" s="53"/>
      <c r="H196" s="56" t="s">
        <v>304</v>
      </c>
      <c r="I196" s="53"/>
      <c r="J196" s="57"/>
      <c r="K196" s="57">
        <v>8327184.7199999997</v>
      </c>
      <c r="L196" s="57">
        <f t="shared" si="0"/>
        <v>701094888.58488607</v>
      </c>
    </row>
    <row r="197" spans="1:14" ht="54">
      <c r="A197" s="1"/>
      <c r="B197" s="51">
        <v>45377</v>
      </c>
      <c r="C197" s="59">
        <v>714</v>
      </c>
      <c r="D197" s="59"/>
      <c r="E197" s="61" t="s">
        <v>290</v>
      </c>
      <c r="F197" s="61" t="s">
        <v>305</v>
      </c>
      <c r="G197" s="53"/>
      <c r="H197" s="56" t="s">
        <v>306</v>
      </c>
      <c r="I197" s="53"/>
      <c r="J197" s="57"/>
      <c r="K197" s="57">
        <v>2702702.73</v>
      </c>
      <c r="L197" s="57">
        <f t="shared" si="0"/>
        <v>698392185.85488605</v>
      </c>
    </row>
    <row r="198" spans="1:14" ht="36">
      <c r="A198" s="1"/>
      <c r="B198" s="51">
        <v>45377</v>
      </c>
      <c r="C198" s="59">
        <v>722</v>
      </c>
      <c r="D198" s="59"/>
      <c r="E198" s="61" t="s">
        <v>174</v>
      </c>
      <c r="F198" s="61" t="s">
        <v>307</v>
      </c>
      <c r="G198" s="53"/>
      <c r="H198" s="56" t="s">
        <v>308</v>
      </c>
      <c r="I198" s="53"/>
      <c r="J198" s="57"/>
      <c r="K198" s="57">
        <v>12725956.35</v>
      </c>
      <c r="L198" s="57">
        <f t="shared" si="0"/>
        <v>685666229.50488603</v>
      </c>
    </row>
    <row r="199" spans="1:14" ht="54">
      <c r="A199" s="1"/>
      <c r="B199" s="51">
        <v>45377</v>
      </c>
      <c r="C199" s="59">
        <v>735</v>
      </c>
      <c r="D199" s="59"/>
      <c r="E199" s="61" t="s">
        <v>309</v>
      </c>
      <c r="F199" s="61" t="s">
        <v>310</v>
      </c>
      <c r="G199" s="53"/>
      <c r="H199" s="56" t="s">
        <v>311</v>
      </c>
      <c r="I199" s="53"/>
      <c r="J199" s="57"/>
      <c r="K199" s="57">
        <v>12073053.34</v>
      </c>
      <c r="L199" s="57">
        <f t="shared" si="0"/>
        <v>673593176.164886</v>
      </c>
    </row>
    <row r="200" spans="1:14" ht="36">
      <c r="A200" s="1"/>
      <c r="B200" s="51">
        <v>45377</v>
      </c>
      <c r="C200" s="59">
        <v>739</v>
      </c>
      <c r="D200" s="59"/>
      <c r="E200" s="61" t="s">
        <v>174</v>
      </c>
      <c r="F200" s="61" t="s">
        <v>312</v>
      </c>
      <c r="G200" s="53"/>
      <c r="H200" s="56" t="s">
        <v>313</v>
      </c>
      <c r="I200" s="53"/>
      <c r="J200" s="57"/>
      <c r="K200" s="57">
        <v>21881968.010000002</v>
      </c>
      <c r="L200" s="57">
        <f t="shared" si="0"/>
        <v>651711208.15488601</v>
      </c>
    </row>
    <row r="201" spans="1:14" ht="54">
      <c r="A201" s="1"/>
      <c r="B201" s="51">
        <v>45377</v>
      </c>
      <c r="C201" s="59"/>
      <c r="D201" s="59"/>
      <c r="E201" s="61" t="s">
        <v>314</v>
      </c>
      <c r="F201" s="61" t="s">
        <v>150</v>
      </c>
      <c r="G201" s="53"/>
      <c r="H201" s="56" t="s">
        <v>315</v>
      </c>
      <c r="I201" s="53"/>
      <c r="J201" s="57">
        <v>2839959.3221999998</v>
      </c>
      <c r="K201" s="57"/>
      <c r="L201" s="57">
        <f t="shared" si="0"/>
        <v>654551167.47708595</v>
      </c>
      <c r="N201" s="68"/>
    </row>
    <row r="202" spans="1:14" ht="144">
      <c r="A202" s="1"/>
      <c r="B202" s="51">
        <v>45378</v>
      </c>
      <c r="C202" s="59">
        <v>742</v>
      </c>
      <c r="D202" s="59"/>
      <c r="E202" s="61" t="s">
        <v>316</v>
      </c>
      <c r="F202" s="61" t="s">
        <v>317</v>
      </c>
      <c r="G202" s="53"/>
      <c r="H202" s="56" t="s">
        <v>318</v>
      </c>
      <c r="I202" s="53"/>
      <c r="J202" s="57"/>
      <c r="K202" s="57">
        <v>39697565.289999999</v>
      </c>
      <c r="L202" s="57">
        <f t="shared" si="0"/>
        <v>614853602.18708599</v>
      </c>
      <c r="N202" s="68"/>
    </row>
    <row r="203" spans="1:14" ht="36">
      <c r="A203" s="1"/>
      <c r="B203" s="51">
        <v>45378</v>
      </c>
      <c r="C203" s="59">
        <v>747</v>
      </c>
      <c r="D203" s="59"/>
      <c r="E203" s="61" t="s">
        <v>174</v>
      </c>
      <c r="F203" s="61" t="s">
        <v>319</v>
      </c>
      <c r="G203" s="53"/>
      <c r="H203" s="56" t="s">
        <v>320</v>
      </c>
      <c r="I203" s="53"/>
      <c r="J203" s="57"/>
      <c r="K203" s="57">
        <v>6178605.04</v>
      </c>
      <c r="L203" s="57">
        <f t="shared" si="0"/>
        <v>608674997.14708602</v>
      </c>
      <c r="N203" s="68"/>
    </row>
    <row r="204" spans="1:14" ht="54">
      <c r="A204" s="1"/>
      <c r="B204" s="51">
        <v>45378</v>
      </c>
      <c r="C204" s="59">
        <v>758</v>
      </c>
      <c r="D204" s="59"/>
      <c r="E204" s="61" t="s">
        <v>321</v>
      </c>
      <c r="F204" s="61" t="s">
        <v>322</v>
      </c>
      <c r="G204" s="53"/>
      <c r="H204" s="56" t="s">
        <v>323</v>
      </c>
      <c r="I204" s="53"/>
      <c r="J204" s="57"/>
      <c r="K204" s="57">
        <v>11353196.689999999</v>
      </c>
      <c r="L204" s="57">
        <f t="shared" ref="L204:L205" si="1">+L203+J204-K204</f>
        <v>597321800.45708597</v>
      </c>
    </row>
    <row r="205" spans="1:14" ht="18">
      <c r="B205" s="51"/>
      <c r="C205" s="59"/>
      <c r="D205" s="59"/>
      <c r="E205" s="61"/>
      <c r="F205" s="61"/>
      <c r="G205" s="53"/>
      <c r="H205" s="56"/>
      <c r="I205" s="53"/>
      <c r="J205" s="57"/>
      <c r="K205" s="57"/>
      <c r="L205" s="57">
        <f t="shared" si="1"/>
        <v>597321800.45708597</v>
      </c>
      <c r="M205" s="50"/>
    </row>
    <row r="206" spans="1:14" ht="18">
      <c r="B206" s="51"/>
      <c r="C206" s="59"/>
      <c r="D206" s="59"/>
      <c r="E206" s="61"/>
      <c r="F206" s="54"/>
      <c r="G206" s="53"/>
      <c r="H206" s="56"/>
      <c r="I206" s="53"/>
      <c r="J206" s="57"/>
      <c r="K206" s="57"/>
      <c r="L206" s="57"/>
      <c r="N206" s="67"/>
    </row>
    <row r="207" spans="1:14" ht="18.75" thickBot="1">
      <c r="B207" s="73" t="s">
        <v>135</v>
      </c>
      <c r="C207" s="73"/>
      <c r="D207" s="73"/>
      <c r="E207" s="73"/>
      <c r="F207" s="73"/>
      <c r="G207" s="73"/>
      <c r="H207" s="73"/>
      <c r="I207" s="69"/>
      <c r="J207" s="70">
        <f>SUM(J139:J206)</f>
        <v>310541591.17730004</v>
      </c>
      <c r="K207" s="70">
        <f>SUM(K139:K206)</f>
        <v>237657894.80000001</v>
      </c>
      <c r="L207" s="70">
        <f>+L205</f>
        <v>597321800.45708597</v>
      </c>
    </row>
    <row r="208" spans="1:14" ht="18.75" thickTop="1">
      <c r="B208" s="1"/>
      <c r="C208" s="1"/>
      <c r="D208" s="1"/>
      <c r="E208" s="1"/>
      <c r="F208" s="1"/>
      <c r="G208" s="1"/>
      <c r="H208" s="1"/>
      <c r="I208" s="1"/>
      <c r="J208" s="2"/>
      <c r="K208" s="2"/>
      <c r="L208" s="1"/>
    </row>
    <row r="209" spans="2:14" ht="18">
      <c r="B209" s="1"/>
      <c r="C209" s="1"/>
      <c r="D209" s="1"/>
      <c r="E209" s="1"/>
      <c r="F209" s="1"/>
      <c r="G209" s="1"/>
      <c r="H209" s="1"/>
      <c r="I209" s="1"/>
      <c r="J209" s="2"/>
      <c r="K209" s="2"/>
      <c r="L209" s="1"/>
    </row>
    <row r="210" spans="2:14" ht="18">
      <c r="B210" s="1"/>
      <c r="C210" s="1"/>
      <c r="D210" s="1"/>
      <c r="E210" s="1"/>
      <c r="F210" s="1"/>
      <c r="G210" s="1"/>
      <c r="H210" s="1"/>
      <c r="I210" s="1"/>
      <c r="J210" s="2"/>
      <c r="K210" s="2"/>
      <c r="L210" s="1"/>
    </row>
    <row r="211" spans="2:14" ht="18">
      <c r="B211" s="1"/>
      <c r="E211" s="1"/>
      <c r="F211" s="1"/>
      <c r="G211" s="1"/>
      <c r="H211" s="1"/>
      <c r="I211" s="1"/>
      <c r="J211" s="2"/>
    </row>
    <row r="212" spans="2:14" ht="18">
      <c r="B212" s="1"/>
      <c r="C212" s="74" t="s">
        <v>136</v>
      </c>
      <c r="D212" s="74"/>
      <c r="E212" s="74"/>
      <c r="G212" s="1"/>
      <c r="H212" s="43" t="s">
        <v>137</v>
      </c>
      <c r="I212" s="1"/>
      <c r="K212" s="74" t="s">
        <v>137</v>
      </c>
      <c r="L212" s="74"/>
    </row>
    <row r="213" spans="2:14" ht="18">
      <c r="B213" s="1"/>
      <c r="C213" s="75" t="s">
        <v>138</v>
      </c>
      <c r="D213" s="75"/>
      <c r="E213" s="75"/>
      <c r="G213" s="4"/>
      <c r="H213" s="44" t="s">
        <v>139</v>
      </c>
      <c r="I213" s="1"/>
      <c r="J213" s="1"/>
      <c r="K213" s="75" t="s">
        <v>140</v>
      </c>
      <c r="L213" s="75"/>
    </row>
    <row r="214" spans="2:14" ht="18">
      <c r="B214" s="1"/>
      <c r="C214" s="71" t="s">
        <v>141</v>
      </c>
      <c r="D214" s="71"/>
      <c r="E214" s="71"/>
      <c r="G214" s="4"/>
      <c r="H214" s="4" t="s">
        <v>142</v>
      </c>
      <c r="I214" s="1"/>
      <c r="J214" s="1"/>
      <c r="K214" s="71" t="s">
        <v>143</v>
      </c>
      <c r="L214" s="71"/>
    </row>
    <row r="215" spans="2:14" ht="18">
      <c r="B215" s="1"/>
      <c r="C215" s="1"/>
      <c r="D215" s="1"/>
      <c r="E215" s="1"/>
      <c r="F215" s="1"/>
      <c r="G215" s="1"/>
      <c r="H215" s="1"/>
      <c r="I215" s="1"/>
      <c r="J215" s="2"/>
      <c r="K215" s="2"/>
      <c r="L215" s="1"/>
      <c r="N215" s="67"/>
    </row>
    <row r="216" spans="2:14">
      <c r="N216" s="50"/>
    </row>
    <row r="217" spans="2:14">
      <c r="L217" s="50"/>
    </row>
    <row r="218" spans="2:14">
      <c r="K218" s="67"/>
      <c r="N218" s="3" t="s">
        <v>324</v>
      </c>
    </row>
  </sheetData>
  <mergeCells count="22">
    <mergeCell ref="B134:L134"/>
    <mergeCell ref="B2:L2"/>
    <mergeCell ref="B3:L3"/>
    <mergeCell ref="B4:L4"/>
    <mergeCell ref="B5:L5"/>
    <mergeCell ref="B122:H122"/>
    <mergeCell ref="C127:E127"/>
    <mergeCell ref="K127:L127"/>
    <mergeCell ref="C128:E128"/>
    <mergeCell ref="K128:L128"/>
    <mergeCell ref="C129:E129"/>
    <mergeCell ref="K129:L129"/>
    <mergeCell ref="B133:L133"/>
    <mergeCell ref="C214:E214"/>
    <mergeCell ref="K214:L214"/>
    <mergeCell ref="B135:L135"/>
    <mergeCell ref="B136:L136"/>
    <mergeCell ref="B207:H207"/>
    <mergeCell ref="C212:E212"/>
    <mergeCell ref="K212:L212"/>
    <mergeCell ref="C213:E213"/>
    <mergeCell ref="K213:L213"/>
  </mergeCells>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0FF093-EF82-4278-8358-CACD23D142A0}"/>
</file>

<file path=customXml/itemProps2.xml><?xml version="1.0" encoding="utf-8"?>
<ds:datastoreItem xmlns:ds="http://schemas.openxmlformats.org/officeDocument/2006/customXml" ds:itemID="{60978E08-1E51-46E8-9B2F-195679F0869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Anyolani Germosén</dc:creator>
  <cp:keywords/>
  <dc:description/>
  <cp:lastModifiedBy/>
  <cp:revision/>
  <dcterms:created xsi:type="dcterms:W3CDTF">2015-06-05T18:19:34Z</dcterms:created>
  <dcterms:modified xsi:type="dcterms:W3CDTF">2024-04-04T13:03:32Z</dcterms:modified>
  <cp:category/>
  <cp:contentStatus/>
</cp:coreProperties>
</file>