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1/"/>
    </mc:Choice>
  </mc:AlternateContent>
  <xr:revisionPtr revIDLastSave="47" documentId="11_71DD7D5E935D806A93DFFECE6E94D31523649F4F" xr6:coauthVersionLast="47" xr6:coauthVersionMax="47" xr10:uidLastSave="{699511AA-7CCA-4B9E-BA80-8B7E5EE3F00D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J78" i="1"/>
  <c r="L45" i="1"/>
  <c r="L78" i="1" s="1"/>
  <c r="B42" i="1"/>
  <c r="K24" i="1"/>
  <c r="J24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46" i="1" l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</calcChain>
</file>

<file path=xl/sharedStrings.xml><?xml version="1.0" encoding="utf-8"?>
<sst xmlns="http://schemas.openxmlformats.org/spreadsheetml/2006/main" count="182" uniqueCount="122">
  <si>
    <t>INFORME DE TESORERIA</t>
  </si>
  <si>
    <t>INGRESOS Y EGRESOS</t>
  </si>
  <si>
    <t>CUENTA NO. 2400169440 (Fondo Reponible)</t>
  </si>
  <si>
    <t>MAYO DEL 2021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</si>
  <si>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</si>
  <si>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</si>
  <si>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</si>
  <si>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</si>
  <si>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</si>
  <si>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</si>
  <si>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</si>
  <si>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</si>
  <si>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</si>
  <si>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</si>
  <si>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</si>
  <si>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Fecha</t>
  </si>
  <si>
    <t>LIB</t>
  </si>
  <si>
    <t>Cheque</t>
  </si>
  <si>
    <t>Referencia</t>
  </si>
  <si>
    <t>Beneficiario</t>
  </si>
  <si>
    <t>Descripcion</t>
  </si>
  <si>
    <t>Debito</t>
  </si>
  <si>
    <t>Credito</t>
  </si>
  <si>
    <t>Balance</t>
  </si>
  <si>
    <t>Balance Inicial</t>
  </si>
  <si>
    <t xml:space="preserve">CEIZTUR </t>
  </si>
  <si>
    <t>TRANSFERENCIA TESORERIA</t>
  </si>
  <si>
    <t>Empleados</t>
  </si>
  <si>
    <t>PAGO DE VIATICOS</t>
  </si>
  <si>
    <t>DGII</t>
  </si>
  <si>
    <t>COBRO IMP 0.15% DGII CTA CTE</t>
  </si>
  <si>
    <t xml:space="preserve">REPOSICION DE CAJA CHICA </t>
  </si>
  <si>
    <t>BANRESERVAS</t>
  </si>
  <si>
    <t xml:space="preserve">COMISION MANEJO DE CUENTA </t>
  </si>
  <si>
    <t>Total</t>
  </si>
  <si>
    <t>Anyolani Nolasco</t>
  </si>
  <si>
    <t>Enc. Division Depto. de Contabilidad</t>
  </si>
  <si>
    <t xml:space="preserve">  CUENTA UNICA DEL TESORO NO. 100010102384894</t>
  </si>
  <si>
    <t>Lib</t>
  </si>
  <si>
    <t>05/05/2021</t>
  </si>
  <si>
    <t xml:space="preserve">COMITE EJECUTOR DE INFRAESTRUCTURAS DE
ZONAS TURISTICAS
</t>
  </si>
  <si>
    <t>TRASNFERENCIAS RECIBIDAS DEL IDAC CORRESPONDIENTE AL MES DE FEBRERO</t>
  </si>
  <si>
    <t>2.1.2.2.06</t>
  </si>
  <si>
    <t>CEIZTUR</t>
  </si>
  <si>
    <t>RETROACTIVO POR RENDIMIENTO INDIVIDUAL EXEMPLEADOS 2020</t>
  </si>
  <si>
    <t>2.7.2.1.01</t>
  </si>
  <si>
    <t>Consorcio Solsanit, SRL</t>
  </si>
  <si>
    <t>Pago de Cub. No 2, Fact. 0100, Proy. No 345, cont. No.16-2020, Rehabilitación Planta de Tratamiento De Aguas Residuales Del complejo Turístico Playa Dorada, Puerto Plata.</t>
  </si>
  <si>
    <t>2.1.1.2.08;   2.1.5.1.01;   2.1.5.2.01;   2.1.5.3.01</t>
  </si>
  <si>
    <t>ADICIONAL CONTRATADOS FEBRERO 2021</t>
  </si>
  <si>
    <t>ADICIONAL CONTRATADOS ENERO 2021</t>
  </si>
  <si>
    <t>ADICIONAL CONTRATADOS MARZO 2021</t>
  </si>
  <si>
    <t>ADICIONAL CONTRATADOS ABRIL 2021</t>
  </si>
  <si>
    <t>2.6.4.6.01;   2.3.6.3.04</t>
  </si>
  <si>
    <t>Inversiones Yang, SRL</t>
  </si>
  <si>
    <t>Pago factura No. 0197, Compra de Herramientas para el Programa Nacional de Limpieza de Playas y Balnearios.</t>
  </si>
  <si>
    <t>2.3.9.1.01;  2.3.6.3.04;   2.6.4.6.01</t>
  </si>
  <si>
    <t>E&amp;C Multiservices, EIRL</t>
  </si>
  <si>
    <t>Pago factura No. 0665, Compra de Herramientas para el Programa Nacional de Limpieza de Playas y Balnearios.</t>
  </si>
  <si>
    <t>2,2,6,3,01</t>
  </si>
  <si>
    <t>HUMANO SEGUROS S A</t>
  </si>
  <si>
    <t>Pago factura No.  8586, correspondiente al mes de mayo 2021, seguro de salud a los empleados del CEIZTUR</t>
  </si>
  <si>
    <t>2.3.9.9.04</t>
  </si>
  <si>
    <t>Soluciones Mecanicas SM, SRL</t>
  </si>
  <si>
    <t>Pago Factura No. 0320, Compra de Herramientas para el Programa Nacional de Limpieza de Playas y Balnearios.</t>
  </si>
  <si>
    <t>2,3,5,5,01</t>
  </si>
  <si>
    <t>MEGAPLAX , SRL</t>
  </si>
  <si>
    <t>Pago factura No. 0120, Compra de fundas Plasticas, para el Programa Nacional de Limpieza de Playas y Balnearios, segun anexos</t>
  </si>
  <si>
    <t>2.2.1.3.01</t>
  </si>
  <si>
    <t xml:space="preserve">COMPANIA DOMINICANA DE TELEFONO C POR A </t>
  </si>
  <si>
    <t>PAGO FACT. POR EL SERVICIO TELEFONICO CORRESPONDIENTE AL MES DE MARZO 2021</t>
  </si>
  <si>
    <t>NULO</t>
  </si>
  <si>
    <t>PLASTICOS FLEXIBLES CXA</t>
  </si>
  <si>
    <t>Pago factura No. 0052, Compra de fundas Plasticas, para el Programa Nacional de Limpieza de Playas y Balnearios, segun anexos</t>
  </si>
  <si>
    <t>2.2.8.6.01</t>
  </si>
  <si>
    <t>INVERSIONES XZT</t>
  </si>
  <si>
    <t>Pago factura No. 0001, contratacion de los Servicios de decoracion Navideña de las oficinas del CEIZTUR, segun anexos.</t>
  </si>
  <si>
    <t>2,2,7,6,02</t>
  </si>
  <si>
    <t>Delta Comercial, SA</t>
  </si>
  <si>
    <t>Pago factura No. 1285, Servicio de mantenimiento general para Toyota Hilux placa no. L409888, segun anexos</t>
  </si>
  <si>
    <t>Pago factura No. 1432, mantenimiento y reparación del vehículo Toyota Prado placa No.G419344 asignado al Director Ejecutivo de CEIZTUR.</t>
  </si>
  <si>
    <t>14/05/2021</t>
  </si>
  <si>
    <t>2.3.6.3.04 / 2.3.9.9.04</t>
  </si>
  <si>
    <t>DAC DISEÑO ARQUITECTURA Y CONSTRUCCIONS SRL</t>
  </si>
  <si>
    <t>PAGO FACT. NO. 0053 COMPRA DE HERRAMIENTAS NACIONAL LIMPIEZA DE PLAYA Y BALNEARIOS</t>
  </si>
  <si>
    <t>17/05/2021</t>
  </si>
  <si>
    <t>2.2.8.7.06</t>
  </si>
  <si>
    <t>FREDDY BOLIVAR DE JESUS ALMONTE BRITO</t>
  </si>
  <si>
    <t>Pago Factura No. 0479, Pago Honorarios Profesional, Notarizacion de 264 contratos Programa Nacional de Limpieza de Playas y Balnearios, segun anexos.</t>
  </si>
  <si>
    <t>18/05/2021</t>
  </si>
  <si>
    <t>2.2.5.1.01</t>
  </si>
  <si>
    <t>XIOMARA DEL CARMEN ACOSTA</t>
  </si>
  <si>
    <t>Pago factura No. 0044, Alquiler de local que aloja las Oficinas de la Policia de Turismo (CESTUR), correspondiente al mes de mayo 2021, segun anexo</t>
  </si>
  <si>
    <t>20/05/2021</t>
  </si>
  <si>
    <t>LUIS ALEJANDRO PEÑA NUÑEZ</t>
  </si>
  <si>
    <t>Pago Factura No. 0166, Prestacion de Servicios Legales, correspondiente a los meses de junio-noviembre 2019, segun anexos.</t>
  </si>
  <si>
    <t>25/05/2021</t>
  </si>
  <si>
    <t>CARMEN ENICIA CHEVALIER CARABALLO</t>
  </si>
  <si>
    <t>PAGO FACT. NO.0291 PAGO HONORARIOS PROFESIONALES CON TRASLADO DE NOTARIO SEGÚN ANEXOS</t>
  </si>
  <si>
    <t>2.1.2.2.05 </t>
  </si>
  <si>
    <t>NOMINA MILITAR MAYO 2021</t>
  </si>
  <si>
    <t>2.1.1.2.01</t>
  </si>
  <si>
    <t>IGUALADOS CERTIFICADOS MARZO 2021</t>
  </si>
  <si>
    <t>IGUALADOS NO CERTIFICADOS MARZO 2021</t>
  </si>
  <si>
    <t>2,1,1,2,08,  2,1,5,1,01     2,1,5,2,01    2,1,5,3,01</t>
  </si>
  <si>
    <t>NOMINA CONTRATADOS MAYO 2021</t>
  </si>
  <si>
    <t>2.1.1.1.01,     2.1.5.1.01     2.1.5.2.01    2.1.5.3.01</t>
  </si>
  <si>
    <t>NOMINA FIJA MAYO 2021</t>
  </si>
  <si>
    <t>2.1.1.5.04</t>
  </si>
  <si>
    <t>VACACIONES NO PAGADA EX EMPLEADOS</t>
  </si>
  <si>
    <t>2.1.1.5.03</t>
  </si>
  <si>
    <t>PAGO INDEMNIZACION  EX EMPLEADO</t>
  </si>
  <si>
    <t>00130</t>
  </si>
  <si>
    <t>2.2.3.1.01,2.2.4.4.01,2.2.7.2.06,2.2.8.2.01,2.2.8.8.01,2.2.9.2.01,2.3.1.1.01,2.3.3.1.01,2.3.9.1.01,2.3.9.5.01,2.3.9.6.01,2.3.9.9.01</t>
  </si>
  <si>
    <t>REGULARIZACION DE ANTICIPO FINANCIERO</t>
  </si>
  <si>
    <t>2.2.7.2.06</t>
  </si>
  <si>
    <t xml:space="preserve">GRUPO PARISI SRL </t>
  </si>
  <si>
    <t>Pago Factura No.0082, Por el Mantenimiento y Reparación del Vehículo Ford Edge placa No. EG00009.</t>
  </si>
  <si>
    <t>Realizado por:</t>
  </si>
  <si>
    <t>Maggy Villar</t>
  </si>
  <si>
    <t>Analista y/o Técnico de Contabilidad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</si>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</sst>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3" fontId="3" fillId="0" borderId="0" xfId="1" applyFont="1"/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" fontId="3" fillId="0" borderId="2" xfId="0" applyNumberFormat="1" applyFont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3" fontId="3" fillId="0" borderId="2" xfId="1" applyFont="1" applyBorder="1"/>
    <xf numFmtId="43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3" fontId="3" fillId="0" borderId="0" xfId="0" applyNumberFormat="1" applyFont="1"/>
    <xf numFmtId="1" fontId="3" fillId="0" borderId="2" xfId="0" applyNumberFormat="1" applyFont="1" applyBorder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3" xfId="1" applyFont="1" applyFill="1" applyBorder="1"/>
    <xf numFmtId="43" fontId="2" fillId="2" borderId="3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/>
    <xf numFmtId="17" fontId="2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left" wrapText="1"/>
    </xf>
    <xf numFmtId="14" fontId="4" fillId="0" borderId="2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14" fontId="5" fillId="0" borderId="2" xfId="0" applyNumberFormat="1" applyFont="1" applyBorder="1" applyAlignment="1">
      <alignment horizontal="left" wrapText="1"/>
    </xf>
    <xf numFmtId="43" fontId="3" fillId="3" borderId="2" xfId="1" applyFont="1" applyFill="1" applyBorder="1"/>
    <xf numFmtId="43" fontId="5" fillId="0" borderId="2" xfId="0" applyNumberFormat="1" applyFont="1" applyBorder="1"/>
    <xf numFmtId="43" fontId="5" fillId="3" borderId="2" xfId="0" applyNumberFormat="1" applyFont="1" applyFill="1" applyBorder="1"/>
    <xf numFmtId="0" fontId="3" fillId="0" borderId="0" xfId="0" applyFont="1" applyAlignment="1">
      <alignment wrapText="1"/>
    </xf>
    <xf numFmtId="4" fontId="3" fillId="0" borderId="2" xfId="0" applyNumberFormat="1" applyFont="1" applyBorder="1" applyAlignment="1">
      <alignment horizontal="left" wrapText="1"/>
    </xf>
    <xf numFmtId="43" fontId="2" fillId="0" borderId="0" xfId="1" applyFont="1"/>
    <xf numFmtId="0" fontId="2" fillId="0" borderId="4" xfId="0" applyFont="1" applyBorder="1" applyAlignment="1">
      <alignment horizontal="center"/>
    </xf>
    <xf numFmtId="43" fontId="3" fillId="0" borderId="0" xfId="1" applyFont="1" applyBorder="1" applyAlignment="1"/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Millares 2 2 2 3" xfId="1" xr:uid="{9E79536E-A9FF-415B-AF13-7F15BCB247FE}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4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81915</xdr:rowOff>
    </xdr:from>
    <xdr:to>
      <xdr:col>3</xdr:col>
      <xdr:colOff>639512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0E80C4-01A8-46A7-8854-93302653769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0" y="81915"/>
          <a:ext cx="2528637" cy="6419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60157</xdr:colOff>
      <xdr:row>37</xdr:row>
      <xdr:rowOff>171451</xdr:rowOff>
    </xdr:from>
    <xdr:to>
      <xdr:col>4</xdr:col>
      <xdr:colOff>672431</xdr:colOff>
      <xdr:row>41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8F0A1F4-1566-4EE3-BC5C-B9E5EDD2779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4457" y="7258051"/>
          <a:ext cx="3485649" cy="7048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pto%20financiero%202021/CONTROL%20DE%20LIBRAMIENTOS/CONTROL%20DE%20LIB.%20MONTO%20BRUTO%202021-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pto%20financiero%202021/CONTROL%20DE%20LIBRAMIENTOS/CONTROL%20DE%20LIB.%20MONTO%20BRUTO%202021-1.xlsx?64C19A8F" TargetMode="External"/><Relationship Id="rId1" Type="http://schemas.openxmlformats.org/officeDocument/2006/relationships/externalLinkPath" Target="file:///\\64C19A8F\CONTROL%20DE%20LIB.%20MONTO%20BRUTO%20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"/>
      <sheetName val="ENERO 1"/>
      <sheetName val="FEBRERO"/>
      <sheetName val="FEBRERO 1"/>
      <sheetName val="MARZO"/>
      <sheetName val="MARZO 1"/>
      <sheetName val="ABRIL"/>
      <sheetName val="ABRIL 1"/>
      <sheetName val="MAYO"/>
      <sheetName val="MAYO 1"/>
      <sheetName val="JUNIO"/>
      <sheetName val="JUNIO 1"/>
      <sheetName val="JULIO"/>
      <sheetName val="JULIO 1"/>
      <sheetName val="AGOSTO"/>
      <sheetName val="AGOSTO 1"/>
      <sheetName val="SEPTIEMBRE "/>
      <sheetName val="SEPTIEMBRE 1"/>
      <sheetName val="OCTUBRE"/>
      <sheetName val="OCTUBRE 1"/>
      <sheetName val="NOVIEMBRE"/>
      <sheetName val="NOVIEMBRE 1"/>
      <sheetName val="DICIEMBRE"/>
      <sheetName val="DICIEMBRE 1"/>
      <sheetName val="Sheet11"/>
      <sheetName val="Hoja6"/>
      <sheetName val="Hoja1"/>
      <sheetName val="Hoja2"/>
      <sheetName val="Hoja3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L15">
            <v>1114470.9599999997</v>
          </cell>
        </row>
        <row r="55">
          <cell r="L55">
            <v>400122778.70057219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FEAD8D-ABDA-466E-9E56-8BF8F9918F99}" name="Tabla13" displayName="Tabla13" ref="B7:L23" totalsRowShown="0" headerRowDxfId="12" headerRowBorderDxfId="11" tableBorderDxfId="10">
  <autoFilter ref="B7:L23" xr:uid="{DAFEAD8D-ABDA-466E-9E56-8BF8F9918F99}"/>
  <tableColumns count="11">
    <tableColumn id="1" xr3:uid="{536ED0BE-FD7C-4832-9DA7-4DA9595FAEDE}" name="Columna1" dataDxfId="9"/>
    <tableColumn id="2" xr3:uid="{3A77195C-88BE-4DB9-951E-F3998C69B272}" name="Columna2" dataDxfId="8"/>
    <tableColumn id="3" xr3:uid="{014E7A40-232B-44AD-86AE-DE37486C8AE6}" name="Columna3" dataDxfId="7"/>
    <tableColumn id="4" xr3:uid="{F7DC1EE7-37CE-4427-9439-7B7E5453F575}" name="Columna4"/>
    <tableColumn id="5" xr3:uid="{60CB8E96-695D-47B2-8922-EF5DA3DF1ACA}" name="Columna5" dataDxfId="6"/>
    <tableColumn id="6" xr3:uid="{C9AB5D8B-FB12-4BEE-96EE-F39FE49F519D}" name="Columna6" dataDxfId="5"/>
    <tableColumn id="7" xr3:uid="{87F8B7BB-16CC-42D8-AA34-71608C6EA111}" name="Columna7" dataDxfId="4"/>
    <tableColumn id="8" xr3:uid="{D3EF9D35-304D-4680-B2E0-0A0877533785}" name="Columna8" dataDxfId="3"/>
    <tableColumn id="9" xr3:uid="{7A3C20F8-2E4E-4BC9-B826-881C0BE3B6A8}" name="Columna9" dataDxfId="2"/>
    <tableColumn id="10" xr3:uid="{F8B8EDE1-F5F9-4060-A447-EBC92B03B48F}" name="Columna10" dataDxfId="1"/>
    <tableColumn id="11" xr3:uid="{EE6A1333-1362-443A-876A-420F77871D20}" name="Columna11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88"/>
  <sheetViews>
    <sheetView showGridLines="0" tabSelected="1" view="pageBreakPreview" topLeftCell="A61" zoomScale="60" zoomScaleNormal="100" workbookViewId="0">
      <selection activeCell="W77" sqref="W77"/>
    </sheetView>
  </sheetViews>
  <sheetFormatPr baseColWidth="10" defaultColWidth="8.85546875" defaultRowHeight="15" x14ac:dyDescent="0.3"/>
  <cols>
    <col min="1" max="1" width="1.7109375" style="2" customWidth="1"/>
    <col min="2" max="2" width="12.140625" style="2" customWidth="1"/>
    <col min="3" max="3" width="13.42578125" style="2" customWidth="1"/>
    <col min="4" max="4" width="16.28515625" style="2" customWidth="1"/>
    <col min="5" max="5" width="18.7109375" style="2" customWidth="1"/>
    <col min="6" max="6" width="37.7109375" style="2" customWidth="1"/>
    <col min="7" max="7" width="1.5703125" style="2" hidden="1" customWidth="1"/>
    <col min="8" max="8" width="65.85546875" style="2" customWidth="1"/>
    <col min="9" max="9" width="1.7109375" style="2" hidden="1" customWidth="1"/>
    <col min="10" max="10" width="20.140625" style="9" customWidth="1"/>
    <col min="11" max="11" width="20.42578125" style="9" customWidth="1"/>
    <col min="12" max="12" width="21.7109375" style="2" customWidth="1"/>
    <col min="13" max="13" width="10.28515625" style="2" bestFit="1" customWidth="1"/>
    <col min="14" max="16384" width="8.85546875" style="2"/>
  </cols>
  <sheetData>
    <row r="2" spans="2:13" x14ac:dyDescent="0.3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3" x14ac:dyDescent="0.3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3" x14ac:dyDescent="0.3"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2:13" x14ac:dyDescent="0.3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7" spans="2:13" hidden="1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4" t="s">
        <v>12</v>
      </c>
      <c r="K7" s="4" t="s">
        <v>13</v>
      </c>
      <c r="L7" s="3" t="s">
        <v>14</v>
      </c>
    </row>
    <row r="8" spans="2:13" x14ac:dyDescent="0.3"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/>
      <c r="H8" s="5" t="s">
        <v>20</v>
      </c>
      <c r="I8" s="5"/>
      <c r="J8" s="6" t="s">
        <v>21</v>
      </c>
      <c r="K8" s="6" t="s">
        <v>22</v>
      </c>
      <c r="L8" s="5" t="s">
        <v>23</v>
      </c>
    </row>
    <row r="9" spans="2:13" ht="15.75" x14ac:dyDescent="0.3">
      <c r="B9" s="7"/>
      <c r="F9"/>
      <c r="H9" s="8" t="s">
        <v>24</v>
      </c>
      <c r="J9" s="9">
        <v>0</v>
      </c>
      <c r="K9" s="9">
        <v>0</v>
      </c>
      <c r="L9" s="9">
        <f>+'[1]ABRIL 1'!L15</f>
        <v>1114470.9599999997</v>
      </c>
    </row>
    <row r="10" spans="2:13" x14ac:dyDescent="0.3">
      <c r="B10" s="10">
        <v>44322</v>
      </c>
      <c r="C10" s="11"/>
      <c r="D10" s="11"/>
      <c r="E10" s="12">
        <v>4524000000031</v>
      </c>
      <c r="F10" s="13" t="s">
        <v>25</v>
      </c>
      <c r="G10" s="11"/>
      <c r="H10" s="14" t="s">
        <v>26</v>
      </c>
      <c r="I10" s="11"/>
      <c r="J10" s="15">
        <v>1126562.05</v>
      </c>
      <c r="K10" s="15"/>
      <c r="L10" s="16">
        <f>+L9+Tabla13[[#This Row],[Columna9]]-Tabla13[[#This Row],[Columna10]]</f>
        <v>2241033.0099999998</v>
      </c>
    </row>
    <row r="11" spans="2:13" x14ac:dyDescent="0.3">
      <c r="B11" s="10">
        <v>44323</v>
      </c>
      <c r="C11" s="11"/>
      <c r="D11" s="11"/>
      <c r="E11" s="12">
        <v>4524000000012</v>
      </c>
      <c r="F11" s="17" t="s">
        <v>27</v>
      </c>
      <c r="G11" s="11"/>
      <c r="H11" s="18" t="s">
        <v>28</v>
      </c>
      <c r="I11" s="11"/>
      <c r="J11" s="15"/>
      <c r="K11" s="15">
        <v>115600</v>
      </c>
      <c r="L11" s="16">
        <f>+L10+Tabla13[[#This Row],[Columna9]]-Tabla13[[#This Row],[Columna10]]</f>
        <v>2125433.0099999998</v>
      </c>
      <c r="M11" s="19"/>
    </row>
    <row r="12" spans="2:13" x14ac:dyDescent="0.3">
      <c r="B12" s="10">
        <v>44323</v>
      </c>
      <c r="C12" s="11"/>
      <c r="D12" s="11"/>
      <c r="E12" s="12">
        <v>4524000000012</v>
      </c>
      <c r="F12" s="13" t="s">
        <v>27</v>
      </c>
      <c r="G12" s="11"/>
      <c r="H12" s="18" t="s">
        <v>28</v>
      </c>
      <c r="I12" s="11"/>
      <c r="J12" s="15"/>
      <c r="K12" s="15">
        <v>362050</v>
      </c>
      <c r="L12" s="16">
        <f>+L11+Tabla13[[#This Row],[Columna9]]-Tabla13[[#This Row],[Columna10]]</f>
        <v>1763383.0099999998</v>
      </c>
    </row>
    <row r="13" spans="2:13" x14ac:dyDescent="0.3">
      <c r="B13" s="10">
        <v>44326</v>
      </c>
      <c r="C13" s="11"/>
      <c r="D13" s="11"/>
      <c r="E13" s="12">
        <v>4524000050062</v>
      </c>
      <c r="F13" s="17" t="s">
        <v>29</v>
      </c>
      <c r="G13" s="11"/>
      <c r="H13" s="18" t="s">
        <v>30</v>
      </c>
      <c r="I13" s="11"/>
      <c r="J13" s="15"/>
      <c r="K13" s="15">
        <v>173.4</v>
      </c>
      <c r="L13" s="16">
        <f>+L12+Tabla13[[#This Row],[Columna9]]-Tabla13[[#This Row],[Columna10]]</f>
        <v>1763209.6099999999</v>
      </c>
    </row>
    <row r="14" spans="2:13" x14ac:dyDescent="0.3">
      <c r="B14" s="10">
        <v>44326</v>
      </c>
      <c r="C14" s="11"/>
      <c r="D14" s="11"/>
      <c r="E14" s="12">
        <v>4524000050063</v>
      </c>
      <c r="F14" s="17" t="s">
        <v>29</v>
      </c>
      <c r="G14" s="11"/>
      <c r="H14" s="18" t="s">
        <v>30</v>
      </c>
      <c r="I14" s="11"/>
      <c r="J14" s="15"/>
      <c r="K14" s="15">
        <v>543.08000000000004</v>
      </c>
      <c r="L14" s="16">
        <f>+L13+Tabla13[[#This Row],[Columna9]]-Tabla13[[#This Row],[Columna10]]</f>
        <v>1762666.5299999998</v>
      </c>
    </row>
    <row r="15" spans="2:13" x14ac:dyDescent="0.3">
      <c r="B15" s="10">
        <v>44326</v>
      </c>
      <c r="C15" s="11"/>
      <c r="D15" s="11"/>
      <c r="E15" s="20">
        <v>4524000000003</v>
      </c>
      <c r="F15" s="13" t="s">
        <v>27</v>
      </c>
      <c r="G15" s="11"/>
      <c r="H15" s="18" t="s">
        <v>28</v>
      </c>
      <c r="I15" s="11"/>
      <c r="J15" s="15"/>
      <c r="K15" s="15">
        <v>44000</v>
      </c>
      <c r="L15" s="16">
        <f>+L14+Tabla13[[#This Row],[Columna9]]-Tabla13[[#This Row],[Columna10]]</f>
        <v>1718666.5299999998</v>
      </c>
    </row>
    <row r="16" spans="2:13" x14ac:dyDescent="0.3">
      <c r="B16" s="10">
        <v>44327</v>
      </c>
      <c r="C16" s="11"/>
      <c r="D16" s="11"/>
      <c r="E16" s="12">
        <v>4524000053853</v>
      </c>
      <c r="F16" s="17" t="s">
        <v>29</v>
      </c>
      <c r="G16" s="11"/>
      <c r="H16" s="18" t="s">
        <v>30</v>
      </c>
      <c r="I16" s="11"/>
      <c r="J16" s="15"/>
      <c r="K16" s="15">
        <v>66</v>
      </c>
      <c r="L16" s="16">
        <f>+L15+Tabla13[[#This Row],[Columna9]]-Tabla13[[#This Row],[Columna10]]</f>
        <v>1718600.5299999998</v>
      </c>
    </row>
    <row r="17" spans="2:12" x14ac:dyDescent="0.3">
      <c r="B17" s="10">
        <v>44335</v>
      </c>
      <c r="C17" s="11"/>
      <c r="D17" s="11"/>
      <c r="E17" s="20">
        <v>4524000000021</v>
      </c>
      <c r="F17" s="13" t="s">
        <v>27</v>
      </c>
      <c r="G17" s="11"/>
      <c r="H17" s="18" t="s">
        <v>28</v>
      </c>
      <c r="I17" s="11"/>
      <c r="J17" s="15"/>
      <c r="K17" s="15">
        <v>174300</v>
      </c>
      <c r="L17" s="16">
        <f>+L16+Tabla13[[#This Row],[Columna9]]-Tabla13[[#This Row],[Columna10]]</f>
        <v>1544300.5299999998</v>
      </c>
    </row>
    <row r="18" spans="2:12" x14ac:dyDescent="0.3">
      <c r="B18" s="10">
        <v>44336</v>
      </c>
      <c r="C18" s="11"/>
      <c r="D18" s="11"/>
      <c r="E18" s="20">
        <v>4524000030917</v>
      </c>
      <c r="F18" s="17" t="s">
        <v>29</v>
      </c>
      <c r="G18" s="11"/>
      <c r="H18" s="18" t="s">
        <v>30</v>
      </c>
      <c r="I18" s="11"/>
      <c r="J18" s="15"/>
      <c r="K18" s="15">
        <v>261.45</v>
      </c>
      <c r="L18" s="16">
        <f>+L17+Tabla13[[#This Row],[Columna9]]-Tabla13[[#This Row],[Columna10]]</f>
        <v>1544039.0799999998</v>
      </c>
    </row>
    <row r="19" spans="2:12" x14ac:dyDescent="0.3">
      <c r="B19" s="10">
        <v>44336</v>
      </c>
      <c r="C19" s="11"/>
      <c r="D19" s="11"/>
      <c r="E19" s="20">
        <v>4524000000017</v>
      </c>
      <c r="F19" s="13" t="s">
        <v>27</v>
      </c>
      <c r="G19" s="11"/>
      <c r="H19" s="18" t="s">
        <v>28</v>
      </c>
      <c r="I19" s="11"/>
      <c r="J19" s="15"/>
      <c r="K19" s="15">
        <v>80410.5</v>
      </c>
      <c r="L19" s="16">
        <f>+L18+Tabla13[[#This Row],[Columna9]]-Tabla13[[#This Row],[Columna10]]</f>
        <v>1463628.5799999998</v>
      </c>
    </row>
    <row r="20" spans="2:12" x14ac:dyDescent="0.3">
      <c r="B20" s="10">
        <v>44337</v>
      </c>
      <c r="C20" s="11"/>
      <c r="D20" s="11"/>
      <c r="E20" s="20">
        <v>4524000040549</v>
      </c>
      <c r="F20" s="17" t="s">
        <v>29</v>
      </c>
      <c r="G20" s="11"/>
      <c r="H20" s="18" t="s">
        <v>30</v>
      </c>
      <c r="I20" s="11"/>
      <c r="J20" s="15"/>
      <c r="K20" s="15">
        <v>120.62</v>
      </c>
      <c r="L20" s="16">
        <f>+L19+Tabla13[[#This Row],[Columna9]]-Tabla13[[#This Row],[Columna10]]</f>
        <v>1463507.9599999997</v>
      </c>
    </row>
    <row r="21" spans="2:12" ht="15.75" x14ac:dyDescent="0.3">
      <c r="B21" s="10">
        <v>44342</v>
      </c>
      <c r="C21" s="11"/>
      <c r="D21" s="11"/>
      <c r="E21" s="20">
        <v>115</v>
      </c>
      <c r="F21" s="13" t="s">
        <v>25</v>
      </c>
      <c r="G21" s="11"/>
      <c r="H21" t="s">
        <v>31</v>
      </c>
      <c r="I21" s="11"/>
      <c r="J21" s="15"/>
      <c r="K21" s="15">
        <v>163133.79</v>
      </c>
      <c r="L21" s="16">
        <f>+L20+Tabla13[[#This Row],[Columna9]]-Tabla13[[#This Row],[Columna10]]</f>
        <v>1300374.1699999997</v>
      </c>
    </row>
    <row r="22" spans="2:12" x14ac:dyDescent="0.3">
      <c r="B22" s="10">
        <v>44343</v>
      </c>
      <c r="C22" s="11"/>
      <c r="D22" s="11"/>
      <c r="E22" s="12">
        <v>4524000081929</v>
      </c>
      <c r="F22" s="13" t="s">
        <v>29</v>
      </c>
      <c r="G22" s="11"/>
      <c r="H22" s="18" t="s">
        <v>30</v>
      </c>
      <c r="I22" s="11"/>
      <c r="J22" s="15"/>
      <c r="K22" s="15">
        <v>244.7</v>
      </c>
      <c r="L22" s="16">
        <f>+L21+Tabla13[[#This Row],[Columna9]]-Tabla13[[#This Row],[Columna10]]</f>
        <v>1300129.4699999997</v>
      </c>
    </row>
    <row r="23" spans="2:12" x14ac:dyDescent="0.3">
      <c r="B23" s="10">
        <v>44347</v>
      </c>
      <c r="C23" s="11"/>
      <c r="D23" s="11"/>
      <c r="E23" s="12">
        <v>9990002</v>
      </c>
      <c r="F23" s="17" t="s">
        <v>32</v>
      </c>
      <c r="G23" s="11"/>
      <c r="H23" s="18" t="s">
        <v>33</v>
      </c>
      <c r="I23" s="11"/>
      <c r="J23" s="15"/>
      <c r="K23" s="15">
        <v>175</v>
      </c>
      <c r="L23" s="16">
        <f>+L22+Tabla13[[#This Row],[Columna9]]-Tabla13[[#This Row],[Columna10]]</f>
        <v>1299954.4699999997</v>
      </c>
    </row>
    <row r="24" spans="2:12" ht="15.75" thickBot="1" x14ac:dyDescent="0.35">
      <c r="B24" s="21" t="s">
        <v>34</v>
      </c>
      <c r="C24" s="22"/>
      <c r="D24" s="22"/>
      <c r="E24" s="22"/>
      <c r="F24" s="21"/>
      <c r="G24" s="21"/>
      <c r="H24" s="23"/>
      <c r="I24" s="22"/>
      <c r="J24" s="24">
        <f>+SUM(J9:J23)</f>
        <v>1126562.05</v>
      </c>
      <c r="K24" s="24">
        <f>SUM(K10:K23)</f>
        <v>941078.53999999992</v>
      </c>
      <c r="L24" s="25">
        <f>+L23</f>
        <v>1299954.4699999997</v>
      </c>
    </row>
    <row r="25" spans="2:12" ht="15.75" thickTop="1" x14ac:dyDescent="0.3">
      <c r="L25" s="19"/>
    </row>
    <row r="27" spans="2:12" x14ac:dyDescent="0.3">
      <c r="K27" s="28"/>
      <c r="L27" s="48"/>
    </row>
    <row r="28" spans="2:12" ht="15.75" x14ac:dyDescent="0.3">
      <c r="B28"/>
      <c r="C28"/>
      <c r="J28" s="43"/>
      <c r="K28" s="49"/>
      <c r="L28" s="50"/>
    </row>
    <row r="29" spans="2:12" x14ac:dyDescent="0.3">
      <c r="B29" s="44" t="s">
        <v>118</v>
      </c>
      <c r="C29" s="44"/>
      <c r="D29" s="44"/>
      <c r="F29" s="27"/>
      <c r="H29" s="42" t="s">
        <v>121</v>
      </c>
      <c r="J29" s="43"/>
      <c r="K29" s="51"/>
      <c r="L29" s="51"/>
    </row>
    <row r="30" spans="2:12" x14ac:dyDescent="0.3">
      <c r="B30" s="45" t="s">
        <v>119</v>
      </c>
      <c r="C30" s="45"/>
      <c r="D30" s="45"/>
      <c r="E30" s="27"/>
      <c r="F30" s="1"/>
      <c r="G30" s="1"/>
      <c r="H30" s="27" t="s">
        <v>35</v>
      </c>
      <c r="J30" s="43"/>
      <c r="K30" s="52"/>
      <c r="L30" s="52"/>
    </row>
    <row r="31" spans="2:12" x14ac:dyDescent="0.3">
      <c r="B31" s="46" t="s">
        <v>120</v>
      </c>
      <c r="C31" s="46"/>
      <c r="D31" s="46"/>
      <c r="E31" s="27"/>
      <c r="F31" s="1"/>
      <c r="G31" s="1"/>
      <c r="H31" s="1" t="s">
        <v>36</v>
      </c>
      <c r="J31" s="43"/>
      <c r="K31" s="51"/>
      <c r="L31" s="51"/>
    </row>
    <row r="32" spans="2:12" x14ac:dyDescent="0.3">
      <c r="J32" s="43"/>
      <c r="K32" s="43"/>
      <c r="L32" s="43"/>
    </row>
    <row r="33" spans="2:13" x14ac:dyDescent="0.3">
      <c r="J33" s="28"/>
      <c r="K33" s="28"/>
      <c r="L33" s="48"/>
    </row>
    <row r="34" spans="2:13" x14ac:dyDescent="0.3">
      <c r="J34" s="28"/>
      <c r="K34" s="28"/>
    </row>
    <row r="35" spans="2:13" x14ac:dyDescent="0.3">
      <c r="J35" s="28"/>
      <c r="K35" s="28"/>
    </row>
    <row r="38" spans="2:13" x14ac:dyDescent="0.3">
      <c r="M38" s="26"/>
    </row>
    <row r="39" spans="2:13" x14ac:dyDescent="0.3">
      <c r="B39" s="46" t="s">
        <v>0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26"/>
    </row>
    <row r="40" spans="2:13" x14ac:dyDescent="0.3">
      <c r="B40" s="46" t="s">
        <v>1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26"/>
    </row>
    <row r="41" spans="2:13" x14ac:dyDescent="0.3">
      <c r="B41" s="46" t="s">
        <v>37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29"/>
    </row>
    <row r="42" spans="2:13" x14ac:dyDescent="0.3">
      <c r="B42" s="47" t="str">
        <f>+B5</f>
        <v>MAYO DEL 2021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4" spans="2:13" x14ac:dyDescent="0.3">
      <c r="B44" s="5" t="s">
        <v>15</v>
      </c>
      <c r="C44" s="5" t="s">
        <v>38</v>
      </c>
      <c r="D44" s="5" t="s">
        <v>17</v>
      </c>
      <c r="E44" s="5" t="s">
        <v>18</v>
      </c>
      <c r="F44" s="5" t="s">
        <v>19</v>
      </c>
      <c r="G44" s="5"/>
      <c r="H44" s="5" t="s">
        <v>20</v>
      </c>
      <c r="I44" s="5"/>
      <c r="J44" s="6" t="s">
        <v>21</v>
      </c>
      <c r="K44" s="6" t="s">
        <v>22</v>
      </c>
      <c r="L44" s="5" t="s">
        <v>23</v>
      </c>
      <c r="M44" s="9"/>
    </row>
    <row r="45" spans="2:13" x14ac:dyDescent="0.3">
      <c r="B45" s="30"/>
      <c r="C45" s="27"/>
      <c r="F45" s="31"/>
      <c r="H45" s="8" t="s">
        <v>24</v>
      </c>
      <c r="L45" s="9">
        <f>+'[1]ABRIL 1'!L55</f>
        <v>400122778.70057219</v>
      </c>
      <c r="M45" s="9"/>
    </row>
    <row r="46" spans="2:13" ht="60" x14ac:dyDescent="0.3">
      <c r="B46" s="32" t="s">
        <v>39</v>
      </c>
      <c r="C46" s="17"/>
      <c r="D46" s="11"/>
      <c r="E46" s="33"/>
      <c r="F46" s="34" t="s">
        <v>40</v>
      </c>
      <c r="G46" s="11"/>
      <c r="H46" s="35" t="s">
        <v>41</v>
      </c>
      <c r="I46" s="11"/>
      <c r="J46" s="15">
        <v>132672907.79000001</v>
      </c>
      <c r="K46" s="36"/>
      <c r="L46" s="15">
        <f>+L45+J46-K46</f>
        <v>532795686.49057221</v>
      </c>
      <c r="M46" s="9"/>
    </row>
    <row r="47" spans="2:13" ht="33" x14ac:dyDescent="0.3">
      <c r="B47" s="32">
        <v>44321</v>
      </c>
      <c r="C47" s="17">
        <v>1106</v>
      </c>
      <c r="D47" s="11"/>
      <c r="E47" s="33" t="s">
        <v>42</v>
      </c>
      <c r="F47" s="34" t="s">
        <v>43</v>
      </c>
      <c r="G47" s="11"/>
      <c r="H47" s="35" t="s">
        <v>44</v>
      </c>
      <c r="I47" s="11"/>
      <c r="J47" s="15"/>
      <c r="K47" s="37">
        <v>317500</v>
      </c>
      <c r="L47" s="15">
        <f>+L46+J47-K47</f>
        <v>532478186.49057221</v>
      </c>
      <c r="M47" s="9"/>
    </row>
    <row r="48" spans="2:13" ht="49.5" x14ac:dyDescent="0.3">
      <c r="B48" s="32">
        <v>44322</v>
      </c>
      <c r="C48" s="13">
        <v>1111</v>
      </c>
      <c r="D48" s="11"/>
      <c r="E48" s="33" t="s">
        <v>45</v>
      </c>
      <c r="F48" s="34" t="s">
        <v>46</v>
      </c>
      <c r="G48" s="11"/>
      <c r="H48" s="35" t="s">
        <v>47</v>
      </c>
      <c r="I48" s="11"/>
      <c r="J48" s="15"/>
      <c r="K48" s="38">
        <v>13453651.82</v>
      </c>
      <c r="L48" s="15">
        <f>+L47+J48-K48</f>
        <v>519024534.67057222</v>
      </c>
      <c r="M48" s="9"/>
    </row>
    <row r="49" spans="2:13" ht="30" x14ac:dyDescent="0.3">
      <c r="B49" s="32">
        <v>44326</v>
      </c>
      <c r="C49" s="13">
        <v>1114</v>
      </c>
      <c r="D49" s="11"/>
      <c r="E49" s="33" t="s">
        <v>48</v>
      </c>
      <c r="F49" s="34" t="s">
        <v>43</v>
      </c>
      <c r="G49" s="11"/>
      <c r="H49" s="35" t="s">
        <v>49</v>
      </c>
      <c r="I49" s="11"/>
      <c r="J49" s="15"/>
      <c r="K49" s="38">
        <v>224917.62</v>
      </c>
      <c r="L49" s="15">
        <f t="shared" ref="L49:L76" si="0">+L48+J49-K49</f>
        <v>518799617.05057222</v>
      </c>
      <c r="M49" s="9"/>
    </row>
    <row r="50" spans="2:13" ht="30" x14ac:dyDescent="0.3">
      <c r="B50" s="32">
        <v>44326</v>
      </c>
      <c r="C50" s="13">
        <v>1116</v>
      </c>
      <c r="D50" s="11"/>
      <c r="E50" s="33" t="s">
        <v>48</v>
      </c>
      <c r="F50" s="34" t="s">
        <v>43</v>
      </c>
      <c r="G50" s="11"/>
      <c r="H50" s="35" t="s">
        <v>50</v>
      </c>
      <c r="I50" s="11"/>
      <c r="J50" s="15"/>
      <c r="K50" s="38">
        <v>90852.14</v>
      </c>
      <c r="L50" s="15">
        <f t="shared" si="0"/>
        <v>518708764.91057223</v>
      </c>
      <c r="M50" s="9"/>
    </row>
    <row r="51" spans="2:13" ht="30" x14ac:dyDescent="0.3">
      <c r="B51" s="32">
        <v>44326</v>
      </c>
      <c r="C51" s="13">
        <v>1118</v>
      </c>
      <c r="D51" s="11"/>
      <c r="E51" s="33" t="s">
        <v>48</v>
      </c>
      <c r="F51" s="34" t="s">
        <v>43</v>
      </c>
      <c r="G51" s="11"/>
      <c r="H51" s="35" t="s">
        <v>51</v>
      </c>
      <c r="I51" s="11"/>
      <c r="J51" s="15"/>
      <c r="K51" s="36">
        <v>187960.82</v>
      </c>
      <c r="L51" s="15">
        <f t="shared" si="0"/>
        <v>518520804.09057224</v>
      </c>
    </row>
    <row r="52" spans="2:13" ht="30" x14ac:dyDescent="0.3">
      <c r="B52" s="32">
        <v>44326</v>
      </c>
      <c r="C52" s="13">
        <v>1120</v>
      </c>
      <c r="D52" s="11"/>
      <c r="E52" s="33" t="s">
        <v>48</v>
      </c>
      <c r="F52" s="34" t="s">
        <v>43</v>
      </c>
      <c r="G52" s="11"/>
      <c r="H52" s="35" t="s">
        <v>52</v>
      </c>
      <c r="I52" s="11"/>
      <c r="J52" s="15"/>
      <c r="K52" s="36">
        <v>187960.82</v>
      </c>
      <c r="L52" s="15">
        <f t="shared" si="0"/>
        <v>518332843.27057225</v>
      </c>
    </row>
    <row r="53" spans="2:13" ht="33" x14ac:dyDescent="0.3">
      <c r="B53" s="32">
        <v>44327</v>
      </c>
      <c r="C53" s="13">
        <v>1127</v>
      </c>
      <c r="D53" s="17"/>
      <c r="E53" s="34" t="s">
        <v>53</v>
      </c>
      <c r="F53" s="34" t="s">
        <v>54</v>
      </c>
      <c r="G53" s="11"/>
      <c r="H53" s="35" t="s">
        <v>55</v>
      </c>
      <c r="I53" s="11"/>
      <c r="J53" s="15"/>
      <c r="K53" s="36">
        <v>204768.11</v>
      </c>
      <c r="L53" s="15">
        <f t="shared" si="0"/>
        <v>518128075.16057223</v>
      </c>
    </row>
    <row r="54" spans="2:13" ht="33" x14ac:dyDescent="0.3">
      <c r="B54" s="32">
        <v>44327</v>
      </c>
      <c r="C54" s="13">
        <v>1131</v>
      </c>
      <c r="D54" s="17"/>
      <c r="E54" s="34" t="s">
        <v>56</v>
      </c>
      <c r="F54" s="34" t="s">
        <v>57</v>
      </c>
      <c r="G54" s="11"/>
      <c r="H54" s="35" t="s">
        <v>58</v>
      </c>
      <c r="I54" s="11"/>
      <c r="J54" s="15"/>
      <c r="K54" s="36">
        <v>349575</v>
      </c>
      <c r="L54" s="15">
        <f t="shared" si="0"/>
        <v>517778500.16057223</v>
      </c>
    </row>
    <row r="55" spans="2:13" ht="33" x14ac:dyDescent="0.3">
      <c r="B55" s="32">
        <v>44327</v>
      </c>
      <c r="C55" s="13">
        <v>1138</v>
      </c>
      <c r="D55" s="17"/>
      <c r="E55" s="34" t="s">
        <v>59</v>
      </c>
      <c r="F55" s="34" t="s">
        <v>60</v>
      </c>
      <c r="G55" s="11"/>
      <c r="H55" s="35" t="s">
        <v>61</v>
      </c>
      <c r="I55" s="11"/>
      <c r="J55" s="15"/>
      <c r="K55" s="36">
        <v>823687.05</v>
      </c>
      <c r="L55" s="15">
        <f t="shared" si="0"/>
        <v>516954813.11057222</v>
      </c>
    </row>
    <row r="56" spans="2:13" ht="33" x14ac:dyDescent="0.3">
      <c r="B56" s="32">
        <v>44327</v>
      </c>
      <c r="C56" s="13">
        <v>1140</v>
      </c>
      <c r="D56" s="17"/>
      <c r="E56" s="34" t="s">
        <v>62</v>
      </c>
      <c r="F56" s="34" t="s">
        <v>63</v>
      </c>
      <c r="G56" s="11"/>
      <c r="H56" s="35" t="s">
        <v>64</v>
      </c>
      <c r="I56" s="11"/>
      <c r="J56" s="15"/>
      <c r="K56" s="36">
        <v>127440</v>
      </c>
      <c r="L56" s="15">
        <f t="shared" si="0"/>
        <v>516827373.11057222</v>
      </c>
    </row>
    <row r="57" spans="2:13" ht="49.5" x14ac:dyDescent="0.3">
      <c r="B57" s="32">
        <v>44328</v>
      </c>
      <c r="C57" s="13">
        <v>1147</v>
      </c>
      <c r="D57" s="17"/>
      <c r="E57" s="34" t="s">
        <v>65</v>
      </c>
      <c r="F57" s="34" t="s">
        <v>66</v>
      </c>
      <c r="G57" s="11"/>
      <c r="H57" s="35" t="s">
        <v>67</v>
      </c>
      <c r="I57" s="11"/>
      <c r="J57" s="15"/>
      <c r="K57" s="36">
        <v>101975.6</v>
      </c>
      <c r="L57" s="15">
        <f t="shared" si="0"/>
        <v>516725397.5105722</v>
      </c>
    </row>
    <row r="58" spans="2:13" ht="33" x14ac:dyDescent="0.3">
      <c r="B58" s="32">
        <v>44328</v>
      </c>
      <c r="C58" s="17">
        <v>1149</v>
      </c>
      <c r="D58" s="17"/>
      <c r="E58" s="34" t="s">
        <v>68</v>
      </c>
      <c r="F58" s="34" t="s">
        <v>69</v>
      </c>
      <c r="G58" s="11"/>
      <c r="H58" s="35" t="s">
        <v>70</v>
      </c>
      <c r="I58" s="11"/>
      <c r="J58" s="15"/>
      <c r="K58" s="36">
        <v>128312.65</v>
      </c>
      <c r="L58" s="15">
        <f t="shared" si="0"/>
        <v>516597084.86057222</v>
      </c>
    </row>
    <row r="59" spans="2:13" ht="16.5" x14ac:dyDescent="0.3">
      <c r="B59" s="32">
        <v>44328</v>
      </c>
      <c r="C59" s="17">
        <v>1155</v>
      </c>
      <c r="D59" s="17"/>
      <c r="E59" s="34" t="s">
        <v>71</v>
      </c>
      <c r="F59" s="34" t="s">
        <v>71</v>
      </c>
      <c r="G59" s="11"/>
      <c r="H59" s="35" t="s">
        <v>71</v>
      </c>
      <c r="I59" s="11"/>
      <c r="J59" s="15"/>
      <c r="K59" s="36">
        <v>0</v>
      </c>
      <c r="L59" s="15">
        <f t="shared" si="0"/>
        <v>516597084.86057222</v>
      </c>
    </row>
    <row r="60" spans="2:13" ht="49.5" x14ac:dyDescent="0.3">
      <c r="B60" s="32">
        <v>44328</v>
      </c>
      <c r="C60" s="17">
        <v>1157</v>
      </c>
      <c r="D60" s="17"/>
      <c r="E60" s="34" t="s">
        <v>65</v>
      </c>
      <c r="F60" s="34" t="s">
        <v>72</v>
      </c>
      <c r="G60" s="11"/>
      <c r="H60" s="35" t="s">
        <v>73</v>
      </c>
      <c r="I60" s="11"/>
      <c r="J60" s="15"/>
      <c r="K60" s="36">
        <v>129600.64</v>
      </c>
      <c r="L60" s="15">
        <f t="shared" si="0"/>
        <v>516467484.22057223</v>
      </c>
    </row>
    <row r="61" spans="2:13" ht="33" x14ac:dyDescent="0.3">
      <c r="B61" s="32">
        <v>44329</v>
      </c>
      <c r="C61" s="17">
        <v>1160</v>
      </c>
      <c r="D61" s="17"/>
      <c r="E61" s="34" t="s">
        <v>74</v>
      </c>
      <c r="F61" s="34" t="s">
        <v>75</v>
      </c>
      <c r="G61" s="11"/>
      <c r="H61" s="35" t="s">
        <v>76</v>
      </c>
      <c r="I61" s="11"/>
      <c r="J61" s="15"/>
      <c r="K61" s="36">
        <v>146669.95000000001</v>
      </c>
      <c r="L61" s="15">
        <f t="shared" si="0"/>
        <v>516320814.27057225</v>
      </c>
    </row>
    <row r="62" spans="2:13" ht="33" x14ac:dyDescent="0.3">
      <c r="B62" s="32">
        <v>44329</v>
      </c>
      <c r="C62" s="17">
        <v>1162</v>
      </c>
      <c r="D62" s="17"/>
      <c r="E62" s="39" t="s">
        <v>77</v>
      </c>
      <c r="F62" s="34" t="s">
        <v>78</v>
      </c>
      <c r="G62" s="11"/>
      <c r="H62" s="35" t="s">
        <v>79</v>
      </c>
      <c r="I62" s="11"/>
      <c r="J62" s="15"/>
      <c r="K62" s="36">
        <v>20305.46</v>
      </c>
      <c r="L62" s="15">
        <f t="shared" si="0"/>
        <v>516300508.81057227</v>
      </c>
    </row>
    <row r="63" spans="2:13" ht="49.5" x14ac:dyDescent="0.3">
      <c r="B63" s="32">
        <v>44329</v>
      </c>
      <c r="C63" s="17">
        <v>1164</v>
      </c>
      <c r="D63" s="17"/>
      <c r="E63" s="34" t="s">
        <v>77</v>
      </c>
      <c r="F63" s="34" t="s">
        <v>78</v>
      </c>
      <c r="G63" s="11"/>
      <c r="H63" s="35" t="s">
        <v>80</v>
      </c>
      <c r="I63" s="11"/>
      <c r="J63" s="15"/>
      <c r="K63" s="36">
        <v>23248.82</v>
      </c>
      <c r="L63" s="15">
        <f t="shared" si="0"/>
        <v>516277259.99057227</v>
      </c>
    </row>
    <row r="64" spans="2:13" ht="33" x14ac:dyDescent="0.3">
      <c r="B64" s="32" t="s">
        <v>81</v>
      </c>
      <c r="C64" s="17">
        <v>1168</v>
      </c>
      <c r="D64" s="17"/>
      <c r="E64" s="34" t="s">
        <v>82</v>
      </c>
      <c r="F64" s="34" t="s">
        <v>83</v>
      </c>
      <c r="G64" s="11"/>
      <c r="H64" s="35" t="s">
        <v>84</v>
      </c>
      <c r="I64" s="11"/>
      <c r="J64" s="15"/>
      <c r="K64" s="36">
        <v>87900.27</v>
      </c>
      <c r="L64" s="15">
        <f t="shared" si="0"/>
        <v>516189359.72057229</v>
      </c>
    </row>
    <row r="65" spans="2:13" ht="49.5" x14ac:dyDescent="0.3">
      <c r="B65" s="32" t="s">
        <v>85</v>
      </c>
      <c r="C65" s="17">
        <v>1176</v>
      </c>
      <c r="D65" s="17"/>
      <c r="E65" s="34" t="s">
        <v>86</v>
      </c>
      <c r="F65" s="34" t="s">
        <v>87</v>
      </c>
      <c r="G65" s="11"/>
      <c r="H65" s="35" t="s">
        <v>88</v>
      </c>
      <c r="I65" s="11"/>
      <c r="J65" s="15"/>
      <c r="K65" s="36">
        <v>311520</v>
      </c>
      <c r="L65" s="15">
        <f t="shared" si="0"/>
        <v>515877839.72057229</v>
      </c>
    </row>
    <row r="66" spans="2:13" ht="49.5" x14ac:dyDescent="0.3">
      <c r="B66" s="32" t="s">
        <v>89</v>
      </c>
      <c r="C66" s="17">
        <v>1183</v>
      </c>
      <c r="D66" s="17"/>
      <c r="E66" s="34" t="s">
        <v>90</v>
      </c>
      <c r="F66" s="34" t="s">
        <v>91</v>
      </c>
      <c r="G66" s="11"/>
      <c r="H66" s="35" t="s">
        <v>92</v>
      </c>
      <c r="I66" s="11"/>
      <c r="J66" s="15"/>
      <c r="K66" s="36">
        <v>376919.4</v>
      </c>
      <c r="L66" s="15">
        <f t="shared" si="0"/>
        <v>515500920.32057232</v>
      </c>
    </row>
    <row r="67" spans="2:13" ht="49.5" x14ac:dyDescent="0.3">
      <c r="B67" s="32" t="s">
        <v>93</v>
      </c>
      <c r="C67" s="17">
        <v>1190</v>
      </c>
      <c r="D67" s="17"/>
      <c r="E67" s="34" t="s">
        <v>86</v>
      </c>
      <c r="F67" s="34" t="s">
        <v>94</v>
      </c>
      <c r="G67" s="11"/>
      <c r="H67" s="35" t="s">
        <v>95</v>
      </c>
      <c r="I67" s="11"/>
      <c r="J67" s="15"/>
      <c r="K67" s="36">
        <v>750000</v>
      </c>
      <c r="L67" s="15">
        <f t="shared" si="0"/>
        <v>514750920.32057232</v>
      </c>
    </row>
    <row r="68" spans="2:13" ht="33" x14ac:dyDescent="0.3">
      <c r="B68" s="32" t="s">
        <v>96</v>
      </c>
      <c r="C68" s="17">
        <v>1204</v>
      </c>
      <c r="D68" s="17"/>
      <c r="E68" s="34" t="s">
        <v>86</v>
      </c>
      <c r="F68" s="34" t="s">
        <v>97</v>
      </c>
      <c r="G68" s="11"/>
      <c r="H68" s="35" t="s">
        <v>98</v>
      </c>
      <c r="I68" s="11"/>
      <c r="J68" s="15"/>
      <c r="K68" s="36">
        <v>23600</v>
      </c>
      <c r="L68" s="15">
        <f t="shared" si="0"/>
        <v>514727320.32057232</v>
      </c>
    </row>
    <row r="69" spans="2:13" ht="16.5" x14ac:dyDescent="0.3">
      <c r="B69" s="32">
        <v>44341</v>
      </c>
      <c r="C69" s="17">
        <v>1206</v>
      </c>
      <c r="D69" s="17"/>
      <c r="E69" s="40" t="s">
        <v>99</v>
      </c>
      <c r="F69" s="34" t="s">
        <v>43</v>
      </c>
      <c r="G69" s="11"/>
      <c r="H69" s="35" t="s">
        <v>100</v>
      </c>
      <c r="I69" s="11"/>
      <c r="J69" s="15"/>
      <c r="K69" s="36">
        <v>115000</v>
      </c>
      <c r="L69" s="15">
        <f t="shared" si="0"/>
        <v>514612320.32057232</v>
      </c>
    </row>
    <row r="70" spans="2:13" ht="16.5" x14ac:dyDescent="0.3">
      <c r="B70" s="32">
        <v>44341</v>
      </c>
      <c r="C70" s="17">
        <v>1208</v>
      </c>
      <c r="D70" s="17"/>
      <c r="E70" s="40" t="s">
        <v>101</v>
      </c>
      <c r="F70" s="34" t="s">
        <v>43</v>
      </c>
      <c r="G70" s="11"/>
      <c r="H70" s="35" t="s">
        <v>102</v>
      </c>
      <c r="I70" s="11"/>
      <c r="J70" s="15"/>
      <c r="K70" s="36">
        <v>3549800</v>
      </c>
      <c r="L70" s="15">
        <f t="shared" si="0"/>
        <v>511062520.32057232</v>
      </c>
    </row>
    <row r="71" spans="2:13" ht="16.5" x14ac:dyDescent="0.3">
      <c r="B71" s="32">
        <v>44341</v>
      </c>
      <c r="C71" s="17">
        <v>1211</v>
      </c>
      <c r="D71" s="17"/>
      <c r="E71" s="40" t="s">
        <v>101</v>
      </c>
      <c r="F71" s="34" t="s">
        <v>43</v>
      </c>
      <c r="G71" s="11"/>
      <c r="H71" s="35" t="s">
        <v>103</v>
      </c>
      <c r="I71" s="11"/>
      <c r="J71" s="15"/>
      <c r="K71" s="36">
        <v>8292890</v>
      </c>
      <c r="L71" s="15">
        <f t="shared" si="0"/>
        <v>502769630.32057232</v>
      </c>
    </row>
    <row r="72" spans="2:13" ht="30" x14ac:dyDescent="0.3">
      <c r="B72" s="32">
        <v>44341</v>
      </c>
      <c r="C72" s="17">
        <v>1214</v>
      </c>
      <c r="D72" s="17"/>
      <c r="E72" s="34" t="s">
        <v>104</v>
      </c>
      <c r="F72" s="34" t="s">
        <v>43</v>
      </c>
      <c r="G72" s="11"/>
      <c r="H72" s="35" t="s">
        <v>105</v>
      </c>
      <c r="I72" s="11"/>
      <c r="J72" s="15"/>
      <c r="K72" s="36">
        <v>2426962.2400000002</v>
      </c>
      <c r="L72" s="15">
        <f t="shared" si="0"/>
        <v>500342668.08057231</v>
      </c>
      <c r="M72" s="19"/>
    </row>
    <row r="73" spans="2:13" ht="45" x14ac:dyDescent="0.3">
      <c r="B73" s="10">
        <v>44341</v>
      </c>
      <c r="C73" s="17">
        <v>1216</v>
      </c>
      <c r="D73" s="17"/>
      <c r="E73" s="34" t="s">
        <v>106</v>
      </c>
      <c r="F73" s="34" t="s">
        <v>43</v>
      </c>
      <c r="G73" s="11"/>
      <c r="H73" s="35" t="s">
        <v>107</v>
      </c>
      <c r="I73" s="11"/>
      <c r="J73" s="15"/>
      <c r="K73" s="36">
        <v>3226908.57</v>
      </c>
      <c r="L73" s="15">
        <f t="shared" si="0"/>
        <v>497115759.51057231</v>
      </c>
    </row>
    <row r="74" spans="2:13" ht="16.5" x14ac:dyDescent="0.3">
      <c r="B74" s="10">
        <v>44347</v>
      </c>
      <c r="C74" s="17">
        <v>1234</v>
      </c>
      <c r="D74" s="17"/>
      <c r="E74" s="34" t="s">
        <v>108</v>
      </c>
      <c r="F74" s="34" t="s">
        <v>43</v>
      </c>
      <c r="G74" s="11"/>
      <c r="H74" s="35" t="s">
        <v>109</v>
      </c>
      <c r="I74" s="11"/>
      <c r="J74" s="15"/>
      <c r="K74" s="36">
        <v>372404.25</v>
      </c>
      <c r="L74" s="15">
        <f t="shared" si="0"/>
        <v>496743355.26057231</v>
      </c>
    </row>
    <row r="75" spans="2:13" ht="16.5" x14ac:dyDescent="0.3">
      <c r="B75" s="10">
        <v>44347</v>
      </c>
      <c r="C75" s="17">
        <v>1236</v>
      </c>
      <c r="D75" s="17"/>
      <c r="E75" s="34" t="s">
        <v>110</v>
      </c>
      <c r="F75" s="34" t="s">
        <v>43</v>
      </c>
      <c r="G75" s="11"/>
      <c r="H75" s="35" t="s">
        <v>111</v>
      </c>
      <c r="I75" s="11"/>
      <c r="J75" s="15"/>
      <c r="K75" s="36">
        <v>242000</v>
      </c>
      <c r="L75" s="15">
        <f t="shared" si="0"/>
        <v>496501355.26057231</v>
      </c>
    </row>
    <row r="76" spans="2:13" ht="27.75" customHeight="1" x14ac:dyDescent="0.3">
      <c r="B76" s="10">
        <v>44347</v>
      </c>
      <c r="C76" s="17" t="s">
        <v>112</v>
      </c>
      <c r="D76" s="17"/>
      <c r="E76" s="34" t="s">
        <v>113</v>
      </c>
      <c r="F76" s="34" t="s">
        <v>43</v>
      </c>
      <c r="G76" s="11"/>
      <c r="H76" s="35" t="s">
        <v>114</v>
      </c>
      <c r="I76" s="11"/>
      <c r="J76" s="15"/>
      <c r="K76" s="36">
        <v>941078.54</v>
      </c>
      <c r="L76" s="15">
        <f t="shared" si="0"/>
        <v>495560276.72057229</v>
      </c>
    </row>
    <row r="77" spans="2:13" ht="33" x14ac:dyDescent="0.3">
      <c r="B77" s="10">
        <v>44347</v>
      </c>
      <c r="C77" s="17">
        <v>1243</v>
      </c>
      <c r="D77" s="17"/>
      <c r="E77" s="34" t="s">
        <v>115</v>
      </c>
      <c r="F77" s="34" t="s">
        <v>116</v>
      </c>
      <c r="G77" s="11"/>
      <c r="H77" s="35" t="s">
        <v>117</v>
      </c>
      <c r="I77" s="11"/>
      <c r="J77" s="15"/>
      <c r="K77" s="36">
        <v>49890.400000000001</v>
      </c>
      <c r="L77" s="15">
        <f>+L76+J77-K77</f>
        <v>495510386.32057232</v>
      </c>
    </row>
    <row r="78" spans="2:13" ht="15.75" thickBot="1" x14ac:dyDescent="0.35">
      <c r="B78" s="21" t="s">
        <v>34</v>
      </c>
      <c r="C78" s="22"/>
      <c r="D78" s="22"/>
      <c r="E78" s="22"/>
      <c r="F78" s="21"/>
      <c r="G78" s="22"/>
      <c r="H78" s="23"/>
      <c r="I78" s="22"/>
      <c r="J78" s="24">
        <f>SUM(J45:J77)</f>
        <v>132672907.79000001</v>
      </c>
      <c r="K78" s="24">
        <f>SUM(K45:K77)</f>
        <v>37285300.170000002</v>
      </c>
      <c r="L78" s="25">
        <f>+L45+J78-K78</f>
        <v>495510386.3205722</v>
      </c>
    </row>
    <row r="79" spans="2:13" ht="15.75" thickTop="1" x14ac:dyDescent="0.3">
      <c r="L79" s="19"/>
    </row>
    <row r="80" spans="2:13" ht="15.75" customHeight="1" x14ac:dyDescent="0.3">
      <c r="K80" s="41"/>
    </row>
    <row r="81" spans="2:12" ht="15.75" x14ac:dyDescent="0.3">
      <c r="B81"/>
      <c r="C81"/>
      <c r="J81" s="43"/>
      <c r="K81" s="49"/>
      <c r="L81" s="50"/>
    </row>
    <row r="82" spans="2:12" x14ac:dyDescent="0.3">
      <c r="B82" s="44" t="s">
        <v>118</v>
      </c>
      <c r="C82" s="44"/>
      <c r="D82" s="44"/>
      <c r="H82" s="42" t="s">
        <v>121</v>
      </c>
      <c r="J82" s="43"/>
      <c r="K82" s="51"/>
      <c r="L82" s="51"/>
    </row>
    <row r="83" spans="2:12" x14ac:dyDescent="0.3">
      <c r="B83" s="45" t="s">
        <v>119</v>
      </c>
      <c r="C83" s="45"/>
      <c r="D83" s="45"/>
      <c r="F83" s="27"/>
      <c r="H83" s="27" t="s">
        <v>35</v>
      </c>
      <c r="J83" s="43"/>
      <c r="K83" s="52"/>
      <c r="L83" s="52"/>
    </row>
    <row r="84" spans="2:12" x14ac:dyDescent="0.3">
      <c r="B84" s="46" t="s">
        <v>120</v>
      </c>
      <c r="C84" s="46"/>
      <c r="D84" s="46"/>
      <c r="F84" s="1"/>
      <c r="G84" s="1"/>
      <c r="H84" s="1" t="s">
        <v>36</v>
      </c>
      <c r="J84" s="43"/>
      <c r="K84" s="51"/>
      <c r="L84" s="51"/>
    </row>
    <row r="85" spans="2:12" x14ac:dyDescent="0.3">
      <c r="F85" s="1"/>
      <c r="G85" s="1"/>
      <c r="H85" s="1"/>
      <c r="J85" s="43"/>
      <c r="K85" s="43"/>
      <c r="L85" s="43"/>
    </row>
    <row r="86" spans="2:12" x14ac:dyDescent="0.3">
      <c r="J86" s="28"/>
      <c r="K86" s="28"/>
    </row>
    <row r="87" spans="2:12" x14ac:dyDescent="0.3">
      <c r="J87" s="28"/>
      <c r="K87" s="28"/>
    </row>
    <row r="88" spans="2:12" x14ac:dyDescent="0.3">
      <c r="J88" s="28"/>
      <c r="K88" s="28"/>
    </row>
  </sheetData>
  <mergeCells count="20">
    <mergeCell ref="B84:D84"/>
    <mergeCell ref="K82:L82"/>
    <mergeCell ref="K83:L83"/>
    <mergeCell ref="K84:L84"/>
    <mergeCell ref="B40:L40"/>
    <mergeCell ref="B41:L41"/>
    <mergeCell ref="B42:L42"/>
    <mergeCell ref="B82:D82"/>
    <mergeCell ref="B83:D83"/>
    <mergeCell ref="B2:L2"/>
    <mergeCell ref="B3:L3"/>
    <mergeCell ref="B4:L4"/>
    <mergeCell ref="B5:L5"/>
    <mergeCell ref="B39:L39"/>
    <mergeCell ref="B29:D29"/>
    <mergeCell ref="B30:D30"/>
    <mergeCell ref="B31:D31"/>
    <mergeCell ref="K29:L29"/>
    <mergeCell ref="K30:L30"/>
    <mergeCell ref="K31:L31"/>
  </mergeCells>
  <pageMargins left="0.70866141732283472" right="0.70866141732283472" top="0.74803149606299213" bottom="0.74803149606299213" header="0.31496062992125984" footer="0.31496062992125984"/>
  <pageSetup paperSize="5" scale="64" orientation="landscape" verticalDpi="0" r:id="rId1"/>
  <rowBreaks count="2" manualBreakCount="2">
    <brk id="35" max="16383" man="1"/>
    <brk id="63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AF87B0-228F-4B93-AF1F-6CD71DC6CB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BB2833-BE0E-42A8-8F92-E339B316A859}"/>
</file>

<file path=customXml/itemProps3.xml><?xml version="1.0" encoding="utf-8"?>
<ds:datastoreItem xmlns:ds="http://schemas.openxmlformats.org/officeDocument/2006/customXml" ds:itemID="{C45CCD58-189D-4175-B1DE-201A84696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Maggy Villar</cp:lastModifiedBy>
  <cp:lastPrinted>2024-01-31T19:46:51Z</cp:lastPrinted>
  <dcterms:created xsi:type="dcterms:W3CDTF">2015-06-05T18:19:34Z</dcterms:created>
  <dcterms:modified xsi:type="dcterms:W3CDTF">2024-01-31T19:48:10Z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