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3/Informacion al potal 2023/4. Abril 2023/"/>
    </mc:Choice>
  </mc:AlternateContent>
  <xr:revisionPtr revIDLastSave="7" documentId="8_{D9D43F95-19AE-4B4B-978F-63CCEEF432C2}" xr6:coauthVersionLast="47" xr6:coauthVersionMax="47" xr10:uidLastSave="{A7DFA28A-80BA-4F4F-BCA2-7689726BEBB7}"/>
  <bookViews>
    <workbookView xWindow="-120" yWindow="-120" windowWidth="24240" windowHeight="13140" xr2:uid="{A1EE1CE5-8CD4-432F-A40A-5DEC27CAD30C}"/>
  </bookViews>
  <sheets>
    <sheet name="ABRI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5" i="1" l="1"/>
  <c r="J175" i="1"/>
  <c r="L116" i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B113" i="1"/>
  <c r="K95" i="1"/>
  <c r="J95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</calcChain>
</file>

<file path=xl/sharedStrings.xml><?xml version="1.0" encoding="utf-8"?>
<sst xmlns="http://schemas.openxmlformats.org/spreadsheetml/2006/main" count="470" uniqueCount="235">
  <si>
    <t>INFORME DE TESORERIA</t>
  </si>
  <si>
    <t>INGRESOS Y EGRESOS</t>
  </si>
  <si>
    <t>CUENTA NO. 2400169440 (Fondo Reponible)</t>
  </si>
  <si>
    <t>ABRIL DEL 2023</t>
  </si>
  <si>
    <t>Fecha</t>
  </si>
  <si>
    <t>Transferencia</t>
  </si>
  <si>
    <t>Cheque</t>
  </si>
  <si>
    <t>Referencia</t>
  </si>
  <si>
    <t>Beneficiario</t>
  </si>
  <si>
    <t>Columna1</t>
  </si>
  <si>
    <t>Descripcion</t>
  </si>
  <si>
    <t>Columna2</t>
  </si>
  <si>
    <t>Debito</t>
  </si>
  <si>
    <t>Credito</t>
  </si>
  <si>
    <t>Balance</t>
  </si>
  <si>
    <t>Balance Inicial</t>
  </si>
  <si>
    <t>302046034</t>
  </si>
  <si>
    <t>Empleados</t>
  </si>
  <si>
    <t>PAGO DE VIATICOS</t>
  </si>
  <si>
    <t>930204603</t>
  </si>
  <si>
    <t>DGII</t>
  </si>
  <si>
    <t>COBRO IMP DGII 0.15%_TRANS TUB</t>
  </si>
  <si>
    <t>302046038</t>
  </si>
  <si>
    <t>302046042</t>
  </si>
  <si>
    <t>930204604</t>
  </si>
  <si>
    <t>302046047</t>
  </si>
  <si>
    <t>302149593</t>
  </si>
  <si>
    <t>CEIZTUR</t>
  </si>
  <si>
    <t>TRANSFERENCIA DE GABRIEL  ROSARIO ROSARIO</t>
  </si>
  <si>
    <t>DEPOSITO- DEV DE VIATICO</t>
  </si>
  <si>
    <t>302230484</t>
  </si>
  <si>
    <t>930223048</t>
  </si>
  <si>
    <t>302230488</t>
  </si>
  <si>
    <t>302230494</t>
  </si>
  <si>
    <t>930223049</t>
  </si>
  <si>
    <t>302230497</t>
  </si>
  <si>
    <t>302232885</t>
  </si>
  <si>
    <t>930223288</t>
  </si>
  <si>
    <t>302232888</t>
  </si>
  <si>
    <t>302232892</t>
  </si>
  <si>
    <t>930223289</t>
  </si>
  <si>
    <t>302232902</t>
  </si>
  <si>
    <t>930223290</t>
  </si>
  <si>
    <t>302233680</t>
  </si>
  <si>
    <t>930223368</t>
  </si>
  <si>
    <t>302234517</t>
  </si>
  <si>
    <t>930223451</t>
  </si>
  <si>
    <t>302234520</t>
  </si>
  <si>
    <t>930223452</t>
  </si>
  <si>
    <t>302234523</t>
  </si>
  <si>
    <t>302729622</t>
  </si>
  <si>
    <t>930272962</t>
  </si>
  <si>
    <t>302729625</t>
  </si>
  <si>
    <t>302729629</t>
  </si>
  <si>
    <t>302729639</t>
  </si>
  <si>
    <t>930272963</t>
  </si>
  <si>
    <t>302741133</t>
  </si>
  <si>
    <t>TRANSFERENCIA DE FRAULIN ANEURIS PEREZ SEG</t>
  </si>
  <si>
    <t>DEPOSITO- DEVOLUCION UN DIA DE VIATICO</t>
  </si>
  <si>
    <t>930284743</t>
  </si>
  <si>
    <t>CK PAGADO EN CAJA</t>
  </si>
  <si>
    <t>IMP. 0.15-000000130</t>
  </si>
  <si>
    <t>303124483</t>
  </si>
  <si>
    <t>930312448</t>
  </si>
  <si>
    <t>303134021</t>
  </si>
  <si>
    <t>930313402</t>
  </si>
  <si>
    <t>303134774</t>
  </si>
  <si>
    <t>930313477</t>
  </si>
  <si>
    <t>303149477</t>
  </si>
  <si>
    <t>930314947</t>
  </si>
  <si>
    <t>303149481</t>
  </si>
  <si>
    <t>930314948</t>
  </si>
  <si>
    <t>303149485</t>
  </si>
  <si>
    <t>303149489</t>
  </si>
  <si>
    <t>303727271</t>
  </si>
  <si>
    <t>930372727</t>
  </si>
  <si>
    <t>303728061</t>
  </si>
  <si>
    <t>930372806</t>
  </si>
  <si>
    <t>303728064</t>
  </si>
  <si>
    <t>303728066</t>
  </si>
  <si>
    <t>303728069</t>
  </si>
  <si>
    <t>NOM: TRANSFERENCIA TESORERIA N</t>
  </si>
  <si>
    <t>303989547</t>
  </si>
  <si>
    <t>930398954</t>
  </si>
  <si>
    <t>303989550</t>
  </si>
  <si>
    <t>930398955</t>
  </si>
  <si>
    <t>303989555</t>
  </si>
  <si>
    <t>303989559</t>
  </si>
  <si>
    <t>COMISION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</si>
  <si>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</si>
  <si>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</si>
  <si>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</si>
  <si>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</si>
  <si>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</si>
  <si>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</si>
  <si>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Técnico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</si>
  <si>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</si>
  <si>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</si>
  <si>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</si>
  <si>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</si>
  <si>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Descripción</t>
  </si>
  <si>
    <t>Débito</t>
  </si>
  <si>
    <t>Crédito</t>
  </si>
  <si>
    <t>2.1.1.5.04</t>
  </si>
  <si>
    <t>COMITE EJECUTOR DE INFRAESTRUCTA EN ZONAS TURISTICAS (CEIZTUR)</t>
  </si>
  <si>
    <t>Nomina vacaciones no tomadas excolaboradores</t>
  </si>
  <si>
    <t>2.1.1.2.06</t>
  </si>
  <si>
    <t>Nomina Jornaleros Marzo 2023</t>
  </si>
  <si>
    <t>2.7.2.7.01</t>
  </si>
  <si>
    <t xml:space="preserve">Grupo Marfa, SRL </t>
  </si>
  <si>
    <t>Pago fact. No.0011, Cub. No.6, Proy. No.371, Cont. No.2-2022, Mejoramiento del Malecón Santo Domingo Este.</t>
  </si>
  <si>
    <t>2.2.3.1.01; 2.2.3.2.01; 2.2.4.1.01; 2.2.4.4.01; 2.2.7.2.06; 2.2.8.2.01; 2.2.9.2.01; 2.3.1.1.01; 2.3.7.1.01; 2.3.9.2.01; 2.3.9.9.05</t>
  </si>
  <si>
    <t>COMITE EJECUTOR DE INFRAESTRUCTURAS DE ZONAS TURISTICAS</t>
  </si>
  <si>
    <t xml:space="preserve">Solicitud de Regularizacion de Anticipo Financiero </t>
  </si>
  <si>
    <t>2.1.2.2.06 </t>
  </si>
  <si>
    <t>Nómina Compensación por Evaluación de Desempeño año 2022</t>
  </si>
  <si>
    <t>Constructora Dominguez &amp; Herreros, SRL</t>
  </si>
  <si>
    <t>Pago Fact. No.0027, Cub. No.6, Proy. No.366, Cont. No.51-2021; Mejoramiento de la Laguna Gri Gri y su entorno municipio de Rio San Juan, provincia Maria Trinidad Sanchez.</t>
  </si>
  <si>
    <t>2.2.6.3.01</t>
  </si>
  <si>
    <t xml:space="preserve">HUMANO SEGUROS, S A </t>
  </si>
  <si>
    <t>Pago Factura No. 7372, correspondiente al mes de abril 2023, del Seguro Médico de Salud a los empleados del CEIZTUR.</t>
  </si>
  <si>
    <t>2.2.5.1.01</t>
  </si>
  <si>
    <t>CENTRO DE EXPORTACION E INVERSIONES DE LA REPUBLICA DOMINICANA</t>
  </si>
  <si>
    <t>Pago de factura No.0034, Cesión de derecho Contrato 32-2021 por los gastos de mantenimiento del edificio del CEI-RD espacio concedido al CEIZTUR, correspondiente al mes de abril del 2023.</t>
  </si>
  <si>
    <t>2.3.6.1.01; 2.3.6.3.04; 2.3.6.3.06; 2.3.7.1.06; 2.3.9.6.01; 2.3.9.8.02; 2.3.9.9.04</t>
  </si>
  <si>
    <t>Maet Innovation Tean, SRL</t>
  </si>
  <si>
    <t>Pago Factura No. 0282, para Compra de Materiales y Herramientas mantenimiento de planta física de las oficinas del CEIZTUR, según anexos.</t>
  </si>
  <si>
    <t>2.3.1.1.01</t>
  </si>
  <si>
    <t>LABORATORIOS ORBIS, SA</t>
  </si>
  <si>
    <t>Pago Factura No. 1690, por concepto de Primer Pago del proceso "Contratación de Agua para el Consumo Humano por seis meses y compra Botellones, según anexos.</t>
  </si>
  <si>
    <t>2.2.8.7.06</t>
  </si>
  <si>
    <t xml:space="preserve">Maritza Justina Gonzalez de Vasquez </t>
  </si>
  <si>
    <t>Pago Factura No. 0084, por concepto de Trámites Legales de Documentos, según anexos.</t>
  </si>
  <si>
    <t>2.1.2.2.06</t>
  </si>
  <si>
    <t>Retroactivo rendimiento individual inactivo año 2022</t>
  </si>
  <si>
    <t>Adicional retroactivo rendimiento individual inactivo año 2022</t>
  </si>
  <si>
    <t>Miguel Almonte Abreu</t>
  </si>
  <si>
    <t>Pago Factura No. 0110 por concepto de pago por notificación de actos, según anexos.</t>
  </si>
  <si>
    <t>Estrella Rosa Sosa</t>
  </si>
  <si>
    <t>Pago Factura No. 0141, por concepto de Trámites Legales de Documentos, según anexos.</t>
  </si>
  <si>
    <t>2.6.1.4.01</t>
  </si>
  <si>
    <t>Wendy's Muebles, SRL</t>
  </si>
  <si>
    <t>Pago Factura No. 0350 por concepto de Compra de Nevera de 10 pies, Neverita Ejecutiva y Bebederos, según anexos.</t>
  </si>
  <si>
    <t>2.2.6.2.01</t>
  </si>
  <si>
    <t>Seguros Reservas, SA</t>
  </si>
  <si>
    <t>Pago Facturas No. 0983 y 0987, por aumento póliza No. 2-2-502-0262235 Vehículos motor flotilla, y póliza No. 2-2-503-0262255 Resp. Civil vehículo de motor, correspondiente a la inclusión de 9 camiones JAC HFC3086K, según anexos.</t>
  </si>
  <si>
    <t>2.2.7.1.02</t>
  </si>
  <si>
    <t>Construpa Coonstructora Padilla, SRL</t>
  </si>
  <si>
    <t>Pago Factura No. 0224, por concepto de Servicios para reparación de las filtraciones de las oficinas donde se aloja CEIZTUR, según anexos.</t>
  </si>
  <si>
    <t>XIOMARA DEL CARMEN MARMOLEJOS ACOSTA</t>
  </si>
  <si>
    <t>Pago Factura No.0067, por el Alquiler de un inmueble que aloja oficinas de la policía de Turismo Politur, correspondiente al mes de abril 2023.</t>
  </si>
  <si>
    <t>2.3.1.1.01 </t>
  </si>
  <si>
    <t>Suplidora Reysa, EIRL</t>
  </si>
  <si>
    <t>Pago factura 0589 por concepto de Adquisición de fardos de agua operativo de limpieza para brigadistas en Samaná.</t>
  </si>
  <si>
    <t>2.2.5.1.02</t>
  </si>
  <si>
    <t>Rasa Consultores Asociados, SRL</t>
  </si>
  <si>
    <t>Pago factura No. 0021 por concepto de solicitud de servicio de hospedaje las galeras, según anexos.</t>
  </si>
  <si>
    <t>2.1.2.2.05</t>
  </si>
  <si>
    <t>Nómina militar mes de abril 2023</t>
  </si>
  <si>
    <t>2.1.1.2.05,2.1.5.1.01,2.1.5.2.01,2.1.5.3.01</t>
  </si>
  <si>
    <t>Nómina periodo probatorio mes de abril 2023</t>
  </si>
  <si>
    <t>2.1.1.2.08,2.1.5.1.01, 2.1.5.2.01,2.1.5.3.01</t>
  </si>
  <si>
    <t>Nómina temporales mes de abril 2023</t>
  </si>
  <si>
    <t>2.1.1.1.01,2.1.5.1.01, 2.1.5.2.01,2.1.5.3.01</t>
  </si>
  <si>
    <t>Nómina fijos mes de abril 2023</t>
  </si>
  <si>
    <t>2.2.1.3.01</t>
  </si>
  <si>
    <t>COMPANIA DOMINICANA DE TELEFONOS C POR A</t>
  </si>
  <si>
    <t>Pago Factura No. 7758 por Servicios de Renta Mensual de las Flotas del CEIZTUR, correspondiente al mes de marzo del año 2023.</t>
  </si>
  <si>
    <t>102036/23</t>
  </si>
  <si>
    <t>Comite Ejecutor de Infraestructuras de Zonas Turisticas</t>
  </si>
  <si>
    <t>Ingresos correspondientes del 12 al 18/03/2023 (Vuelos Charter)</t>
  </si>
  <si>
    <t>102041/23</t>
  </si>
  <si>
    <t>Ingresos correspondientes del 1 al 15/03/2023 (Vuelos Regulares)</t>
  </si>
  <si>
    <t>102057/23</t>
  </si>
  <si>
    <t>Ingresos correspondientes del 19 al 25/03/2023 (Vuelos Charter)</t>
  </si>
  <si>
    <t>2.1.1.3.01, 2.1.5.2.01, 2.1.5.1.01, 2.1.5.3.01</t>
  </si>
  <si>
    <t>Nómina tramite de pensión mes de abril 2023</t>
  </si>
  <si>
    <t>2.1.1.2.09</t>
  </si>
  <si>
    <t>Nómina pasantes abril 2023</t>
  </si>
  <si>
    <t>102063/23</t>
  </si>
  <si>
    <t>Ingresos correspondientes del 26/03/2023 al 01/04/2023 (Vuelos Charter)</t>
  </si>
  <si>
    <t>2.2.9.2.01</t>
  </si>
  <si>
    <t>INSTITUTO DE FORMACION TURISTICA DEL CARIBE</t>
  </si>
  <si>
    <t>Pago Facturas No. 0687,0689 y 0690 , por Servicio de almuerzo para los Colaboradores del CEIZTUR del 20 de marzo  al 05 de abril  del año 2023, según anexos.</t>
  </si>
  <si>
    <t>2.3.9.6.01</t>
  </si>
  <si>
    <t>Auto Servicio Automotriz Inteligente RD, Auto Sai RD SRL</t>
  </si>
  <si>
    <t>Pago factura 0727 por Adquisición de Batería para tres Vehículo de CEIZTUR, según anexos.</t>
  </si>
  <si>
    <t>Abastecimientos Comerciales FJJ, SRL</t>
  </si>
  <si>
    <t>Pago factura 0519 por Adquisición fardos de agua para ser utilizados en el 3er operativo de limpieza especial que se llevará a cabo el sábado 15 de abril, en el cayo Samaná, según anexos.</t>
  </si>
  <si>
    <t>2.3.6.3.04</t>
  </si>
  <si>
    <t>Lola 5 Multiservices, SRL</t>
  </si>
  <si>
    <t>Pago factura 0577 por Adquisición de Herramientas para el Programa Nacional de Limpiezas de Playas y Balnearios, según anexos.</t>
  </si>
  <si>
    <t>2.7.2.1.01</t>
  </si>
  <si>
    <t>Constructora Fixsa, SRL</t>
  </si>
  <si>
    <t>Pago fact. No. 0026, Cub. No.1 Proy. No.374 Contrato No.8-2022; Mejoramiento del Drenaje Pluvial y Obras Complementarias, Malecón Santa Barbara Samaná. Lote 1 Mejoramiento del Drenaje Pluvial del Malecón Santa Barbara, Samaná.</t>
  </si>
  <si>
    <t>GUILLERMINA MERCEDES NEUMAN DE JOSE</t>
  </si>
  <si>
    <t>Pago factura no. 0313 por Servicios de Desayunos y Almuerzos para operativo de limpieza especial El Cayo, Samaná, según anexos.</t>
  </si>
  <si>
    <t>2.1.2.2.03</t>
  </si>
  <si>
    <t>Nómina horas extras mes de marzo 2023</t>
  </si>
  <si>
    <t>2.2.7.2.06</t>
  </si>
  <si>
    <t>Viamar, SA</t>
  </si>
  <si>
    <t>Pago factura no. 0773 por Mantenimiento preventivo Mazda BT-50 Placa L464733, según anexos.</t>
  </si>
  <si>
    <t>2.2.8.5.01</t>
  </si>
  <si>
    <t>Consultoría y Servicios Salper, SRL</t>
  </si>
  <si>
    <t>Pago factura no. 0085  por Contratación de Servicio de Fumigación para las Oficinas del CEIZTUR correspondiente al mes de abril 2023, según anexos.</t>
  </si>
  <si>
    <t>102070/23</t>
  </si>
  <si>
    <t>Ingresos correspondientes del 16 al 31/03/2023 (Vuelos Regulares)</t>
  </si>
  <si>
    <t>2.7.1.2.01</t>
  </si>
  <si>
    <t>CONSTRUCTORA GONZALEZ TAVERAS &amp; ASOCIADOS SRL</t>
  </si>
  <si>
    <t>Pago fact. No.0019 Cub. No.7, Proy. No.363 Contrato No. 48-2021; Reconstrucción Plaza de los Vendedores La Playita de Guayacanes, Provincia San Pedro de Macorís.</t>
  </si>
  <si>
    <t>Vacaciones no tomadas excolaborador</t>
  </si>
  <si>
    <t>102081/23</t>
  </si>
  <si>
    <t>Ingresos correspondientes del 02/04/2023 al 08/04/2023 (Vuelos Charter)</t>
  </si>
  <si>
    <t>Pago Fact.No.0943 y 0944. Por Extensión Vigencia Póliza de Seguro Veh. Motor Flotilla No. 2-2-502-0305374 y Resp. Civil No. 2-2-503-0305553, correspondiente a las 35 Camionetas y 29 Motocicletas, con vigencia desde 10/03/2023 al 10/06/2023, según anexos.</t>
  </si>
  <si>
    <t>2.3.5.3.01</t>
  </si>
  <si>
    <t>One Color Automotive Options, SRL</t>
  </si>
  <si>
    <t>Pago Factura No. 0260, para Adquisición de Neumáticos para Vehículos del CEIZTUR, según anexos.</t>
  </si>
  <si>
    <t>Pago factura 0273 por Compra de Neumáticos para el CEIZTUR, según anexos.</t>
  </si>
  <si>
    <t>CARMEN ENICIA CHEVALIER CARABALLO</t>
  </si>
  <si>
    <t>Pago Factura No. 0706, por concepto de Trámites Legales de Documentos, según anexos.</t>
  </si>
  <si>
    <t>Pago Factura No. 0715, por concepto de Trámites Legales de Documentos, según anexos.</t>
  </si>
  <si>
    <t>2.2.8.6.04</t>
  </si>
  <si>
    <t>YINEIDA ALTAGRACIA FERNANDEZ ALVAREZ</t>
  </si>
  <si>
    <t>Pago Factura No. 0105, Servicios de Creación y Pintura de Murales en Puerto Plata, Sosúa, Cabarete, Imbert, Río San Juan, Cabrera, Samaná y Playa Ensenada.</t>
  </si>
  <si>
    <t>Pago Factura No. 1150, 1181, 1185 y 1187. Servicio Emisión Póliza de Seguro para Locales que componen la Plaza de Vendedores de Guayacanes: Pólizas No. 2-2-201-0066176, No. 2-2-802-0050536, No. 2-2-802-0050530 y No. 2-2-801-0050528, según anexos.</t>
  </si>
  <si>
    <t>FREDDY BOLIVAR DE JESUS ALMONTE BRITO</t>
  </si>
  <si>
    <t>Pago Factura No. 0749, por concepto de Trámites Legales de Documentos, según anexos.</t>
  </si>
  <si>
    <t>2.2.3.1.01; 2.2.4.1.01; 2.2.4.4.01; 2.2.7.2.06; 2.2.8.2.01; 2.2.9.2.01 2.3.1.1.01; 2.3.3.1.01; 2.3.3.2.01; 2.3.9.1.01; 2.3.9.2.01; 2.3.9.5.01; 2.3.9.6.01; 2.3.9.9.05</t>
  </si>
  <si>
    <t>Kelvin rosaury Jimenez Tejeda</t>
  </si>
  <si>
    <t>Pago factura no. 0026, por concepto de pago por notificación de actos, según anexos.</t>
  </si>
  <si>
    <t>Nomina Jornaleros Abril 2023</t>
  </si>
  <si>
    <t xml:space="preserve">JORGE JUAN MARICHAL ALMONTE </t>
  </si>
  <si>
    <t>Pago Fact. No. 0153, Adquisición de desayunos y almuerzos para Operativo de Limpieza de Playita de Monte Cristi, segun anexos.</t>
  </si>
  <si>
    <t>102095/23</t>
  </si>
  <si>
    <t>Ingresos correspondientes del 09/04/2023 al 15/04/2023 (Vuelos Charter)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</si>
</sst>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0"/>
      <name val="Palatino Linotype"/>
      <family val="1"/>
    </font>
    <font>
      <sz val="10"/>
      <color theme="1"/>
      <name val="Calibri"/>
      <family val="2"/>
      <scheme val="minor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0" fillId="0" borderId="3" xfId="0" applyBorder="1"/>
    <xf numFmtId="0" fontId="3" fillId="0" borderId="3" xfId="0" applyFont="1" applyBorder="1" applyAlignment="1">
      <alignment horizontal="left"/>
    </xf>
    <xf numFmtId="43" fontId="2" fillId="0" borderId="3" xfId="1" applyFont="1" applyBorder="1"/>
    <xf numFmtId="43" fontId="2" fillId="3" borderId="4" xfId="1" applyFont="1" applyFill="1" applyBorder="1"/>
    <xf numFmtId="43" fontId="5" fillId="0" borderId="1" xfId="1" applyFont="1" applyBorder="1"/>
    <xf numFmtId="44" fontId="0" fillId="0" borderId="0" xfId="0" applyNumberFormat="1"/>
    <xf numFmtId="2" fontId="0" fillId="0" borderId="0" xfId="0" applyNumberFormat="1"/>
    <xf numFmtId="14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2" fillId="0" borderId="1" xfId="1" applyFont="1" applyFill="1" applyBorder="1"/>
    <xf numFmtId="43" fontId="2" fillId="3" borderId="1" xfId="1" applyFont="1" applyFill="1" applyBorder="1"/>
    <xf numFmtId="43" fontId="2" fillId="0" borderId="1" xfId="0" applyNumberFormat="1" applyFont="1" applyBorder="1"/>
    <xf numFmtId="43" fontId="0" fillId="0" borderId="0" xfId="1" applyFont="1"/>
    <xf numFmtId="0" fontId="2" fillId="3" borderId="1" xfId="0" applyFont="1" applyFill="1" applyBorder="1" applyAlignment="1">
      <alignment horizontal="center"/>
    </xf>
    <xf numFmtId="43" fontId="0" fillId="0" borderId="0" xfId="0" applyNumberFormat="1"/>
    <xf numFmtId="39" fontId="6" fillId="3" borderId="1" xfId="1" applyNumberFormat="1" applyFont="1" applyFill="1" applyBorder="1" applyAlignment="1">
      <alignment horizontal="right"/>
    </xf>
    <xf numFmtId="14" fontId="2" fillId="0" borderId="5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0" fontId="2" fillId="3" borderId="5" xfId="0" applyFont="1" applyFill="1" applyBorder="1" applyAlignment="1">
      <alignment horizontal="left"/>
    </xf>
    <xf numFmtId="43" fontId="2" fillId="0" borderId="5" xfId="1" applyFont="1" applyFill="1" applyBorder="1"/>
    <xf numFmtId="39" fontId="6" fillId="3" borderId="5" xfId="1" applyNumberFormat="1" applyFont="1" applyFill="1" applyBorder="1" applyAlignment="1">
      <alignment horizontal="right"/>
    </xf>
    <xf numFmtId="43" fontId="2" fillId="0" borderId="5" xfId="0" applyNumberFormat="1" applyFont="1" applyBorder="1"/>
    <xf numFmtId="0" fontId="3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3" fillId="2" borderId="6" xfId="1" applyFont="1" applyFill="1" applyBorder="1"/>
    <xf numFmtId="43" fontId="3" fillId="2" borderId="6" xfId="0" applyNumberFormat="1" applyFont="1" applyFill="1" applyBorder="1"/>
    <xf numFmtId="43" fontId="2" fillId="0" borderId="0" xfId="0" applyNumberFormat="1" applyFont="1"/>
    <xf numFmtId="0" fontId="7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43" fontId="2" fillId="0" borderId="8" xfId="1" applyFont="1" applyBorder="1"/>
    <xf numFmtId="0" fontId="3" fillId="2" borderId="9" xfId="0" applyFont="1" applyFill="1" applyBorder="1" applyAlignment="1">
      <alignment horizontal="center"/>
    </xf>
    <xf numFmtId="43" fontId="3" fillId="2" borderId="9" xfId="1" applyFont="1" applyFill="1" applyBorder="1" applyAlignment="1">
      <alignment horizontal="center"/>
    </xf>
    <xf numFmtId="14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43" fontId="2" fillId="0" borderId="1" xfId="1" applyFont="1" applyBorder="1"/>
    <xf numFmtId="14" fontId="8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14" fontId="9" fillId="0" borderId="1" xfId="0" applyNumberFormat="1" applyFont="1" applyBorder="1" applyAlignment="1">
      <alignment horizontal="left" vertical="center" wrapText="1"/>
    </xf>
    <xf numFmtId="43" fontId="2" fillId="0" borderId="1" xfId="1" applyFont="1" applyFill="1" applyBorder="1" applyAlignment="1">
      <alignment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Border="1" applyAlignment="1">
      <alignment vertical="center"/>
    </xf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9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right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vertical="center"/>
    </xf>
    <xf numFmtId="14" fontId="9" fillId="0" borderId="10" xfId="0" applyNumberFormat="1" applyFont="1" applyBorder="1" applyAlignment="1">
      <alignment horizontal="left" vertical="center" wrapText="1"/>
    </xf>
    <xf numFmtId="43" fontId="2" fillId="0" borderId="10" xfId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3" fontId="9" fillId="0" borderId="1" xfId="0" applyNumberFormat="1" applyFont="1" applyBorder="1"/>
    <xf numFmtId="4" fontId="2" fillId="0" borderId="1" xfId="0" applyNumberFormat="1" applyFont="1" applyBorder="1" applyAlignment="1">
      <alignment horizontal="left" vertical="center" wrapText="1"/>
    </xf>
    <xf numFmtId="43" fontId="9" fillId="0" borderId="0" xfId="0" applyNumberFormat="1" applyFont="1"/>
    <xf numFmtId="14" fontId="2" fillId="0" borderId="1" xfId="0" applyNumberFormat="1" applyFont="1" applyBorder="1" applyAlignment="1">
      <alignment horizontal="right" vertical="center"/>
    </xf>
    <xf numFmtId="43" fontId="9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0" fontId="3" fillId="0" borderId="0" xfId="0" applyFont="1"/>
    <xf numFmtId="43" fontId="7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5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6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196215</xdr:rowOff>
    </xdr:from>
    <xdr:to>
      <xdr:col>5</xdr:col>
      <xdr:colOff>952</xdr:colOff>
      <xdr:row>5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9ED94C-5349-4B74-929E-F56F155D829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96215"/>
          <a:ext cx="3641407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56674</xdr:colOff>
      <xdr:row>109</xdr:row>
      <xdr:rowOff>25241</xdr:rowOff>
    </xdr:from>
    <xdr:to>
      <xdr:col>5</xdr:col>
      <xdr:colOff>4762</xdr:colOff>
      <xdr:row>113</xdr:row>
      <xdr:rowOff>149067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10B63D2-4F65-45D6-8A48-807ED7D9CBA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228124" y="21875591"/>
          <a:ext cx="3596163" cy="9239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3/Informe%20de%20Tesoreria%202023/Informe%20de%20Tesorer&#237;a%20%20A&#241;o%202023.xlsx?0E809711" TargetMode="External"/><Relationship Id="rId1" Type="http://schemas.openxmlformats.org/officeDocument/2006/relationships/externalLinkPath" Target="file:///\\0E809711\Informe%20de%20Tesorer&#237;a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iembre 2022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  <sheetName val="Hoja3"/>
      <sheetName val="Hoja1"/>
      <sheetName val="Hoja2"/>
    </sheetNames>
    <sheetDataSet>
      <sheetData sheetId="0"/>
      <sheetData sheetId="1"/>
      <sheetData sheetId="2"/>
      <sheetData sheetId="3">
        <row r="68">
          <cell r="L68">
            <v>1223457.0299999982</v>
          </cell>
        </row>
        <row r="174">
          <cell r="L174">
            <v>1283485835.8345296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85056E-6F19-4189-88C5-A76FDBCA0FBA}" name="Tabla1345798102345" displayName="Tabla1345798102345" ref="B7:L94" totalsRowShown="0" headerRowDxfId="12" headerRowBorderDxfId="11" tableBorderDxfId="10" headerRowCellStyle="Millares">
  <sortState xmlns:xlrd2="http://schemas.microsoft.com/office/spreadsheetml/2017/richdata2" ref="B8:L93">
    <sortCondition ref="B9:B93"/>
  </sortState>
  <tableColumns count="11">
    <tableColumn id="1" xr3:uid="{449F49AF-3FFB-475D-8491-67364A8378AF}" name="Fecha" dataDxfId="9"/>
    <tableColumn id="2" xr3:uid="{C15FE7BE-0D2B-4E08-A78E-14AF40CADD8C}" name="Transferencia" dataDxfId="8"/>
    <tableColumn id="3" xr3:uid="{F127AEB6-5E61-4296-8408-B901CA3350AF}" name="Cheque" dataDxfId="7"/>
    <tableColumn id="4" xr3:uid="{8731C1BE-FC1B-4D7A-940C-821D7A4240BF}" name="Referencia"/>
    <tableColumn id="5" xr3:uid="{C0AAFCC0-C27A-4EE8-894E-948A12F03990}" name="Beneficiario" dataDxfId="6"/>
    <tableColumn id="6" xr3:uid="{F857724D-53CD-49A9-BD5A-2AE79AAD36CE}" name="Columna1" dataDxfId="5"/>
    <tableColumn id="7" xr3:uid="{5E7F6CEE-8D21-4504-96E6-B326CE95E4C2}" name="Descripcion" dataDxfId="4"/>
    <tableColumn id="8" xr3:uid="{64EDB53B-2B22-449A-BF1E-C78D2FED93E6}" name="Columna2" dataDxfId="3"/>
    <tableColumn id="9" xr3:uid="{165B4AED-7065-4AF2-9100-D3EC22B9FE55}" name="Debito" dataDxfId="2" dataCellStyle="Millares"/>
    <tableColumn id="10" xr3:uid="{62535FDE-1609-4381-AC9A-A4FF5A58EB09}" name="Credito" dataDxfId="1" dataCellStyle="Millares"/>
    <tableColumn id="11" xr3:uid="{D3F20E8C-0ECA-42FD-BA2A-979C13DD1B4D}" name="Balance" dataDxfId="0">
      <calculatedColumnFormula>+J8-K8+L7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04E48-25EF-422E-8BEB-4B0F8797EFB4}">
  <dimension ref="A1:P189"/>
  <sheetViews>
    <sheetView showGridLines="0" tabSelected="1" view="pageBreakPreview" zoomScale="60" zoomScaleNormal="100" workbookViewId="0">
      <selection activeCell="Q98" sqref="Q98"/>
    </sheetView>
  </sheetViews>
  <sheetFormatPr baseColWidth="10" defaultRowHeight="15" x14ac:dyDescent="0.25"/>
  <cols>
    <col min="1" max="1" width="2.5703125" customWidth="1"/>
    <col min="2" max="2" width="12.5703125" customWidth="1"/>
    <col min="3" max="3" width="11.42578125" customWidth="1"/>
    <col min="4" max="4" width="10.28515625" customWidth="1"/>
    <col min="5" max="5" width="20.42578125" customWidth="1"/>
    <col min="6" max="6" width="32" customWidth="1"/>
    <col min="7" max="7" width="10" hidden="1" customWidth="1"/>
    <col min="8" max="8" width="54.7109375" customWidth="1"/>
    <col min="9" max="9" width="10" hidden="1" customWidth="1"/>
    <col min="10" max="10" width="22.5703125" customWidth="1"/>
    <col min="11" max="11" width="19.85546875" customWidth="1"/>
    <col min="12" max="12" width="20.85546875" style="42" customWidth="1"/>
    <col min="13" max="13" width="5" customWidth="1"/>
    <col min="14" max="14" width="16.85546875" bestFit="1" customWidth="1"/>
    <col min="16" max="16" width="14.140625" bestFit="1" customWidth="1"/>
  </cols>
  <sheetData>
    <row r="1" spans="1:15" ht="15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</row>
    <row r="2" spans="1:15" ht="15.75" x14ac:dyDescent="0.3">
      <c r="A2" s="1"/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5" ht="15.75" x14ac:dyDescent="0.3">
      <c r="A3" s="1"/>
      <c r="B3" s="88" t="s">
        <v>1</v>
      </c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5" ht="15.75" x14ac:dyDescent="0.3">
      <c r="A4" s="1"/>
      <c r="B4" s="88" t="s">
        <v>2</v>
      </c>
      <c r="C4" s="88"/>
      <c r="D4" s="88"/>
      <c r="E4" s="88"/>
      <c r="F4" s="88"/>
      <c r="G4" s="88"/>
      <c r="H4" s="88"/>
      <c r="I4" s="88"/>
      <c r="J4" s="88"/>
      <c r="K4" s="88"/>
      <c r="L4" s="88"/>
    </row>
    <row r="5" spans="1:15" ht="15.75" x14ac:dyDescent="0.3">
      <c r="A5" s="1"/>
      <c r="B5" s="89" t="s">
        <v>3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1:15" ht="15.75" x14ac:dyDescent="0.3">
      <c r="A6" s="1"/>
      <c r="B6" s="1"/>
      <c r="C6" s="1"/>
      <c r="D6" s="1"/>
      <c r="E6" s="1"/>
      <c r="F6" s="1"/>
      <c r="G6" s="1"/>
      <c r="H6" s="1"/>
      <c r="I6" s="1"/>
      <c r="J6" s="2"/>
      <c r="K6" s="2"/>
      <c r="L6" s="1"/>
    </row>
    <row r="7" spans="1:15" ht="17.25" x14ac:dyDescent="0.35">
      <c r="A7" s="1"/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  <c r="K7" s="5" t="s">
        <v>13</v>
      </c>
      <c r="L7" s="6" t="s">
        <v>14</v>
      </c>
    </row>
    <row r="8" spans="1:15" ht="16.5" x14ac:dyDescent="0.3">
      <c r="A8" s="1"/>
      <c r="B8" s="7"/>
      <c r="C8" s="8"/>
      <c r="D8" s="8"/>
      <c r="E8" s="8"/>
      <c r="F8" s="9"/>
      <c r="G8" s="8"/>
      <c r="H8" s="10" t="s">
        <v>15</v>
      </c>
      <c r="I8" s="8"/>
      <c r="J8" s="11"/>
      <c r="K8" s="12"/>
      <c r="L8" s="13">
        <f>+[1]MARZO!L68</f>
        <v>1223457.0299999982</v>
      </c>
      <c r="N8" s="14"/>
      <c r="O8" s="15"/>
    </row>
    <row r="9" spans="1:15" ht="15.75" x14ac:dyDescent="0.3">
      <c r="A9" s="1"/>
      <c r="B9" s="16">
        <v>45020</v>
      </c>
      <c r="C9" s="17"/>
      <c r="D9" s="18"/>
      <c r="E9" s="19" t="s">
        <v>16</v>
      </c>
      <c r="F9" s="20" t="s">
        <v>17</v>
      </c>
      <c r="G9" s="18"/>
      <c r="H9" s="21" t="s">
        <v>18</v>
      </c>
      <c r="I9" s="18"/>
      <c r="J9" s="22"/>
      <c r="K9" s="23">
        <v>17220</v>
      </c>
      <c r="L9" s="24">
        <f>+L8+Tabla1345798102345[[#This Row],[Debito]]-Tabla1345798102345[[#This Row],[Credito]]</f>
        <v>1206237.0299999982</v>
      </c>
      <c r="N9" s="25"/>
    </row>
    <row r="10" spans="1:15" ht="15.75" x14ac:dyDescent="0.3">
      <c r="A10" s="1"/>
      <c r="B10" s="16">
        <v>45020</v>
      </c>
      <c r="C10" s="18"/>
      <c r="D10" s="18"/>
      <c r="E10" s="19" t="s">
        <v>19</v>
      </c>
      <c r="F10" s="26" t="s">
        <v>20</v>
      </c>
      <c r="G10" s="18"/>
      <c r="H10" s="21" t="s">
        <v>21</v>
      </c>
      <c r="I10" s="18"/>
      <c r="J10" s="22"/>
      <c r="K10" s="23">
        <v>25.83</v>
      </c>
      <c r="L10" s="24">
        <f>+L9+Tabla1345798102345[[#This Row],[Debito]]-Tabla1345798102345[[#This Row],[Credito]]</f>
        <v>1206211.1999999981</v>
      </c>
    </row>
    <row r="11" spans="1:15" ht="15.75" x14ac:dyDescent="0.3">
      <c r="A11" s="1"/>
      <c r="B11" s="16">
        <v>45020</v>
      </c>
      <c r="C11" s="18"/>
      <c r="D11" s="18"/>
      <c r="E11" s="19" t="s">
        <v>22</v>
      </c>
      <c r="F11" s="20" t="s">
        <v>17</v>
      </c>
      <c r="G11" s="18"/>
      <c r="H11" s="21" t="s">
        <v>18</v>
      </c>
      <c r="I11" s="18"/>
      <c r="J11" s="22"/>
      <c r="K11" s="23">
        <v>14070</v>
      </c>
      <c r="L11" s="24">
        <f>+L10+Tabla1345798102345[[#This Row],[Debito]]-Tabla1345798102345[[#This Row],[Credito]]</f>
        <v>1192141.1999999981</v>
      </c>
    </row>
    <row r="12" spans="1:15" ht="15.75" x14ac:dyDescent="0.3">
      <c r="A12" s="1"/>
      <c r="B12" s="16">
        <v>45020</v>
      </c>
      <c r="C12" s="18"/>
      <c r="D12" s="18"/>
      <c r="E12" s="19" t="s">
        <v>19</v>
      </c>
      <c r="F12" s="26" t="s">
        <v>20</v>
      </c>
      <c r="G12" s="18"/>
      <c r="H12" s="21" t="s">
        <v>21</v>
      </c>
      <c r="I12" s="18"/>
      <c r="J12" s="22"/>
      <c r="K12" s="23">
        <v>21.11</v>
      </c>
      <c r="L12" s="24">
        <f>+L11+Tabla1345798102345[[#This Row],[Debito]]-Tabla1345798102345[[#This Row],[Credito]]</f>
        <v>1192120.089999998</v>
      </c>
    </row>
    <row r="13" spans="1:15" ht="15.75" x14ac:dyDescent="0.3">
      <c r="A13" s="1"/>
      <c r="B13" s="16">
        <v>45020</v>
      </c>
      <c r="C13" s="18"/>
      <c r="D13" s="18"/>
      <c r="E13" s="19" t="s">
        <v>23</v>
      </c>
      <c r="F13" s="20" t="s">
        <v>17</v>
      </c>
      <c r="G13" s="18"/>
      <c r="H13" s="21" t="s">
        <v>18</v>
      </c>
      <c r="I13" s="18"/>
      <c r="J13" s="22"/>
      <c r="K13" s="23">
        <v>14070</v>
      </c>
      <c r="L13" s="24">
        <f>+L12+Tabla1345798102345[[#This Row],[Debito]]-Tabla1345798102345[[#This Row],[Credito]]</f>
        <v>1178050.089999998</v>
      </c>
    </row>
    <row r="14" spans="1:15" ht="15.75" x14ac:dyDescent="0.3">
      <c r="A14" s="1"/>
      <c r="B14" s="16">
        <v>45020</v>
      </c>
      <c r="C14" s="18"/>
      <c r="D14" s="18"/>
      <c r="E14" s="19" t="s">
        <v>24</v>
      </c>
      <c r="F14" s="26" t="s">
        <v>20</v>
      </c>
      <c r="G14" s="18"/>
      <c r="H14" s="21" t="s">
        <v>21</v>
      </c>
      <c r="I14" s="18"/>
      <c r="J14" s="22"/>
      <c r="K14" s="23">
        <v>21.11</v>
      </c>
      <c r="L14" s="24">
        <f>+L13+Tabla1345798102345[[#This Row],[Debito]]-Tabla1345798102345[[#This Row],[Credito]]</f>
        <v>1178028.9799999979</v>
      </c>
    </row>
    <row r="15" spans="1:15" ht="15.75" x14ac:dyDescent="0.3">
      <c r="A15" s="1"/>
      <c r="B15" s="16">
        <v>45020</v>
      </c>
      <c r="C15" s="18"/>
      <c r="D15" s="18"/>
      <c r="E15" s="19" t="s">
        <v>25</v>
      </c>
      <c r="F15" s="20" t="s">
        <v>17</v>
      </c>
      <c r="G15" s="18"/>
      <c r="H15" s="21" t="s">
        <v>18</v>
      </c>
      <c r="I15" s="18"/>
      <c r="J15" s="22"/>
      <c r="K15" s="23">
        <v>14070</v>
      </c>
      <c r="L15" s="24">
        <f>+L14+Tabla1345798102345[[#This Row],[Debito]]-Tabla1345798102345[[#This Row],[Credito]]</f>
        <v>1163958.9799999979</v>
      </c>
    </row>
    <row r="16" spans="1:15" ht="15.75" x14ac:dyDescent="0.3">
      <c r="A16" s="1"/>
      <c r="B16" s="16">
        <v>45020</v>
      </c>
      <c r="C16" s="18"/>
      <c r="D16" s="18"/>
      <c r="E16" s="19" t="s">
        <v>24</v>
      </c>
      <c r="F16" s="26" t="s">
        <v>20</v>
      </c>
      <c r="G16" s="18"/>
      <c r="H16" s="21" t="s">
        <v>21</v>
      </c>
      <c r="I16" s="18"/>
      <c r="J16" s="22"/>
      <c r="K16" s="23">
        <v>21.11</v>
      </c>
      <c r="L16" s="24">
        <f>+L15+Tabla1345798102345[[#This Row],[Debito]]-Tabla1345798102345[[#This Row],[Credito]]</f>
        <v>1163937.8699999978</v>
      </c>
    </row>
    <row r="17" spans="1:14" ht="15.75" x14ac:dyDescent="0.3">
      <c r="A17" s="1"/>
      <c r="B17" s="16">
        <v>45020</v>
      </c>
      <c r="C17" s="18"/>
      <c r="D17" s="18"/>
      <c r="E17" s="19">
        <v>452400032</v>
      </c>
      <c r="F17" s="20" t="s">
        <v>17</v>
      </c>
      <c r="G17" s="18"/>
      <c r="H17" s="21" t="s">
        <v>18</v>
      </c>
      <c r="I17" s="18"/>
      <c r="J17" s="22"/>
      <c r="K17" s="23">
        <v>346027.5</v>
      </c>
      <c r="L17" s="24">
        <f>+L16+Tabla1345798102345[[#This Row],[Debito]]-Tabla1345798102345[[#This Row],[Credito]]</f>
        <v>817910.36999999778</v>
      </c>
    </row>
    <row r="18" spans="1:14" ht="15.75" x14ac:dyDescent="0.3">
      <c r="A18" s="1"/>
      <c r="B18" s="16">
        <v>45021</v>
      </c>
      <c r="C18" s="18"/>
      <c r="D18" s="18"/>
      <c r="E18" s="19">
        <v>452442998</v>
      </c>
      <c r="F18" s="26" t="s">
        <v>20</v>
      </c>
      <c r="G18" s="18"/>
      <c r="H18" s="21" t="s">
        <v>21</v>
      </c>
      <c r="I18" s="18"/>
      <c r="J18" s="22"/>
      <c r="K18" s="23">
        <v>519.04</v>
      </c>
      <c r="L18" s="24">
        <f>+L17+Tabla1345798102345[[#This Row],[Debito]]-Tabla1345798102345[[#This Row],[Credito]]</f>
        <v>817391.32999999775</v>
      </c>
    </row>
    <row r="19" spans="1:14" ht="15.75" x14ac:dyDescent="0.3">
      <c r="A19" s="1"/>
      <c r="B19" s="16">
        <v>45021</v>
      </c>
      <c r="C19" s="18"/>
      <c r="D19" s="18"/>
      <c r="E19" s="19" t="s">
        <v>26</v>
      </c>
      <c r="F19" s="20" t="s">
        <v>27</v>
      </c>
      <c r="G19" s="18"/>
      <c r="H19" s="21" t="s">
        <v>28</v>
      </c>
      <c r="I19" s="18"/>
      <c r="J19" s="22">
        <v>4987.5</v>
      </c>
      <c r="K19" s="23"/>
      <c r="L19" s="24">
        <f>+L18+Tabla1345798102345[[#This Row],[Debito]]-Tabla1345798102345[[#This Row],[Credito]]</f>
        <v>822378.82999999775</v>
      </c>
    </row>
    <row r="20" spans="1:14" ht="15.75" x14ac:dyDescent="0.3">
      <c r="A20" s="1"/>
      <c r="B20" s="16">
        <v>45021</v>
      </c>
      <c r="C20" s="18"/>
      <c r="D20" s="18"/>
      <c r="E20" s="19">
        <v>230405015</v>
      </c>
      <c r="F20" s="20" t="s">
        <v>27</v>
      </c>
      <c r="G20" s="18"/>
      <c r="H20" s="21" t="s">
        <v>29</v>
      </c>
      <c r="I20" s="18"/>
      <c r="J20" s="22">
        <v>4095</v>
      </c>
      <c r="K20" s="23"/>
      <c r="L20" s="24">
        <f>+L19+Tabla1345798102345[[#This Row],[Debito]]-Tabla1345798102345[[#This Row],[Credito]]</f>
        <v>826473.82999999775</v>
      </c>
    </row>
    <row r="21" spans="1:14" ht="15.75" x14ac:dyDescent="0.3">
      <c r="A21" s="1"/>
      <c r="B21" s="16">
        <v>45021</v>
      </c>
      <c r="C21" s="18"/>
      <c r="D21" s="18"/>
      <c r="E21" s="19" t="s">
        <v>30</v>
      </c>
      <c r="F21" s="20" t="s">
        <v>17</v>
      </c>
      <c r="G21" s="18"/>
      <c r="H21" s="21" t="s">
        <v>18</v>
      </c>
      <c r="I21" s="18"/>
      <c r="J21" s="22"/>
      <c r="K21" s="23">
        <v>11650</v>
      </c>
      <c r="L21" s="24">
        <f>+L20+Tabla1345798102345[[#This Row],[Debito]]-Tabla1345798102345[[#This Row],[Credito]]</f>
        <v>814823.82999999775</v>
      </c>
    </row>
    <row r="22" spans="1:14" ht="15.75" x14ac:dyDescent="0.3">
      <c r="A22" s="1"/>
      <c r="B22" s="16">
        <v>45021</v>
      </c>
      <c r="C22" s="18"/>
      <c r="D22" s="18"/>
      <c r="E22" s="19" t="s">
        <v>31</v>
      </c>
      <c r="F22" s="26" t="s">
        <v>20</v>
      </c>
      <c r="G22" s="18"/>
      <c r="H22" s="21" t="s">
        <v>21</v>
      </c>
      <c r="I22" s="18"/>
      <c r="J22" s="22"/>
      <c r="K22" s="23">
        <v>17.48</v>
      </c>
      <c r="L22" s="24">
        <f>+L21+Tabla1345798102345[[#This Row],[Debito]]-Tabla1345798102345[[#This Row],[Credito]]</f>
        <v>814806.34999999776</v>
      </c>
    </row>
    <row r="23" spans="1:14" ht="15.75" x14ac:dyDescent="0.3">
      <c r="A23" s="1"/>
      <c r="B23" s="16">
        <v>45021</v>
      </c>
      <c r="C23" s="18"/>
      <c r="D23" s="18"/>
      <c r="E23" s="19" t="s">
        <v>32</v>
      </c>
      <c r="F23" s="20" t="s">
        <v>17</v>
      </c>
      <c r="G23" s="18"/>
      <c r="H23" s="21" t="s">
        <v>18</v>
      </c>
      <c r="I23" s="18"/>
      <c r="J23" s="22"/>
      <c r="K23" s="23">
        <v>9500</v>
      </c>
      <c r="L23" s="24">
        <f>+L22+Tabla1345798102345[[#This Row],[Debito]]-Tabla1345798102345[[#This Row],[Credito]]</f>
        <v>805306.34999999776</v>
      </c>
    </row>
    <row r="24" spans="1:14" ht="15.75" x14ac:dyDescent="0.3">
      <c r="A24" s="1"/>
      <c r="B24" s="16">
        <v>45021</v>
      </c>
      <c r="C24" s="18"/>
      <c r="D24" s="18"/>
      <c r="E24" s="19" t="s">
        <v>31</v>
      </c>
      <c r="F24" s="26" t="s">
        <v>20</v>
      </c>
      <c r="G24" s="18"/>
      <c r="H24" s="21" t="s">
        <v>21</v>
      </c>
      <c r="I24" s="18"/>
      <c r="J24" s="22"/>
      <c r="K24" s="23">
        <v>14.25</v>
      </c>
      <c r="L24" s="24">
        <f>+L23+Tabla1345798102345[[#This Row],[Debito]]-Tabla1345798102345[[#This Row],[Credito]]</f>
        <v>805292.09999999776</v>
      </c>
      <c r="N24" s="27"/>
    </row>
    <row r="25" spans="1:14" ht="15.75" x14ac:dyDescent="0.3">
      <c r="A25" s="1"/>
      <c r="B25" s="16">
        <v>45021</v>
      </c>
      <c r="C25" s="18"/>
      <c r="D25" s="18"/>
      <c r="E25" s="19" t="s">
        <v>33</v>
      </c>
      <c r="F25" s="20" t="s">
        <v>17</v>
      </c>
      <c r="G25" s="18"/>
      <c r="H25" s="21" t="s">
        <v>18</v>
      </c>
      <c r="I25" s="18"/>
      <c r="J25" s="22"/>
      <c r="K25" s="23">
        <v>9500</v>
      </c>
      <c r="L25" s="24">
        <f>+L24+Tabla1345798102345[[#This Row],[Debito]]-Tabla1345798102345[[#This Row],[Credito]]</f>
        <v>795792.09999999776</v>
      </c>
    </row>
    <row r="26" spans="1:14" ht="15.75" x14ac:dyDescent="0.3">
      <c r="A26" s="1"/>
      <c r="B26" s="16">
        <v>45021</v>
      </c>
      <c r="C26" s="18"/>
      <c r="D26" s="18"/>
      <c r="E26" s="19" t="s">
        <v>34</v>
      </c>
      <c r="F26" s="26" t="s">
        <v>20</v>
      </c>
      <c r="G26" s="18"/>
      <c r="H26" s="21" t="s">
        <v>21</v>
      </c>
      <c r="I26" s="18"/>
      <c r="J26" s="22"/>
      <c r="K26" s="23">
        <v>14.25</v>
      </c>
      <c r="L26" s="24">
        <f>+L25+Tabla1345798102345[[#This Row],[Debito]]-Tabla1345798102345[[#This Row],[Credito]]</f>
        <v>795777.84999999776</v>
      </c>
    </row>
    <row r="27" spans="1:14" ht="15.75" x14ac:dyDescent="0.3">
      <c r="A27" s="1"/>
      <c r="B27" s="16">
        <v>45021</v>
      </c>
      <c r="C27" s="18"/>
      <c r="D27" s="18"/>
      <c r="E27" s="19" t="s">
        <v>35</v>
      </c>
      <c r="F27" s="20" t="s">
        <v>17</v>
      </c>
      <c r="G27" s="18"/>
      <c r="H27" s="21" t="s">
        <v>18</v>
      </c>
      <c r="I27" s="18"/>
      <c r="J27" s="22"/>
      <c r="K27" s="23">
        <v>9500</v>
      </c>
      <c r="L27" s="24">
        <f>+L26+Tabla1345798102345[[#This Row],[Debito]]-Tabla1345798102345[[#This Row],[Credito]]</f>
        <v>786277.84999999776</v>
      </c>
    </row>
    <row r="28" spans="1:14" ht="15.75" x14ac:dyDescent="0.3">
      <c r="A28" s="1"/>
      <c r="B28" s="16">
        <v>45021</v>
      </c>
      <c r="C28" s="18"/>
      <c r="D28" s="18"/>
      <c r="E28" s="19" t="s">
        <v>34</v>
      </c>
      <c r="F28" s="26" t="s">
        <v>20</v>
      </c>
      <c r="G28" s="18"/>
      <c r="H28" s="21" t="s">
        <v>21</v>
      </c>
      <c r="I28" s="18"/>
      <c r="J28" s="22"/>
      <c r="K28" s="23">
        <v>14.25</v>
      </c>
      <c r="L28" s="24">
        <f>+L27+Tabla1345798102345[[#This Row],[Debito]]-Tabla1345798102345[[#This Row],[Credito]]</f>
        <v>786263.59999999776</v>
      </c>
    </row>
    <row r="29" spans="1:14" ht="15.75" x14ac:dyDescent="0.3">
      <c r="A29" s="1"/>
      <c r="B29" s="16">
        <v>45021</v>
      </c>
      <c r="C29" s="18"/>
      <c r="D29" s="18"/>
      <c r="E29" s="19" t="s">
        <v>36</v>
      </c>
      <c r="F29" s="20" t="s">
        <v>17</v>
      </c>
      <c r="G29" s="18"/>
      <c r="H29" s="21" t="s">
        <v>18</v>
      </c>
      <c r="I29" s="18"/>
      <c r="J29" s="22"/>
      <c r="K29" s="28">
        <v>7245</v>
      </c>
      <c r="L29" s="24">
        <f>+L28+Tabla1345798102345[[#This Row],[Debito]]-Tabla1345798102345[[#This Row],[Credito]]</f>
        <v>779018.59999999776</v>
      </c>
    </row>
    <row r="30" spans="1:14" ht="15.75" x14ac:dyDescent="0.3">
      <c r="A30" s="1"/>
      <c r="B30" s="16">
        <v>45021</v>
      </c>
      <c r="C30" s="18"/>
      <c r="D30" s="18"/>
      <c r="E30" s="19" t="s">
        <v>37</v>
      </c>
      <c r="F30" s="26" t="s">
        <v>20</v>
      </c>
      <c r="G30" s="18"/>
      <c r="H30" s="21" t="s">
        <v>21</v>
      </c>
      <c r="I30" s="18"/>
      <c r="J30" s="22"/>
      <c r="K30" s="28">
        <v>10.87</v>
      </c>
      <c r="L30" s="24">
        <f>+L29+Tabla1345798102345[[#This Row],[Debito]]-Tabla1345798102345[[#This Row],[Credito]]</f>
        <v>779007.72999999777</v>
      </c>
    </row>
    <row r="31" spans="1:14" ht="15.75" x14ac:dyDescent="0.3">
      <c r="A31" s="1"/>
      <c r="B31" s="16">
        <v>45021</v>
      </c>
      <c r="C31" s="18"/>
      <c r="D31" s="18"/>
      <c r="E31" s="19" t="s">
        <v>38</v>
      </c>
      <c r="F31" s="20" t="s">
        <v>17</v>
      </c>
      <c r="G31" s="18"/>
      <c r="H31" s="21" t="s">
        <v>18</v>
      </c>
      <c r="I31" s="18"/>
      <c r="J31" s="22"/>
      <c r="K31" s="23">
        <v>5880</v>
      </c>
      <c r="L31" s="24">
        <f>+L30+Tabla1345798102345[[#This Row],[Debito]]-Tabla1345798102345[[#This Row],[Credito]]</f>
        <v>773127.72999999777</v>
      </c>
    </row>
    <row r="32" spans="1:14" ht="15.75" x14ac:dyDescent="0.3">
      <c r="A32" s="1"/>
      <c r="B32" s="16">
        <v>45021</v>
      </c>
      <c r="C32" s="18"/>
      <c r="D32" s="18"/>
      <c r="E32" s="19" t="s">
        <v>37</v>
      </c>
      <c r="F32" s="26" t="s">
        <v>20</v>
      </c>
      <c r="G32" s="18"/>
      <c r="H32" s="21" t="s">
        <v>21</v>
      </c>
      <c r="I32" s="18"/>
      <c r="J32" s="22"/>
      <c r="K32" s="28">
        <v>8.82</v>
      </c>
      <c r="L32" s="24">
        <f>+L31+Tabla1345798102345[[#This Row],[Debito]]-Tabla1345798102345[[#This Row],[Credito]]</f>
        <v>773118.90999999782</v>
      </c>
    </row>
    <row r="33" spans="1:12" ht="15.75" x14ac:dyDescent="0.3">
      <c r="A33" s="1"/>
      <c r="B33" s="16">
        <v>45021</v>
      </c>
      <c r="C33" s="18"/>
      <c r="D33" s="18"/>
      <c r="E33" s="19" t="s">
        <v>39</v>
      </c>
      <c r="F33" s="20" t="s">
        <v>17</v>
      </c>
      <c r="G33" s="18"/>
      <c r="H33" s="21" t="s">
        <v>18</v>
      </c>
      <c r="I33" s="18"/>
      <c r="J33" s="22"/>
      <c r="K33" s="28">
        <v>5880</v>
      </c>
      <c r="L33" s="24">
        <f>+L32+Tabla1345798102345[[#This Row],[Debito]]-Tabla1345798102345[[#This Row],[Credito]]</f>
        <v>767238.90999999782</v>
      </c>
    </row>
    <row r="34" spans="1:12" ht="15.75" x14ac:dyDescent="0.3">
      <c r="A34" s="1"/>
      <c r="B34" s="16">
        <v>45021</v>
      </c>
      <c r="C34" s="18"/>
      <c r="D34" s="18"/>
      <c r="E34" s="19" t="s">
        <v>40</v>
      </c>
      <c r="F34" s="26" t="s">
        <v>20</v>
      </c>
      <c r="G34" s="18"/>
      <c r="H34" s="21" t="s">
        <v>21</v>
      </c>
      <c r="I34" s="18"/>
      <c r="J34" s="22"/>
      <c r="K34" s="28">
        <v>8.82</v>
      </c>
      <c r="L34" s="24">
        <f>+L33+Tabla1345798102345[[#This Row],[Debito]]-Tabla1345798102345[[#This Row],[Credito]]</f>
        <v>767230.08999999787</v>
      </c>
    </row>
    <row r="35" spans="1:12" ht="15.75" x14ac:dyDescent="0.3">
      <c r="A35" s="1"/>
      <c r="B35" s="16">
        <v>45021</v>
      </c>
      <c r="C35" s="18"/>
      <c r="D35" s="18"/>
      <c r="E35" s="19" t="s">
        <v>41</v>
      </c>
      <c r="F35" s="20" t="s">
        <v>17</v>
      </c>
      <c r="G35" s="18"/>
      <c r="H35" s="21" t="s">
        <v>18</v>
      </c>
      <c r="I35" s="18"/>
      <c r="J35" s="22"/>
      <c r="K35" s="28">
        <v>5800</v>
      </c>
      <c r="L35" s="24">
        <f>+L34+Tabla1345798102345[[#This Row],[Debito]]-Tabla1345798102345[[#This Row],[Credito]]</f>
        <v>761430.08999999787</v>
      </c>
    </row>
    <row r="36" spans="1:12" ht="15.75" x14ac:dyDescent="0.3">
      <c r="A36" s="1"/>
      <c r="B36" s="16">
        <v>45021</v>
      </c>
      <c r="C36" s="18"/>
      <c r="D36" s="18"/>
      <c r="E36" s="19" t="s">
        <v>42</v>
      </c>
      <c r="F36" s="26" t="s">
        <v>20</v>
      </c>
      <c r="G36" s="18"/>
      <c r="H36" s="21" t="s">
        <v>21</v>
      </c>
      <c r="I36" s="18"/>
      <c r="J36" s="22"/>
      <c r="K36" s="28">
        <v>8.6999999999999993</v>
      </c>
      <c r="L36" s="24">
        <f>+L35+Tabla1345798102345[[#This Row],[Debito]]-Tabla1345798102345[[#This Row],[Credito]]</f>
        <v>761421.38999999792</v>
      </c>
    </row>
    <row r="37" spans="1:12" ht="15.75" x14ac:dyDescent="0.3">
      <c r="A37" s="1"/>
      <c r="B37" s="16">
        <v>45021</v>
      </c>
      <c r="C37" s="18"/>
      <c r="D37" s="18"/>
      <c r="E37" s="19" t="s">
        <v>43</v>
      </c>
      <c r="F37" s="20" t="s">
        <v>17</v>
      </c>
      <c r="G37" s="18"/>
      <c r="H37" s="21" t="s">
        <v>18</v>
      </c>
      <c r="I37" s="18"/>
      <c r="J37" s="22"/>
      <c r="K37" s="28">
        <v>44900</v>
      </c>
      <c r="L37" s="24">
        <f>+L36+Tabla1345798102345[[#This Row],[Debito]]-Tabla1345798102345[[#This Row],[Credito]]</f>
        <v>716521.38999999792</v>
      </c>
    </row>
    <row r="38" spans="1:12" ht="15.75" x14ac:dyDescent="0.3">
      <c r="A38" s="1"/>
      <c r="B38" s="16">
        <v>45021</v>
      </c>
      <c r="C38" s="18"/>
      <c r="D38" s="18"/>
      <c r="E38" s="19" t="s">
        <v>44</v>
      </c>
      <c r="F38" s="26" t="s">
        <v>20</v>
      </c>
      <c r="G38" s="18"/>
      <c r="H38" s="21" t="s">
        <v>21</v>
      </c>
      <c r="I38" s="18"/>
      <c r="J38" s="22"/>
      <c r="K38" s="28">
        <v>67.349999999999994</v>
      </c>
      <c r="L38" s="24">
        <f>+L37+Tabla1345798102345[[#This Row],[Debito]]-Tabla1345798102345[[#This Row],[Credito]]</f>
        <v>716454.03999999794</v>
      </c>
    </row>
    <row r="39" spans="1:12" ht="15.75" x14ac:dyDescent="0.3">
      <c r="A39" s="1"/>
      <c r="B39" s="16">
        <v>45021</v>
      </c>
      <c r="C39" s="18"/>
      <c r="D39" s="18"/>
      <c r="E39" s="19" t="s">
        <v>45</v>
      </c>
      <c r="F39" s="20" t="s">
        <v>17</v>
      </c>
      <c r="G39" s="18"/>
      <c r="H39" s="21" t="s">
        <v>18</v>
      </c>
      <c r="I39" s="18"/>
      <c r="J39" s="22"/>
      <c r="K39" s="28">
        <v>16400</v>
      </c>
      <c r="L39" s="24">
        <f>+L38+Tabla1345798102345[[#This Row],[Debito]]-Tabla1345798102345[[#This Row],[Credito]]</f>
        <v>700054.03999999794</v>
      </c>
    </row>
    <row r="40" spans="1:12" ht="15.75" x14ac:dyDescent="0.3">
      <c r="A40" s="1"/>
      <c r="B40" s="16">
        <v>45021</v>
      </c>
      <c r="C40" s="18"/>
      <c r="D40" s="18"/>
      <c r="E40" s="19" t="s">
        <v>46</v>
      </c>
      <c r="F40" s="26" t="s">
        <v>20</v>
      </c>
      <c r="G40" s="18"/>
      <c r="H40" s="21" t="s">
        <v>21</v>
      </c>
      <c r="I40" s="18"/>
      <c r="J40" s="22"/>
      <c r="K40" s="28">
        <v>24.6</v>
      </c>
      <c r="L40" s="24">
        <f>+L39+Tabla1345798102345[[#This Row],[Debito]]-Tabla1345798102345[[#This Row],[Credito]]</f>
        <v>700029.43999999797</v>
      </c>
    </row>
    <row r="41" spans="1:12" ht="15.75" x14ac:dyDescent="0.3">
      <c r="A41" s="1"/>
      <c r="B41" s="16">
        <v>45021</v>
      </c>
      <c r="C41" s="18"/>
      <c r="D41" s="18"/>
      <c r="E41" s="19" t="s">
        <v>47</v>
      </c>
      <c r="F41" s="20" t="s">
        <v>17</v>
      </c>
      <c r="G41" s="18"/>
      <c r="H41" s="21" t="s">
        <v>18</v>
      </c>
      <c r="I41" s="18"/>
      <c r="J41" s="22"/>
      <c r="K41" s="28">
        <v>13400</v>
      </c>
      <c r="L41" s="24">
        <f>+L40+Tabla1345798102345[[#This Row],[Debito]]-Tabla1345798102345[[#This Row],[Credito]]</f>
        <v>686629.43999999797</v>
      </c>
    </row>
    <row r="42" spans="1:12" ht="15.75" x14ac:dyDescent="0.3">
      <c r="A42" s="1"/>
      <c r="B42" s="16">
        <v>45021</v>
      </c>
      <c r="C42" s="18"/>
      <c r="D42" s="18"/>
      <c r="E42" s="19" t="s">
        <v>48</v>
      </c>
      <c r="F42" s="26" t="s">
        <v>20</v>
      </c>
      <c r="G42" s="18"/>
      <c r="H42" s="21" t="s">
        <v>21</v>
      </c>
      <c r="I42" s="18"/>
      <c r="J42" s="22"/>
      <c r="K42" s="28">
        <v>20.100000000000001</v>
      </c>
      <c r="L42" s="24">
        <f>+L41+Tabla1345798102345[[#This Row],[Debito]]-Tabla1345798102345[[#This Row],[Credito]]</f>
        <v>686609.33999999799</v>
      </c>
    </row>
    <row r="43" spans="1:12" ht="15.75" x14ac:dyDescent="0.3">
      <c r="A43" s="1"/>
      <c r="B43" s="16">
        <v>45021</v>
      </c>
      <c r="C43" s="18"/>
      <c r="D43" s="18"/>
      <c r="E43" s="19" t="s">
        <v>49</v>
      </c>
      <c r="F43" s="20" t="s">
        <v>17</v>
      </c>
      <c r="G43" s="18"/>
      <c r="H43" s="21" t="s">
        <v>18</v>
      </c>
      <c r="I43" s="18"/>
      <c r="J43" s="22"/>
      <c r="K43" s="28">
        <v>13400</v>
      </c>
      <c r="L43" s="24">
        <f>+L42+Tabla1345798102345[[#This Row],[Debito]]-Tabla1345798102345[[#This Row],[Credito]]</f>
        <v>673209.33999999799</v>
      </c>
    </row>
    <row r="44" spans="1:12" ht="15.75" x14ac:dyDescent="0.3">
      <c r="A44" s="1"/>
      <c r="B44" s="16">
        <v>45021</v>
      </c>
      <c r="C44" s="18"/>
      <c r="D44" s="18"/>
      <c r="E44" s="19" t="s">
        <v>48</v>
      </c>
      <c r="F44" s="26" t="s">
        <v>20</v>
      </c>
      <c r="G44" s="18"/>
      <c r="H44" s="21" t="s">
        <v>21</v>
      </c>
      <c r="I44" s="18"/>
      <c r="J44" s="22"/>
      <c r="K44" s="28">
        <v>20.100000000000001</v>
      </c>
      <c r="L44" s="24">
        <f>+L43+Tabla1345798102345[[#This Row],[Debito]]-Tabla1345798102345[[#This Row],[Credito]]</f>
        <v>673189.23999999801</v>
      </c>
    </row>
    <row r="45" spans="1:12" ht="15.75" x14ac:dyDescent="0.3">
      <c r="A45" s="1"/>
      <c r="B45" s="16">
        <v>45027</v>
      </c>
      <c r="C45" s="18"/>
      <c r="D45" s="18"/>
      <c r="E45" s="19" t="s">
        <v>50</v>
      </c>
      <c r="F45" s="20" t="s">
        <v>17</v>
      </c>
      <c r="G45" s="18"/>
      <c r="H45" s="21" t="s">
        <v>18</v>
      </c>
      <c r="I45" s="18"/>
      <c r="J45" s="22"/>
      <c r="K45" s="28">
        <v>16380</v>
      </c>
      <c r="L45" s="24">
        <f>+L44+Tabla1345798102345[[#This Row],[Debito]]-Tabla1345798102345[[#This Row],[Credito]]</f>
        <v>656809.23999999801</v>
      </c>
    </row>
    <row r="46" spans="1:12" ht="15.75" x14ac:dyDescent="0.3">
      <c r="A46" s="1"/>
      <c r="B46" s="16">
        <v>45027</v>
      </c>
      <c r="C46" s="18"/>
      <c r="D46" s="18"/>
      <c r="E46" s="19" t="s">
        <v>51</v>
      </c>
      <c r="F46" s="26" t="s">
        <v>20</v>
      </c>
      <c r="G46" s="18"/>
      <c r="H46" s="21" t="s">
        <v>21</v>
      </c>
      <c r="I46" s="18"/>
      <c r="J46" s="22"/>
      <c r="K46" s="28">
        <v>24.57</v>
      </c>
      <c r="L46" s="24">
        <f>+L45+Tabla1345798102345[[#This Row],[Debito]]-Tabla1345798102345[[#This Row],[Credito]]</f>
        <v>656784.66999999806</v>
      </c>
    </row>
    <row r="47" spans="1:12" ht="15.75" x14ac:dyDescent="0.3">
      <c r="A47" s="1"/>
      <c r="B47" s="16">
        <v>45027</v>
      </c>
      <c r="C47" s="18"/>
      <c r="D47" s="18"/>
      <c r="E47" s="19" t="s">
        <v>52</v>
      </c>
      <c r="F47" s="20" t="s">
        <v>17</v>
      </c>
      <c r="G47" s="18"/>
      <c r="H47" s="21" t="s">
        <v>18</v>
      </c>
      <c r="I47" s="18"/>
      <c r="J47" s="22"/>
      <c r="K47" s="28">
        <v>13440</v>
      </c>
      <c r="L47" s="24">
        <f>+L46+Tabla1345798102345[[#This Row],[Debito]]-Tabla1345798102345[[#This Row],[Credito]]</f>
        <v>643344.66999999806</v>
      </c>
    </row>
    <row r="48" spans="1:12" ht="15.75" x14ac:dyDescent="0.3">
      <c r="A48" s="1"/>
      <c r="B48" s="16">
        <v>45027</v>
      </c>
      <c r="C48" s="18"/>
      <c r="D48" s="18"/>
      <c r="E48" s="19" t="s">
        <v>51</v>
      </c>
      <c r="F48" s="26" t="s">
        <v>20</v>
      </c>
      <c r="G48" s="18"/>
      <c r="H48" s="21" t="s">
        <v>21</v>
      </c>
      <c r="I48" s="18"/>
      <c r="J48" s="22"/>
      <c r="K48" s="28">
        <v>20.16</v>
      </c>
      <c r="L48" s="24">
        <f>+L47+Tabla1345798102345[[#This Row],[Debito]]-Tabla1345798102345[[#This Row],[Credito]]</f>
        <v>643324.50999999803</v>
      </c>
    </row>
    <row r="49" spans="1:12" ht="15.75" x14ac:dyDescent="0.3">
      <c r="A49" s="1"/>
      <c r="B49" s="16">
        <v>45027</v>
      </c>
      <c r="C49" s="18"/>
      <c r="D49" s="18"/>
      <c r="E49" s="19" t="s">
        <v>53</v>
      </c>
      <c r="F49" s="20" t="s">
        <v>17</v>
      </c>
      <c r="G49" s="18"/>
      <c r="H49" s="21" t="s">
        <v>18</v>
      </c>
      <c r="I49" s="18"/>
      <c r="J49" s="22"/>
      <c r="K49" s="28">
        <v>13440</v>
      </c>
      <c r="L49" s="24">
        <f>+L48+Tabla1345798102345[[#This Row],[Debito]]-Tabla1345798102345[[#This Row],[Credito]]</f>
        <v>629884.50999999803</v>
      </c>
    </row>
    <row r="50" spans="1:12" ht="15.75" x14ac:dyDescent="0.3">
      <c r="A50" s="1"/>
      <c r="B50" s="16">
        <v>45027</v>
      </c>
      <c r="C50" s="18"/>
      <c r="D50" s="18"/>
      <c r="E50" s="19" t="s">
        <v>51</v>
      </c>
      <c r="F50" s="26" t="s">
        <v>20</v>
      </c>
      <c r="G50" s="18"/>
      <c r="H50" s="21" t="s">
        <v>21</v>
      </c>
      <c r="I50" s="18"/>
      <c r="J50" s="22"/>
      <c r="K50" s="28">
        <v>20.16</v>
      </c>
      <c r="L50" s="24">
        <f>+L49+Tabla1345798102345[[#This Row],[Debito]]-Tabla1345798102345[[#This Row],[Credito]]</f>
        <v>629864.349999998</v>
      </c>
    </row>
    <row r="51" spans="1:12" ht="15.75" x14ac:dyDescent="0.3">
      <c r="A51" s="1"/>
      <c r="B51" s="16">
        <v>45027</v>
      </c>
      <c r="C51" s="18"/>
      <c r="D51" s="18"/>
      <c r="E51" s="19" t="s">
        <v>54</v>
      </c>
      <c r="F51" s="20" t="s">
        <v>17</v>
      </c>
      <c r="G51" s="18"/>
      <c r="H51" s="21" t="s">
        <v>18</v>
      </c>
      <c r="I51" s="18"/>
      <c r="J51" s="22"/>
      <c r="K51" s="28">
        <v>13440</v>
      </c>
      <c r="L51" s="24">
        <f>+L50+Tabla1345798102345[[#This Row],[Debito]]-Tabla1345798102345[[#This Row],[Credito]]</f>
        <v>616424.349999998</v>
      </c>
    </row>
    <row r="52" spans="1:12" ht="15.75" x14ac:dyDescent="0.3">
      <c r="A52" s="1"/>
      <c r="B52" s="16">
        <v>45027</v>
      </c>
      <c r="C52" s="18"/>
      <c r="D52" s="18"/>
      <c r="E52" s="19" t="s">
        <v>55</v>
      </c>
      <c r="F52" s="26" t="s">
        <v>20</v>
      </c>
      <c r="G52" s="18"/>
      <c r="H52" s="21" t="s">
        <v>21</v>
      </c>
      <c r="I52" s="18"/>
      <c r="J52" s="22"/>
      <c r="K52" s="28">
        <v>20.16</v>
      </c>
      <c r="L52" s="24">
        <f t="shared" ref="L52:L93" si="0">+J52-K52+L51</f>
        <v>616404.18999999797</v>
      </c>
    </row>
    <row r="53" spans="1:12" ht="15.75" x14ac:dyDescent="0.3">
      <c r="A53" s="1"/>
      <c r="B53" s="16">
        <v>45027</v>
      </c>
      <c r="C53" s="18"/>
      <c r="D53" s="18"/>
      <c r="E53" s="19" t="s">
        <v>56</v>
      </c>
      <c r="F53" s="20" t="s">
        <v>27</v>
      </c>
      <c r="G53" s="18"/>
      <c r="H53" s="21" t="s">
        <v>57</v>
      </c>
      <c r="I53" s="18"/>
      <c r="J53" s="22">
        <v>4095</v>
      </c>
      <c r="K53" s="28"/>
      <c r="L53" s="24">
        <f t="shared" si="0"/>
        <v>620499.18999999797</v>
      </c>
    </row>
    <row r="54" spans="1:12" ht="15.75" x14ac:dyDescent="0.3">
      <c r="A54" s="1"/>
      <c r="B54" s="16">
        <v>45027</v>
      </c>
      <c r="C54" s="18"/>
      <c r="D54" s="18"/>
      <c r="E54" s="19">
        <v>230411002</v>
      </c>
      <c r="F54" s="20" t="s">
        <v>27</v>
      </c>
      <c r="G54" s="18"/>
      <c r="H54" s="21" t="s">
        <v>58</v>
      </c>
      <c r="I54" s="18"/>
      <c r="J54" s="22">
        <v>4095</v>
      </c>
      <c r="K54" s="28"/>
      <c r="L54" s="24">
        <f t="shared" si="0"/>
        <v>624594.18999999797</v>
      </c>
    </row>
    <row r="55" spans="1:12" ht="15.75" x14ac:dyDescent="0.3">
      <c r="A55" s="1"/>
      <c r="B55" s="16">
        <v>45028</v>
      </c>
      <c r="C55" s="18"/>
      <c r="D55" s="18"/>
      <c r="E55" s="19" t="s">
        <v>59</v>
      </c>
      <c r="F55" s="20" t="s">
        <v>27</v>
      </c>
      <c r="G55" s="18"/>
      <c r="H55" s="21" t="s">
        <v>60</v>
      </c>
      <c r="I55" s="18"/>
      <c r="J55" s="22"/>
      <c r="K55" s="28">
        <v>187644.97</v>
      </c>
      <c r="L55" s="24">
        <f t="shared" si="0"/>
        <v>436949.21999999799</v>
      </c>
    </row>
    <row r="56" spans="1:12" ht="15.75" x14ac:dyDescent="0.3">
      <c r="A56" s="1"/>
      <c r="B56" s="16">
        <v>45030</v>
      </c>
      <c r="C56" s="18"/>
      <c r="D56" s="18"/>
      <c r="E56" s="19">
        <v>452430669</v>
      </c>
      <c r="F56" s="26" t="s">
        <v>20</v>
      </c>
      <c r="G56" s="18"/>
      <c r="H56" s="21" t="s">
        <v>61</v>
      </c>
      <c r="I56" s="18"/>
      <c r="J56" s="22"/>
      <c r="K56" s="28">
        <v>281.47000000000003</v>
      </c>
      <c r="L56" s="24">
        <f t="shared" si="0"/>
        <v>436667.74999999802</v>
      </c>
    </row>
    <row r="57" spans="1:12" ht="15.75" x14ac:dyDescent="0.3">
      <c r="A57" s="1"/>
      <c r="B57" s="16">
        <v>45030</v>
      </c>
      <c r="C57" s="18"/>
      <c r="D57" s="18"/>
      <c r="E57" s="19" t="s">
        <v>62</v>
      </c>
      <c r="F57" s="20" t="s">
        <v>17</v>
      </c>
      <c r="G57" s="18"/>
      <c r="H57" s="21" t="s">
        <v>18</v>
      </c>
      <c r="I57" s="18"/>
      <c r="J57" s="22"/>
      <c r="K57" s="28">
        <v>59150</v>
      </c>
      <c r="L57" s="24">
        <f t="shared" si="0"/>
        <v>377517.74999999802</v>
      </c>
    </row>
    <row r="58" spans="1:12" ht="15.75" x14ac:dyDescent="0.3">
      <c r="A58" s="1"/>
      <c r="B58" s="16">
        <v>45030</v>
      </c>
      <c r="C58" s="18"/>
      <c r="D58" s="18"/>
      <c r="E58" s="19" t="s">
        <v>63</v>
      </c>
      <c r="F58" s="26" t="s">
        <v>20</v>
      </c>
      <c r="G58" s="18"/>
      <c r="H58" s="21" t="s">
        <v>21</v>
      </c>
      <c r="I58" s="18"/>
      <c r="J58" s="22"/>
      <c r="K58" s="28">
        <v>88.73</v>
      </c>
      <c r="L58" s="24">
        <f t="shared" si="0"/>
        <v>377429.01999999804</v>
      </c>
    </row>
    <row r="59" spans="1:12" ht="15.75" x14ac:dyDescent="0.3">
      <c r="A59" s="1"/>
      <c r="B59" s="16">
        <v>45030</v>
      </c>
      <c r="C59" s="18"/>
      <c r="D59" s="18"/>
      <c r="E59" s="19" t="s">
        <v>64</v>
      </c>
      <c r="F59" s="20" t="s">
        <v>17</v>
      </c>
      <c r="G59" s="18"/>
      <c r="H59" s="21" t="s">
        <v>18</v>
      </c>
      <c r="I59" s="18"/>
      <c r="J59" s="22"/>
      <c r="K59" s="28">
        <v>68722.5</v>
      </c>
      <c r="L59" s="24">
        <f t="shared" si="0"/>
        <v>308706.51999999804</v>
      </c>
    </row>
    <row r="60" spans="1:12" ht="15.75" x14ac:dyDescent="0.3">
      <c r="A60" s="1"/>
      <c r="B60" s="16">
        <v>45030</v>
      </c>
      <c r="C60" s="18"/>
      <c r="D60" s="18"/>
      <c r="E60" s="19" t="s">
        <v>65</v>
      </c>
      <c r="F60" s="26" t="s">
        <v>20</v>
      </c>
      <c r="G60" s="18"/>
      <c r="H60" s="21" t="s">
        <v>21</v>
      </c>
      <c r="I60" s="18"/>
      <c r="J60" s="22"/>
      <c r="K60" s="28">
        <v>103.08</v>
      </c>
      <c r="L60" s="24">
        <f t="shared" si="0"/>
        <v>308603.43999999802</v>
      </c>
    </row>
    <row r="61" spans="1:12" ht="15.75" x14ac:dyDescent="0.3">
      <c r="A61" s="1"/>
      <c r="B61" s="16">
        <v>45030</v>
      </c>
      <c r="C61" s="18"/>
      <c r="D61" s="18"/>
      <c r="E61" s="19" t="s">
        <v>66</v>
      </c>
      <c r="F61" s="20" t="s">
        <v>17</v>
      </c>
      <c r="G61" s="18"/>
      <c r="H61" s="21" t="s">
        <v>18</v>
      </c>
      <c r="I61" s="18"/>
      <c r="J61" s="22"/>
      <c r="K61" s="28">
        <v>52185</v>
      </c>
      <c r="L61" s="24">
        <f t="shared" si="0"/>
        <v>256418.43999999802</v>
      </c>
    </row>
    <row r="62" spans="1:12" ht="15.75" x14ac:dyDescent="0.3">
      <c r="A62" s="1"/>
      <c r="B62" s="16">
        <v>45030</v>
      </c>
      <c r="C62" s="18"/>
      <c r="D62" s="18"/>
      <c r="E62" s="19" t="s">
        <v>67</v>
      </c>
      <c r="F62" s="26" t="s">
        <v>20</v>
      </c>
      <c r="G62" s="18"/>
      <c r="H62" s="21" t="s">
        <v>21</v>
      </c>
      <c r="I62" s="18"/>
      <c r="J62" s="22"/>
      <c r="K62" s="28">
        <v>78.28</v>
      </c>
      <c r="L62" s="24">
        <f t="shared" si="0"/>
        <v>256340.15999999802</v>
      </c>
    </row>
    <row r="63" spans="1:12" ht="15.75" x14ac:dyDescent="0.3">
      <c r="A63" s="1"/>
      <c r="B63" s="16">
        <v>45030</v>
      </c>
      <c r="C63" s="18"/>
      <c r="D63" s="18"/>
      <c r="E63" s="19" t="s">
        <v>68</v>
      </c>
      <c r="F63" s="20" t="s">
        <v>17</v>
      </c>
      <c r="G63" s="18"/>
      <c r="H63" s="21" t="s">
        <v>18</v>
      </c>
      <c r="I63" s="18"/>
      <c r="J63" s="22"/>
      <c r="K63" s="28">
        <v>13597.5</v>
      </c>
      <c r="L63" s="24">
        <f t="shared" si="0"/>
        <v>242742.65999999802</v>
      </c>
    </row>
    <row r="64" spans="1:12" ht="15.75" x14ac:dyDescent="0.3">
      <c r="A64" s="1"/>
      <c r="B64" s="16">
        <v>45030</v>
      </c>
      <c r="C64" s="18"/>
      <c r="D64" s="18"/>
      <c r="E64" s="19" t="s">
        <v>69</v>
      </c>
      <c r="F64" s="26" t="s">
        <v>20</v>
      </c>
      <c r="G64" s="18"/>
      <c r="H64" s="21" t="s">
        <v>21</v>
      </c>
      <c r="I64" s="18"/>
      <c r="J64" s="22"/>
      <c r="K64" s="28">
        <v>20.399999999999999</v>
      </c>
      <c r="L64" s="24">
        <f t="shared" si="0"/>
        <v>242722.25999999803</v>
      </c>
    </row>
    <row r="65" spans="1:12" ht="15.75" x14ac:dyDescent="0.3">
      <c r="A65" s="1"/>
      <c r="B65" s="16">
        <v>45030</v>
      </c>
      <c r="C65" s="18"/>
      <c r="D65" s="18"/>
      <c r="E65" s="19" t="s">
        <v>70</v>
      </c>
      <c r="F65" s="20" t="s">
        <v>17</v>
      </c>
      <c r="G65" s="18"/>
      <c r="H65" s="21" t="s">
        <v>18</v>
      </c>
      <c r="I65" s="18"/>
      <c r="J65" s="22"/>
      <c r="K65" s="28">
        <v>9975</v>
      </c>
      <c r="L65" s="24">
        <f t="shared" si="0"/>
        <v>232747.25999999803</v>
      </c>
    </row>
    <row r="66" spans="1:12" ht="15.75" x14ac:dyDescent="0.3">
      <c r="A66" s="1"/>
      <c r="B66" s="16">
        <v>45030</v>
      </c>
      <c r="C66" s="18"/>
      <c r="D66" s="18"/>
      <c r="E66" s="19" t="s">
        <v>71</v>
      </c>
      <c r="F66" s="26" t="s">
        <v>20</v>
      </c>
      <c r="G66" s="18"/>
      <c r="H66" s="21" t="s">
        <v>21</v>
      </c>
      <c r="I66" s="18"/>
      <c r="J66" s="22"/>
      <c r="K66" s="28">
        <v>14.96</v>
      </c>
      <c r="L66" s="24">
        <f t="shared" si="0"/>
        <v>232732.29999999804</v>
      </c>
    </row>
    <row r="67" spans="1:12" ht="15.75" x14ac:dyDescent="0.3">
      <c r="A67" s="1"/>
      <c r="B67" s="16">
        <v>45030</v>
      </c>
      <c r="C67" s="18"/>
      <c r="D67" s="18"/>
      <c r="E67" s="19" t="s">
        <v>72</v>
      </c>
      <c r="F67" s="20" t="s">
        <v>17</v>
      </c>
      <c r="G67" s="18"/>
      <c r="H67" s="21" t="s">
        <v>18</v>
      </c>
      <c r="I67" s="18"/>
      <c r="J67" s="22"/>
      <c r="K67" s="28">
        <v>9975</v>
      </c>
      <c r="L67" s="24">
        <f t="shared" si="0"/>
        <v>222757.29999999804</v>
      </c>
    </row>
    <row r="68" spans="1:12" ht="15.75" x14ac:dyDescent="0.3">
      <c r="A68" s="1"/>
      <c r="B68" s="16">
        <v>45030</v>
      </c>
      <c r="C68" s="18"/>
      <c r="D68" s="18"/>
      <c r="E68" s="19" t="s">
        <v>71</v>
      </c>
      <c r="F68" s="26" t="s">
        <v>20</v>
      </c>
      <c r="G68" s="18"/>
      <c r="H68" s="21" t="s">
        <v>21</v>
      </c>
      <c r="I68" s="18"/>
      <c r="J68" s="22"/>
      <c r="K68" s="28">
        <v>14.96</v>
      </c>
      <c r="L68" s="24">
        <f t="shared" si="0"/>
        <v>222742.33999999805</v>
      </c>
    </row>
    <row r="69" spans="1:12" ht="15.75" x14ac:dyDescent="0.3">
      <c r="A69" s="1"/>
      <c r="B69" s="16">
        <v>45030</v>
      </c>
      <c r="C69" s="18"/>
      <c r="D69" s="18"/>
      <c r="E69" s="19" t="s">
        <v>73</v>
      </c>
      <c r="F69" s="20" t="s">
        <v>17</v>
      </c>
      <c r="G69" s="18"/>
      <c r="H69" s="21" t="s">
        <v>18</v>
      </c>
      <c r="I69" s="18"/>
      <c r="J69" s="22"/>
      <c r="K69" s="28">
        <v>9975</v>
      </c>
      <c r="L69" s="24">
        <f t="shared" si="0"/>
        <v>212767.33999999805</v>
      </c>
    </row>
    <row r="70" spans="1:12" ht="15.75" x14ac:dyDescent="0.3">
      <c r="A70" s="1"/>
      <c r="B70" s="16">
        <v>45030</v>
      </c>
      <c r="C70" s="18"/>
      <c r="D70" s="18"/>
      <c r="E70" s="19" t="s">
        <v>71</v>
      </c>
      <c r="F70" s="26" t="s">
        <v>20</v>
      </c>
      <c r="G70" s="18"/>
      <c r="H70" s="21" t="s">
        <v>21</v>
      </c>
      <c r="I70" s="18"/>
      <c r="J70" s="22"/>
      <c r="K70" s="28">
        <v>14.96</v>
      </c>
      <c r="L70" s="24">
        <f t="shared" si="0"/>
        <v>212752.37999999805</v>
      </c>
    </row>
    <row r="71" spans="1:12" ht="15.75" x14ac:dyDescent="0.3">
      <c r="A71" s="1"/>
      <c r="B71" s="16">
        <v>45035</v>
      </c>
      <c r="C71" s="18"/>
      <c r="D71" s="18"/>
      <c r="E71" s="19" t="s">
        <v>74</v>
      </c>
      <c r="F71" s="20" t="s">
        <v>17</v>
      </c>
      <c r="G71" s="18"/>
      <c r="H71" s="21" t="s">
        <v>18</v>
      </c>
      <c r="I71" s="18"/>
      <c r="J71" s="22"/>
      <c r="K71" s="28">
        <v>44415</v>
      </c>
      <c r="L71" s="24">
        <f t="shared" si="0"/>
        <v>168337.37999999805</v>
      </c>
    </row>
    <row r="72" spans="1:12" ht="15.75" x14ac:dyDescent="0.3">
      <c r="A72" s="1"/>
      <c r="B72" s="16">
        <v>45035</v>
      </c>
      <c r="C72" s="18"/>
      <c r="D72" s="18"/>
      <c r="E72" s="19" t="s">
        <v>75</v>
      </c>
      <c r="F72" s="26" t="s">
        <v>20</v>
      </c>
      <c r="G72" s="18"/>
      <c r="H72" s="21" t="s">
        <v>21</v>
      </c>
      <c r="I72" s="18"/>
      <c r="J72" s="22"/>
      <c r="K72" s="28">
        <v>66.62</v>
      </c>
      <c r="L72" s="24">
        <f t="shared" si="0"/>
        <v>168270.75999999806</v>
      </c>
    </row>
    <row r="73" spans="1:12" ht="15.75" x14ac:dyDescent="0.3">
      <c r="A73" s="1"/>
      <c r="B73" s="16">
        <v>45035</v>
      </c>
      <c r="C73" s="18"/>
      <c r="D73" s="18"/>
      <c r="E73" s="19" t="s">
        <v>76</v>
      </c>
      <c r="F73" s="20" t="s">
        <v>17</v>
      </c>
      <c r="G73" s="18"/>
      <c r="H73" s="21" t="s">
        <v>18</v>
      </c>
      <c r="I73" s="18"/>
      <c r="J73" s="22"/>
      <c r="K73" s="28">
        <v>7245</v>
      </c>
      <c r="L73" s="24">
        <f t="shared" si="0"/>
        <v>161025.75999999806</v>
      </c>
    </row>
    <row r="74" spans="1:12" ht="15.75" x14ac:dyDescent="0.3">
      <c r="A74" s="1"/>
      <c r="B74" s="16">
        <v>45035</v>
      </c>
      <c r="C74" s="18"/>
      <c r="D74" s="18"/>
      <c r="E74" s="19" t="s">
        <v>77</v>
      </c>
      <c r="F74" s="26" t="s">
        <v>20</v>
      </c>
      <c r="G74" s="18"/>
      <c r="H74" s="21" t="s">
        <v>21</v>
      </c>
      <c r="I74" s="18"/>
      <c r="J74" s="22"/>
      <c r="K74" s="28">
        <v>10.87</v>
      </c>
      <c r="L74" s="24">
        <f t="shared" si="0"/>
        <v>161014.88999999806</v>
      </c>
    </row>
    <row r="75" spans="1:12" ht="15.75" x14ac:dyDescent="0.3">
      <c r="A75" s="1"/>
      <c r="B75" s="16">
        <v>45035</v>
      </c>
      <c r="C75" s="18"/>
      <c r="D75" s="18"/>
      <c r="E75" s="19" t="s">
        <v>78</v>
      </c>
      <c r="F75" s="20" t="s">
        <v>17</v>
      </c>
      <c r="G75" s="18"/>
      <c r="H75" s="21" t="s">
        <v>18</v>
      </c>
      <c r="I75" s="18"/>
      <c r="J75" s="22"/>
      <c r="K75" s="28">
        <v>5880</v>
      </c>
      <c r="L75" s="24">
        <f t="shared" si="0"/>
        <v>155134.88999999806</v>
      </c>
    </row>
    <row r="76" spans="1:12" ht="15.75" x14ac:dyDescent="0.3">
      <c r="A76" s="1"/>
      <c r="B76" s="16">
        <v>45035</v>
      </c>
      <c r="C76" s="18"/>
      <c r="D76" s="18"/>
      <c r="E76" s="19" t="s">
        <v>77</v>
      </c>
      <c r="F76" s="26" t="s">
        <v>20</v>
      </c>
      <c r="G76" s="18"/>
      <c r="H76" s="21" t="s">
        <v>21</v>
      </c>
      <c r="I76" s="18"/>
      <c r="J76" s="22"/>
      <c r="K76" s="28">
        <v>8.82</v>
      </c>
      <c r="L76" s="24">
        <f t="shared" si="0"/>
        <v>155126.06999999806</v>
      </c>
    </row>
    <row r="77" spans="1:12" ht="15.75" x14ac:dyDescent="0.3">
      <c r="A77" s="1"/>
      <c r="B77" s="16">
        <v>45035</v>
      </c>
      <c r="C77" s="18"/>
      <c r="D77" s="18"/>
      <c r="E77" s="19" t="s">
        <v>79</v>
      </c>
      <c r="F77" s="20" t="s">
        <v>17</v>
      </c>
      <c r="G77" s="18"/>
      <c r="H77" s="21" t="s">
        <v>18</v>
      </c>
      <c r="I77" s="18"/>
      <c r="J77" s="22"/>
      <c r="K77" s="28">
        <v>5880</v>
      </c>
      <c r="L77" s="24">
        <f t="shared" si="0"/>
        <v>149246.06999999806</v>
      </c>
    </row>
    <row r="78" spans="1:12" ht="15.75" x14ac:dyDescent="0.3">
      <c r="A78" s="1"/>
      <c r="B78" s="16">
        <v>45035</v>
      </c>
      <c r="C78" s="18"/>
      <c r="D78" s="18"/>
      <c r="E78" s="19" t="s">
        <v>77</v>
      </c>
      <c r="F78" s="26" t="s">
        <v>20</v>
      </c>
      <c r="G78" s="18"/>
      <c r="H78" s="21" t="s">
        <v>21</v>
      </c>
      <c r="I78" s="18"/>
      <c r="J78" s="22"/>
      <c r="K78" s="28">
        <v>8.82</v>
      </c>
      <c r="L78" s="24">
        <f t="shared" si="0"/>
        <v>149237.24999999805</v>
      </c>
    </row>
    <row r="79" spans="1:12" ht="15.75" x14ac:dyDescent="0.3">
      <c r="A79" s="1"/>
      <c r="B79" s="16">
        <v>45035</v>
      </c>
      <c r="C79" s="18"/>
      <c r="D79" s="18"/>
      <c r="E79" s="19" t="s">
        <v>80</v>
      </c>
      <c r="F79" s="20" t="s">
        <v>17</v>
      </c>
      <c r="G79" s="18"/>
      <c r="H79" s="21" t="s">
        <v>18</v>
      </c>
      <c r="I79" s="18"/>
      <c r="J79" s="22"/>
      <c r="K79" s="28">
        <v>5880</v>
      </c>
      <c r="L79" s="24">
        <f t="shared" si="0"/>
        <v>143357.24999999805</v>
      </c>
    </row>
    <row r="80" spans="1:12" ht="15.75" x14ac:dyDescent="0.3">
      <c r="A80" s="1"/>
      <c r="B80" s="16">
        <v>45035</v>
      </c>
      <c r="C80" s="18"/>
      <c r="D80" s="18"/>
      <c r="E80" s="19" t="s">
        <v>77</v>
      </c>
      <c r="F80" s="26" t="s">
        <v>20</v>
      </c>
      <c r="G80" s="18"/>
      <c r="H80" s="21" t="s">
        <v>21</v>
      </c>
      <c r="I80" s="18"/>
      <c r="J80" s="22"/>
      <c r="K80" s="28">
        <v>8.82</v>
      </c>
      <c r="L80" s="24">
        <f t="shared" si="0"/>
        <v>143348.42999999804</v>
      </c>
    </row>
    <row r="81" spans="1:14" ht="15.75" x14ac:dyDescent="0.3">
      <c r="A81" s="1"/>
      <c r="B81" s="16">
        <v>45036</v>
      </c>
      <c r="C81" s="18"/>
      <c r="D81" s="18"/>
      <c r="E81" s="19">
        <v>452400003</v>
      </c>
      <c r="F81" s="20" t="s">
        <v>27</v>
      </c>
      <c r="G81" s="18"/>
      <c r="H81" s="21" t="s">
        <v>81</v>
      </c>
      <c r="I81" s="18"/>
      <c r="J81" s="22">
        <v>2822612.76</v>
      </c>
      <c r="K81" s="28"/>
      <c r="L81" s="24">
        <f t="shared" si="0"/>
        <v>2965961.1899999976</v>
      </c>
    </row>
    <row r="82" spans="1:14" ht="15.75" x14ac:dyDescent="0.3">
      <c r="A82" s="1"/>
      <c r="B82" s="16">
        <v>45037</v>
      </c>
      <c r="C82" s="18"/>
      <c r="D82" s="18"/>
      <c r="E82" s="19" t="s">
        <v>82</v>
      </c>
      <c r="F82" s="20" t="s">
        <v>17</v>
      </c>
      <c r="G82" s="18"/>
      <c r="H82" s="21" t="s">
        <v>18</v>
      </c>
      <c r="I82" s="18"/>
      <c r="J82" s="22"/>
      <c r="K82" s="28">
        <v>7245</v>
      </c>
      <c r="L82" s="24">
        <f t="shared" si="0"/>
        <v>2958716.1899999976</v>
      </c>
    </row>
    <row r="83" spans="1:14" ht="15.75" x14ac:dyDescent="0.3">
      <c r="A83" s="1"/>
      <c r="B83" s="16">
        <v>45037</v>
      </c>
      <c r="C83" s="18"/>
      <c r="D83" s="18"/>
      <c r="E83" s="19" t="s">
        <v>83</v>
      </c>
      <c r="F83" s="26" t="s">
        <v>20</v>
      </c>
      <c r="G83" s="18"/>
      <c r="H83" s="21" t="s">
        <v>21</v>
      </c>
      <c r="I83" s="18"/>
      <c r="J83" s="22"/>
      <c r="K83" s="28">
        <v>10.87</v>
      </c>
      <c r="L83" s="24">
        <f t="shared" si="0"/>
        <v>2958705.3199999975</v>
      </c>
    </row>
    <row r="84" spans="1:14" ht="15.75" x14ac:dyDescent="0.3">
      <c r="A84" s="1"/>
      <c r="B84" s="16">
        <v>45037</v>
      </c>
      <c r="C84" s="18"/>
      <c r="D84" s="18"/>
      <c r="E84" s="19" t="s">
        <v>84</v>
      </c>
      <c r="F84" s="20" t="s">
        <v>17</v>
      </c>
      <c r="G84" s="18"/>
      <c r="H84" s="21" t="s">
        <v>18</v>
      </c>
      <c r="I84" s="18"/>
      <c r="J84" s="22"/>
      <c r="K84" s="28">
        <v>5880</v>
      </c>
      <c r="L84" s="24">
        <f t="shared" si="0"/>
        <v>2952825.3199999975</v>
      </c>
    </row>
    <row r="85" spans="1:14" ht="15.75" x14ac:dyDescent="0.3">
      <c r="A85" s="1"/>
      <c r="B85" s="16">
        <v>45037</v>
      </c>
      <c r="C85" s="18"/>
      <c r="D85" s="18"/>
      <c r="E85" s="19" t="s">
        <v>85</v>
      </c>
      <c r="F85" s="26" t="s">
        <v>20</v>
      </c>
      <c r="G85" s="18"/>
      <c r="H85" s="21" t="s">
        <v>21</v>
      </c>
      <c r="I85" s="18"/>
      <c r="J85" s="22"/>
      <c r="K85" s="28">
        <v>8.82</v>
      </c>
      <c r="L85" s="24">
        <f t="shared" si="0"/>
        <v>2952816.4999999977</v>
      </c>
    </row>
    <row r="86" spans="1:14" ht="15.75" x14ac:dyDescent="0.3">
      <c r="A86" s="1"/>
      <c r="B86" s="16">
        <v>45037</v>
      </c>
      <c r="C86" s="18"/>
      <c r="D86" s="18"/>
      <c r="E86" s="19" t="s">
        <v>86</v>
      </c>
      <c r="F86" s="20" t="s">
        <v>17</v>
      </c>
      <c r="G86" s="18"/>
      <c r="H86" s="21" t="s">
        <v>18</v>
      </c>
      <c r="I86" s="18"/>
      <c r="J86" s="22"/>
      <c r="K86" s="28">
        <v>5880</v>
      </c>
      <c r="L86" s="24">
        <f t="shared" si="0"/>
        <v>2946936.4999999977</v>
      </c>
    </row>
    <row r="87" spans="1:14" ht="15.75" x14ac:dyDescent="0.3">
      <c r="A87" s="1"/>
      <c r="B87" s="16">
        <v>45037</v>
      </c>
      <c r="C87" s="18"/>
      <c r="D87" s="18"/>
      <c r="E87" s="19" t="s">
        <v>85</v>
      </c>
      <c r="F87" s="26" t="s">
        <v>20</v>
      </c>
      <c r="G87" s="18"/>
      <c r="H87" s="21" t="s">
        <v>21</v>
      </c>
      <c r="I87" s="18"/>
      <c r="J87" s="22"/>
      <c r="K87" s="28">
        <v>8.82</v>
      </c>
      <c r="L87" s="24">
        <f t="shared" si="0"/>
        <v>2946927.6799999978</v>
      </c>
    </row>
    <row r="88" spans="1:14" ht="15.75" x14ac:dyDescent="0.3">
      <c r="A88" s="1"/>
      <c r="B88" s="16">
        <v>45037</v>
      </c>
      <c r="C88" s="18"/>
      <c r="D88" s="18"/>
      <c r="E88" s="19" t="s">
        <v>87</v>
      </c>
      <c r="F88" s="20" t="s">
        <v>17</v>
      </c>
      <c r="G88" s="18"/>
      <c r="H88" s="21" t="s">
        <v>18</v>
      </c>
      <c r="I88" s="18"/>
      <c r="J88" s="22"/>
      <c r="K88" s="28">
        <v>5880</v>
      </c>
      <c r="L88" s="24">
        <f t="shared" si="0"/>
        <v>2941047.6799999978</v>
      </c>
    </row>
    <row r="89" spans="1:14" ht="15.75" x14ac:dyDescent="0.3">
      <c r="A89" s="1"/>
      <c r="B89" s="16">
        <v>45037</v>
      </c>
      <c r="C89" s="18"/>
      <c r="D89" s="18"/>
      <c r="E89" s="19" t="s">
        <v>85</v>
      </c>
      <c r="F89" s="26" t="s">
        <v>20</v>
      </c>
      <c r="G89" s="18"/>
      <c r="H89" s="21" t="s">
        <v>21</v>
      </c>
      <c r="I89" s="18"/>
      <c r="J89" s="22"/>
      <c r="K89" s="28">
        <v>8.82</v>
      </c>
      <c r="L89" s="24">
        <f t="shared" si="0"/>
        <v>2941038.859999998</v>
      </c>
    </row>
    <row r="90" spans="1:14" ht="15.75" x14ac:dyDescent="0.3">
      <c r="A90" s="1"/>
      <c r="B90" s="16">
        <v>45041</v>
      </c>
      <c r="C90" s="18"/>
      <c r="D90" s="18"/>
      <c r="E90" s="19">
        <v>304384192</v>
      </c>
      <c r="F90" s="20" t="s">
        <v>17</v>
      </c>
      <c r="G90" s="18"/>
      <c r="H90" s="21" t="s">
        <v>18</v>
      </c>
      <c r="I90" s="18"/>
      <c r="J90" s="22"/>
      <c r="K90" s="28">
        <v>3800</v>
      </c>
      <c r="L90" s="24">
        <f t="shared" si="0"/>
        <v>2937238.859999998</v>
      </c>
    </row>
    <row r="91" spans="1:14" ht="15.75" x14ac:dyDescent="0.3">
      <c r="A91" s="1"/>
      <c r="B91" s="16">
        <v>45041</v>
      </c>
      <c r="C91" s="18"/>
      <c r="D91" s="18"/>
      <c r="E91" s="19">
        <v>930438419</v>
      </c>
      <c r="F91" s="26" t="s">
        <v>20</v>
      </c>
      <c r="G91" s="18"/>
      <c r="H91" s="21" t="s">
        <v>21</v>
      </c>
      <c r="I91" s="18"/>
      <c r="J91" s="22"/>
      <c r="K91" s="28">
        <v>5.7</v>
      </c>
      <c r="L91" s="24">
        <f t="shared" si="0"/>
        <v>2937233.1599999978</v>
      </c>
    </row>
    <row r="92" spans="1:14" ht="15.75" x14ac:dyDescent="0.3">
      <c r="A92" s="1"/>
      <c r="B92" s="16">
        <v>45041</v>
      </c>
      <c r="C92" s="18"/>
      <c r="D92" s="18"/>
      <c r="E92" s="19">
        <v>304384197</v>
      </c>
      <c r="F92" s="20" t="s">
        <v>17</v>
      </c>
      <c r="G92" s="18"/>
      <c r="H92" s="21" t="s">
        <v>18</v>
      </c>
      <c r="I92" s="18"/>
      <c r="J92" s="22"/>
      <c r="K92" s="28">
        <v>3400</v>
      </c>
      <c r="L92" s="24">
        <f t="shared" si="0"/>
        <v>2933833.1599999978</v>
      </c>
    </row>
    <row r="93" spans="1:14" ht="15.75" x14ac:dyDescent="0.3">
      <c r="A93" s="1"/>
      <c r="B93" s="16">
        <v>45041</v>
      </c>
      <c r="C93" s="18"/>
      <c r="D93" s="18"/>
      <c r="E93" s="19">
        <v>930438419</v>
      </c>
      <c r="F93" s="26" t="s">
        <v>20</v>
      </c>
      <c r="G93" s="18"/>
      <c r="H93" s="21" t="s">
        <v>21</v>
      </c>
      <c r="I93" s="18"/>
      <c r="J93" s="22"/>
      <c r="K93" s="28">
        <v>5.0999999999999996</v>
      </c>
      <c r="L93" s="24">
        <f t="shared" si="0"/>
        <v>2933828.0599999977</v>
      </c>
    </row>
    <row r="94" spans="1:14" ht="15.75" x14ac:dyDescent="0.3">
      <c r="A94" s="1"/>
      <c r="B94" s="29">
        <v>45044</v>
      </c>
      <c r="C94" s="30"/>
      <c r="D94" s="30"/>
      <c r="E94" s="31">
        <v>990000002</v>
      </c>
      <c r="F94" s="26" t="s">
        <v>20</v>
      </c>
      <c r="G94" s="30"/>
      <c r="H94" s="32" t="s">
        <v>88</v>
      </c>
      <c r="I94" s="30"/>
      <c r="J94" s="33"/>
      <c r="K94" s="34">
        <v>175</v>
      </c>
      <c r="L94" s="35">
        <f>+J94-K94+L93</f>
        <v>2933653.0599999977</v>
      </c>
    </row>
    <row r="95" spans="1:14" ht="16.5" thickBot="1" x14ac:dyDescent="0.35">
      <c r="A95" s="1"/>
      <c r="B95" s="36" t="s">
        <v>89</v>
      </c>
      <c r="C95" s="37"/>
      <c r="D95" s="37"/>
      <c r="E95" s="37"/>
      <c r="F95" s="36"/>
      <c r="G95" s="36"/>
      <c r="H95" s="38"/>
      <c r="I95" s="37"/>
      <c r="J95" s="39">
        <f>SUM(J11:J94)</f>
        <v>2839885.26</v>
      </c>
      <c r="K95" s="39">
        <f>SUM(K9:K94)</f>
        <v>1129689.2300000007</v>
      </c>
      <c r="L95" s="40">
        <f>+L94</f>
        <v>2933653.0599999977</v>
      </c>
      <c r="N95" s="25"/>
    </row>
    <row r="96" spans="1:14" ht="16.5" thickTop="1" x14ac:dyDescent="0.3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41"/>
    </row>
    <row r="97" spans="1:12" ht="15.75" x14ac:dyDescent="0.3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1"/>
    </row>
    <row r="98" spans="1:12" ht="15.75" x14ac:dyDescent="0.3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1"/>
    </row>
    <row r="99" spans="1:12" ht="15.75" x14ac:dyDescent="0.3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41"/>
    </row>
    <row r="100" spans="1:12" ht="15.75" x14ac:dyDescent="0.3">
      <c r="A100" s="1"/>
      <c r="B100" s="1"/>
      <c r="E100" s="1"/>
      <c r="F100" s="1"/>
      <c r="G100" s="1"/>
      <c r="H100" s="1"/>
      <c r="I100" s="1"/>
      <c r="J100" s="2"/>
    </row>
    <row r="101" spans="1:12" ht="15.75" x14ac:dyDescent="0.3">
      <c r="A101" s="1"/>
      <c r="B101" s="1"/>
      <c r="C101" s="90" t="s">
        <v>90</v>
      </c>
      <c r="D101" s="90"/>
      <c r="E101" s="90"/>
      <c r="G101" s="1"/>
      <c r="H101" s="43" t="s">
        <v>91</v>
      </c>
      <c r="I101" s="1"/>
      <c r="K101" s="90" t="s">
        <v>91</v>
      </c>
      <c r="L101" s="90"/>
    </row>
    <row r="102" spans="1:12" ht="15.75" x14ac:dyDescent="0.3">
      <c r="A102" s="1"/>
      <c r="B102" s="1"/>
      <c r="C102" s="91" t="s">
        <v>92</v>
      </c>
      <c r="D102" s="91"/>
      <c r="E102" s="91"/>
      <c r="G102" s="3"/>
      <c r="H102" s="44" t="s">
        <v>93</v>
      </c>
      <c r="I102" s="1"/>
      <c r="J102" s="1"/>
      <c r="K102" s="91" t="s">
        <v>94</v>
      </c>
      <c r="L102" s="91"/>
    </row>
    <row r="103" spans="1:12" ht="15.75" x14ac:dyDescent="0.3">
      <c r="A103" s="1"/>
      <c r="B103" s="1"/>
      <c r="C103" s="88" t="s">
        <v>95</v>
      </c>
      <c r="D103" s="88"/>
      <c r="E103" s="88"/>
      <c r="G103" s="3"/>
      <c r="H103" s="3" t="s">
        <v>96</v>
      </c>
      <c r="I103" s="1"/>
      <c r="J103" s="1"/>
      <c r="K103" s="88" t="s">
        <v>97</v>
      </c>
      <c r="L103" s="88"/>
    </row>
    <row r="104" spans="1:12" ht="15.7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1"/>
    </row>
    <row r="105" spans="1:12" ht="15.75" x14ac:dyDescent="0.3">
      <c r="A105" s="1"/>
      <c r="B105" s="45"/>
      <c r="C105" s="45"/>
      <c r="D105" s="45"/>
      <c r="E105" s="45"/>
      <c r="F105" s="45"/>
      <c r="G105" s="45"/>
      <c r="H105" s="45"/>
      <c r="I105" s="45"/>
      <c r="J105" s="46"/>
      <c r="K105" s="46"/>
      <c r="L105" s="45"/>
    </row>
    <row r="106" spans="1:12" ht="15.7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1"/>
    </row>
    <row r="107" spans="1:12" ht="15.7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1"/>
    </row>
    <row r="108" spans="1:12" ht="15.7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1"/>
    </row>
    <row r="109" spans="1:12" ht="15.7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1"/>
    </row>
    <row r="110" spans="1:12" ht="15.75" x14ac:dyDescent="0.3">
      <c r="A110" s="1"/>
      <c r="B110" s="88" t="s">
        <v>0</v>
      </c>
      <c r="C110" s="88"/>
      <c r="D110" s="88"/>
      <c r="E110" s="88"/>
      <c r="F110" s="88"/>
      <c r="G110" s="88"/>
      <c r="H110" s="88"/>
      <c r="I110" s="88"/>
      <c r="J110" s="88"/>
      <c r="K110" s="88"/>
      <c r="L110" s="88"/>
    </row>
    <row r="111" spans="1:12" ht="15.75" x14ac:dyDescent="0.3">
      <c r="A111" s="1"/>
      <c r="B111" s="88" t="s">
        <v>1</v>
      </c>
      <c r="C111" s="88"/>
      <c r="D111" s="88"/>
      <c r="E111" s="88"/>
      <c r="F111" s="88"/>
      <c r="G111" s="88"/>
      <c r="H111" s="88"/>
      <c r="I111" s="88"/>
      <c r="J111" s="88"/>
      <c r="K111" s="88"/>
      <c r="L111" s="88"/>
    </row>
    <row r="112" spans="1:12" ht="15.75" x14ac:dyDescent="0.3">
      <c r="A112" s="1"/>
      <c r="B112" s="88" t="s">
        <v>98</v>
      </c>
      <c r="C112" s="88"/>
      <c r="D112" s="88"/>
      <c r="E112" s="88"/>
      <c r="F112" s="88"/>
      <c r="G112" s="88"/>
      <c r="H112" s="88"/>
      <c r="I112" s="88"/>
      <c r="J112" s="88"/>
      <c r="K112" s="88"/>
      <c r="L112" s="88"/>
    </row>
    <row r="113" spans="1:16" ht="15.75" x14ac:dyDescent="0.3">
      <c r="A113" s="1"/>
      <c r="B113" s="89" t="str">
        <f>+B5</f>
        <v>ABRIL DEL 2023</v>
      </c>
      <c r="C113" s="89"/>
      <c r="D113" s="89"/>
      <c r="E113" s="89"/>
      <c r="F113" s="89"/>
      <c r="G113" s="89"/>
      <c r="H113" s="89"/>
      <c r="I113" s="89"/>
      <c r="J113" s="89"/>
      <c r="K113" s="89"/>
      <c r="L113" s="89"/>
    </row>
    <row r="114" spans="1:16" ht="15.7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</row>
    <row r="115" spans="1:16" ht="15.75" x14ac:dyDescent="0.3">
      <c r="A115" s="1"/>
      <c r="B115" s="4" t="s">
        <v>4</v>
      </c>
      <c r="C115" s="4" t="s">
        <v>99</v>
      </c>
      <c r="D115" s="4" t="s">
        <v>6</v>
      </c>
      <c r="E115" s="4" t="s">
        <v>7</v>
      </c>
      <c r="F115" s="4" t="s">
        <v>8</v>
      </c>
      <c r="G115" s="4"/>
      <c r="H115" s="47" t="s">
        <v>100</v>
      </c>
      <c r="I115" s="47" t="s">
        <v>11</v>
      </c>
      <c r="J115" s="48" t="s">
        <v>101</v>
      </c>
      <c r="K115" s="48" t="s">
        <v>102</v>
      </c>
      <c r="L115" s="4" t="s">
        <v>14</v>
      </c>
    </row>
    <row r="116" spans="1:16" ht="15.75" x14ac:dyDescent="0.3">
      <c r="A116" s="1"/>
      <c r="B116" s="49"/>
      <c r="C116" s="50"/>
      <c r="D116" s="8"/>
      <c r="E116" s="8"/>
      <c r="F116" s="51"/>
      <c r="G116" s="8"/>
      <c r="H116" s="10" t="s">
        <v>15</v>
      </c>
      <c r="I116" s="8"/>
      <c r="J116" s="11"/>
      <c r="K116" s="11"/>
      <c r="L116" s="52">
        <f>+[1]MARZO!L174</f>
        <v>1283485835.8345296</v>
      </c>
    </row>
    <row r="117" spans="1:16" ht="45" x14ac:dyDescent="0.3">
      <c r="A117" s="1"/>
      <c r="B117" s="53">
        <v>45020</v>
      </c>
      <c r="C117" s="54">
        <v>803</v>
      </c>
      <c r="D117" s="55"/>
      <c r="E117" s="56" t="s">
        <v>103</v>
      </c>
      <c r="F117" s="56" t="s">
        <v>104</v>
      </c>
      <c r="G117" s="57"/>
      <c r="H117" s="58" t="s">
        <v>105</v>
      </c>
      <c r="I117" s="55"/>
      <c r="J117" s="59"/>
      <c r="K117" s="60">
        <v>113059.53</v>
      </c>
      <c r="L117" s="61">
        <f>+L116+J117-K117</f>
        <v>1283372776.3045297</v>
      </c>
      <c r="N117" s="27"/>
    </row>
    <row r="118" spans="1:16" ht="45" x14ac:dyDescent="0.3">
      <c r="A118" s="1"/>
      <c r="B118" s="53">
        <v>45020</v>
      </c>
      <c r="C118" s="54">
        <v>805</v>
      </c>
      <c r="D118" s="55"/>
      <c r="E118" s="56" t="s">
        <v>106</v>
      </c>
      <c r="F118" s="56" t="s">
        <v>104</v>
      </c>
      <c r="G118" s="55"/>
      <c r="H118" s="58" t="s">
        <v>107</v>
      </c>
      <c r="I118" s="55"/>
      <c r="J118" s="59"/>
      <c r="K118" s="60">
        <v>13067000</v>
      </c>
      <c r="L118" s="61">
        <f t="shared" ref="L118:L173" si="1">+L117+J118-K118</f>
        <v>1270305776.3045297</v>
      </c>
      <c r="N118" s="62"/>
      <c r="P118" s="27"/>
    </row>
    <row r="119" spans="1:16" ht="49.5" x14ac:dyDescent="0.3">
      <c r="A119" s="1"/>
      <c r="B119" s="53">
        <v>45021</v>
      </c>
      <c r="C119" s="54">
        <v>814</v>
      </c>
      <c r="D119" s="55"/>
      <c r="E119" s="56" t="s">
        <v>108</v>
      </c>
      <c r="F119" s="63" t="s">
        <v>109</v>
      </c>
      <c r="G119" s="55"/>
      <c r="H119" s="58" t="s">
        <v>110</v>
      </c>
      <c r="I119" s="55"/>
      <c r="J119" s="59"/>
      <c r="K119" s="60">
        <v>9049343.1099999994</v>
      </c>
      <c r="L119" s="61">
        <f t="shared" si="1"/>
        <v>1261256433.1945298</v>
      </c>
    </row>
    <row r="120" spans="1:16" ht="90" x14ac:dyDescent="0.3">
      <c r="A120" s="1"/>
      <c r="B120" s="53">
        <v>45027</v>
      </c>
      <c r="C120" s="54">
        <v>842</v>
      </c>
      <c r="D120" s="55"/>
      <c r="E120" s="56" t="s">
        <v>111</v>
      </c>
      <c r="F120" s="63" t="s">
        <v>112</v>
      </c>
      <c r="G120" s="55"/>
      <c r="H120" s="58" t="s">
        <v>113</v>
      </c>
      <c r="I120" s="55"/>
      <c r="J120" s="59"/>
      <c r="K120" s="60">
        <v>2822612.76</v>
      </c>
      <c r="L120" s="61">
        <f t="shared" si="1"/>
        <v>1258433820.4345298</v>
      </c>
    </row>
    <row r="121" spans="1:16" ht="45" x14ac:dyDescent="0.3">
      <c r="A121" s="1"/>
      <c r="B121" s="53">
        <v>45027</v>
      </c>
      <c r="C121" s="54">
        <v>846</v>
      </c>
      <c r="D121" s="55"/>
      <c r="E121" s="56" t="s">
        <v>114</v>
      </c>
      <c r="F121" s="63" t="s">
        <v>112</v>
      </c>
      <c r="G121" s="55"/>
      <c r="H121" s="58" t="s">
        <v>115</v>
      </c>
      <c r="I121" s="55"/>
      <c r="J121" s="59"/>
      <c r="K121" s="60">
        <v>5437836.0999999996</v>
      </c>
      <c r="L121" s="61">
        <f t="shared" si="1"/>
        <v>1252995984.3345299</v>
      </c>
    </row>
    <row r="122" spans="1:16" ht="66" x14ac:dyDescent="0.3">
      <c r="A122" s="1"/>
      <c r="B122" s="53">
        <v>45027</v>
      </c>
      <c r="C122" s="54">
        <v>851</v>
      </c>
      <c r="D122" s="55"/>
      <c r="E122" s="56" t="s">
        <v>108</v>
      </c>
      <c r="F122" s="63" t="s">
        <v>116</v>
      </c>
      <c r="G122" s="55"/>
      <c r="H122" s="58" t="s">
        <v>117</v>
      </c>
      <c r="I122" s="55"/>
      <c r="J122" s="59"/>
      <c r="K122" s="60">
        <v>1747009.53</v>
      </c>
      <c r="L122" s="61">
        <f t="shared" si="1"/>
        <v>1251248974.8045299</v>
      </c>
    </row>
    <row r="123" spans="1:16" ht="49.5" x14ac:dyDescent="0.3">
      <c r="A123" s="1"/>
      <c r="B123" s="53">
        <v>45028</v>
      </c>
      <c r="C123" s="54">
        <v>856</v>
      </c>
      <c r="D123" s="55"/>
      <c r="E123" s="55" t="s">
        <v>118</v>
      </c>
      <c r="F123" s="63" t="s">
        <v>119</v>
      </c>
      <c r="G123" s="55"/>
      <c r="H123" s="58" t="s">
        <v>120</v>
      </c>
      <c r="I123" s="55"/>
      <c r="J123" s="64"/>
      <c r="K123" s="60">
        <v>1068511.1200000001</v>
      </c>
      <c r="L123" s="61">
        <f t="shared" si="1"/>
        <v>1250180463.68453</v>
      </c>
    </row>
    <row r="124" spans="1:16" ht="66" x14ac:dyDescent="0.3">
      <c r="A124" s="1"/>
      <c r="B124" s="53">
        <v>45028</v>
      </c>
      <c r="C124" s="54">
        <v>861</v>
      </c>
      <c r="D124" s="55"/>
      <c r="E124" s="55" t="s">
        <v>121</v>
      </c>
      <c r="F124" s="63" t="s">
        <v>122</v>
      </c>
      <c r="G124" s="55"/>
      <c r="H124" s="58" t="s">
        <v>123</v>
      </c>
      <c r="I124" s="55"/>
      <c r="J124" s="64"/>
      <c r="K124" s="60">
        <v>300000</v>
      </c>
      <c r="L124" s="61">
        <f t="shared" si="1"/>
        <v>1249880463.68453</v>
      </c>
    </row>
    <row r="125" spans="1:16" ht="60" x14ac:dyDescent="0.3">
      <c r="A125" s="1"/>
      <c r="B125" s="53">
        <v>45028</v>
      </c>
      <c r="C125" s="54">
        <v>874</v>
      </c>
      <c r="D125" s="65"/>
      <c r="E125" s="63" t="s">
        <v>124</v>
      </c>
      <c r="F125" s="63" t="s">
        <v>125</v>
      </c>
      <c r="G125" s="55"/>
      <c r="H125" s="58" t="s">
        <v>126</v>
      </c>
      <c r="I125" s="55"/>
      <c r="J125" s="59"/>
      <c r="K125" s="60">
        <v>50289.36</v>
      </c>
      <c r="L125" s="61">
        <f t="shared" si="1"/>
        <v>1249830174.3245301</v>
      </c>
    </row>
    <row r="126" spans="1:16" ht="66" x14ac:dyDescent="0.3">
      <c r="A126" s="1"/>
      <c r="B126" s="53">
        <v>45028</v>
      </c>
      <c r="C126" s="54">
        <v>876</v>
      </c>
      <c r="D126" s="65"/>
      <c r="E126" s="63" t="s">
        <v>127</v>
      </c>
      <c r="F126" s="63" t="s">
        <v>128</v>
      </c>
      <c r="G126" s="55"/>
      <c r="H126" s="58" t="s">
        <v>129</v>
      </c>
      <c r="I126" s="55"/>
      <c r="J126" s="59"/>
      <c r="K126" s="60">
        <v>22995</v>
      </c>
      <c r="L126" s="61">
        <f t="shared" si="1"/>
        <v>1249807179.3245301</v>
      </c>
    </row>
    <row r="127" spans="1:16" ht="33" x14ac:dyDescent="0.3">
      <c r="A127" s="1"/>
      <c r="B127" s="53">
        <v>45028</v>
      </c>
      <c r="C127" s="54">
        <v>882</v>
      </c>
      <c r="D127" s="65"/>
      <c r="E127" s="63" t="s">
        <v>130</v>
      </c>
      <c r="F127" s="63" t="s">
        <v>131</v>
      </c>
      <c r="G127" s="55"/>
      <c r="H127" s="58" t="s">
        <v>132</v>
      </c>
      <c r="I127" s="55"/>
      <c r="J127" s="59"/>
      <c r="K127" s="60">
        <v>11800</v>
      </c>
      <c r="L127" s="61">
        <f t="shared" si="1"/>
        <v>1249795379.3245301</v>
      </c>
    </row>
    <row r="128" spans="1:16" ht="45" x14ac:dyDescent="0.3">
      <c r="A128" s="1"/>
      <c r="B128" s="66">
        <v>45028</v>
      </c>
      <c r="C128" s="67">
        <v>884</v>
      </c>
      <c r="D128" s="68"/>
      <c r="E128" s="63" t="s">
        <v>133</v>
      </c>
      <c r="F128" s="69" t="s">
        <v>112</v>
      </c>
      <c r="G128" s="70"/>
      <c r="H128" s="71" t="s">
        <v>134</v>
      </c>
      <c r="I128" s="70"/>
      <c r="J128" s="72"/>
      <c r="K128" s="73">
        <v>351277.79</v>
      </c>
      <c r="L128" s="61">
        <f t="shared" si="1"/>
        <v>1249444101.5345302</v>
      </c>
    </row>
    <row r="129" spans="1:12" ht="45" x14ac:dyDescent="0.3">
      <c r="A129" s="1"/>
      <c r="B129" s="53">
        <v>45028</v>
      </c>
      <c r="C129" s="54">
        <v>886</v>
      </c>
      <c r="D129" s="65"/>
      <c r="E129" s="63" t="s">
        <v>133</v>
      </c>
      <c r="F129" s="63" t="s">
        <v>112</v>
      </c>
      <c r="G129" s="55"/>
      <c r="H129" s="58" t="s">
        <v>135</v>
      </c>
      <c r="I129" s="55"/>
      <c r="J129" s="59"/>
      <c r="K129" s="60">
        <v>298744.45</v>
      </c>
      <c r="L129" s="61">
        <f t="shared" si="1"/>
        <v>1249145357.0845301</v>
      </c>
    </row>
    <row r="130" spans="1:12" ht="33" x14ac:dyDescent="0.3">
      <c r="A130" s="1"/>
      <c r="B130" s="66">
        <v>45028</v>
      </c>
      <c r="C130" s="67">
        <v>892</v>
      </c>
      <c r="D130" s="68"/>
      <c r="E130" s="74" t="s">
        <v>130</v>
      </c>
      <c r="F130" s="69" t="s">
        <v>136</v>
      </c>
      <c r="G130" s="70"/>
      <c r="H130" s="71" t="s">
        <v>137</v>
      </c>
      <c r="I130" s="70"/>
      <c r="J130" s="72"/>
      <c r="K130" s="73">
        <v>7080</v>
      </c>
      <c r="L130" s="61">
        <f t="shared" si="1"/>
        <v>1249138277.0845301</v>
      </c>
    </row>
    <row r="131" spans="1:12" ht="33" x14ac:dyDescent="0.3">
      <c r="A131" s="1"/>
      <c r="B131" s="53">
        <v>45028</v>
      </c>
      <c r="C131" s="54">
        <v>894</v>
      </c>
      <c r="D131" s="65"/>
      <c r="E131" s="75" t="s">
        <v>130</v>
      </c>
      <c r="F131" s="63" t="s">
        <v>138</v>
      </c>
      <c r="G131" s="55"/>
      <c r="H131" s="58" t="s">
        <v>139</v>
      </c>
      <c r="I131" s="55"/>
      <c r="J131" s="59"/>
      <c r="K131" s="60">
        <v>23600</v>
      </c>
      <c r="L131" s="61">
        <f t="shared" si="1"/>
        <v>1249114677.0845301</v>
      </c>
    </row>
    <row r="132" spans="1:12" ht="49.5" x14ac:dyDescent="0.3">
      <c r="A132" s="1"/>
      <c r="B132" s="53">
        <v>45028</v>
      </c>
      <c r="C132" s="54">
        <v>897</v>
      </c>
      <c r="D132" s="65"/>
      <c r="E132" s="63" t="s">
        <v>140</v>
      </c>
      <c r="F132" s="63" t="s">
        <v>141</v>
      </c>
      <c r="G132" s="55"/>
      <c r="H132" s="58" t="s">
        <v>142</v>
      </c>
      <c r="I132" s="55"/>
      <c r="J132" s="59"/>
      <c r="K132" s="60">
        <v>20933.2</v>
      </c>
      <c r="L132" s="61">
        <f t="shared" si="1"/>
        <v>1249093743.8845301</v>
      </c>
    </row>
    <row r="133" spans="1:12" ht="82.5" x14ac:dyDescent="0.3">
      <c r="A133" s="1"/>
      <c r="B133" s="53">
        <v>45028</v>
      </c>
      <c r="C133" s="54">
        <v>904</v>
      </c>
      <c r="D133" s="65"/>
      <c r="E133" s="63" t="s">
        <v>143</v>
      </c>
      <c r="F133" s="63" t="s">
        <v>144</v>
      </c>
      <c r="G133" s="55"/>
      <c r="H133" s="58" t="s">
        <v>145</v>
      </c>
      <c r="I133" s="55"/>
      <c r="J133" s="59"/>
      <c r="K133" s="60">
        <v>622251.57999999996</v>
      </c>
      <c r="L133" s="61">
        <f t="shared" si="1"/>
        <v>1248471492.3045301</v>
      </c>
    </row>
    <row r="134" spans="1:12" ht="49.5" x14ac:dyDescent="0.3">
      <c r="A134" s="1"/>
      <c r="B134" s="53">
        <v>45028</v>
      </c>
      <c r="C134" s="54">
        <v>907</v>
      </c>
      <c r="D134" s="65"/>
      <c r="E134" s="63" t="s">
        <v>146</v>
      </c>
      <c r="F134" s="63" t="s">
        <v>147</v>
      </c>
      <c r="G134" s="55"/>
      <c r="H134" s="58" t="s">
        <v>148</v>
      </c>
      <c r="I134" s="55"/>
      <c r="J134" s="59"/>
      <c r="K134" s="60">
        <v>295536.48</v>
      </c>
      <c r="L134" s="61">
        <f t="shared" si="1"/>
        <v>1248175955.8245301</v>
      </c>
    </row>
    <row r="135" spans="1:12" ht="49.5" x14ac:dyDescent="0.3">
      <c r="A135" s="1"/>
      <c r="B135" s="53">
        <v>45028</v>
      </c>
      <c r="C135" s="54">
        <v>913</v>
      </c>
      <c r="D135" s="65"/>
      <c r="E135" s="63" t="s">
        <v>121</v>
      </c>
      <c r="F135" s="63" t="s">
        <v>149</v>
      </c>
      <c r="G135" s="55"/>
      <c r="H135" s="58" t="s">
        <v>150</v>
      </c>
      <c r="I135" s="55"/>
      <c r="J135" s="59"/>
      <c r="K135" s="60">
        <v>364194.6</v>
      </c>
      <c r="L135" s="61">
        <f t="shared" si="1"/>
        <v>1247811761.2245302</v>
      </c>
    </row>
    <row r="136" spans="1:12" ht="49.5" x14ac:dyDescent="0.3">
      <c r="A136" s="1"/>
      <c r="B136" s="53">
        <v>45029</v>
      </c>
      <c r="C136" s="54">
        <v>917</v>
      </c>
      <c r="D136" s="65"/>
      <c r="E136" s="63" t="s">
        <v>151</v>
      </c>
      <c r="F136" s="63" t="s">
        <v>152</v>
      </c>
      <c r="G136" s="55"/>
      <c r="H136" s="58" t="s">
        <v>153</v>
      </c>
      <c r="I136" s="55"/>
      <c r="J136" s="59"/>
      <c r="K136" s="60">
        <v>6300</v>
      </c>
      <c r="L136" s="61">
        <f t="shared" si="1"/>
        <v>1247805461.2245302</v>
      </c>
    </row>
    <row r="137" spans="1:12" ht="33" customHeight="1" x14ac:dyDescent="0.3">
      <c r="A137" s="1"/>
      <c r="B137" s="53">
        <v>45030</v>
      </c>
      <c r="C137" s="54">
        <v>926</v>
      </c>
      <c r="D137" s="65"/>
      <c r="E137" s="63" t="s">
        <v>154</v>
      </c>
      <c r="F137" s="63" t="s">
        <v>155</v>
      </c>
      <c r="G137" s="55"/>
      <c r="H137" s="58" t="s">
        <v>156</v>
      </c>
      <c r="I137" s="55"/>
      <c r="J137" s="59"/>
      <c r="K137" s="60">
        <v>203347.28</v>
      </c>
      <c r="L137" s="61">
        <f t="shared" si="1"/>
        <v>1247602113.9445302</v>
      </c>
    </row>
    <row r="138" spans="1:12" ht="45" x14ac:dyDescent="0.3">
      <c r="A138" s="1"/>
      <c r="B138" s="53">
        <v>45030</v>
      </c>
      <c r="C138" s="54">
        <v>935</v>
      </c>
      <c r="D138" s="65"/>
      <c r="E138" s="63" t="s">
        <v>157</v>
      </c>
      <c r="F138" s="63" t="s">
        <v>112</v>
      </c>
      <c r="G138" s="55"/>
      <c r="H138" s="58" t="s">
        <v>158</v>
      </c>
      <c r="I138" s="55"/>
      <c r="J138" s="59"/>
      <c r="K138" s="60">
        <v>20000</v>
      </c>
      <c r="L138" s="61">
        <f t="shared" si="1"/>
        <v>1247582113.9445302</v>
      </c>
    </row>
    <row r="139" spans="1:12" ht="45" x14ac:dyDescent="0.3">
      <c r="A139" s="1"/>
      <c r="B139" s="53">
        <v>45030</v>
      </c>
      <c r="C139" s="54">
        <v>937</v>
      </c>
      <c r="D139" s="65"/>
      <c r="E139" s="63" t="s">
        <v>159</v>
      </c>
      <c r="F139" s="63" t="s">
        <v>112</v>
      </c>
      <c r="G139" s="55"/>
      <c r="H139" s="58" t="s">
        <v>160</v>
      </c>
      <c r="I139" s="55"/>
      <c r="J139" s="59"/>
      <c r="K139" s="60">
        <v>120725.54</v>
      </c>
      <c r="L139" s="61">
        <f t="shared" si="1"/>
        <v>1247461388.4045303</v>
      </c>
    </row>
    <row r="140" spans="1:12" ht="45" x14ac:dyDescent="0.3">
      <c r="A140" s="1"/>
      <c r="B140" s="53">
        <v>45030</v>
      </c>
      <c r="C140" s="54">
        <v>940</v>
      </c>
      <c r="D140" s="65"/>
      <c r="E140" s="63" t="s">
        <v>161</v>
      </c>
      <c r="F140" s="63" t="s">
        <v>112</v>
      </c>
      <c r="G140" s="55"/>
      <c r="H140" s="58" t="s">
        <v>162</v>
      </c>
      <c r="I140" s="55"/>
      <c r="J140" s="59"/>
      <c r="K140" s="60">
        <v>4041058.14</v>
      </c>
      <c r="L140" s="61">
        <f t="shared" si="1"/>
        <v>1243420330.2645302</v>
      </c>
    </row>
    <row r="141" spans="1:12" ht="45" x14ac:dyDescent="0.3">
      <c r="A141" s="1"/>
      <c r="B141" s="53">
        <v>45030</v>
      </c>
      <c r="C141" s="54">
        <v>942</v>
      </c>
      <c r="D141" s="65"/>
      <c r="E141" s="63" t="s">
        <v>163</v>
      </c>
      <c r="F141" s="63" t="s">
        <v>112</v>
      </c>
      <c r="G141" s="55"/>
      <c r="H141" s="58" t="s">
        <v>164</v>
      </c>
      <c r="I141" s="55"/>
      <c r="J141" s="59"/>
      <c r="K141" s="60">
        <v>4579210.32</v>
      </c>
      <c r="L141" s="61">
        <f t="shared" si="1"/>
        <v>1238841119.9445302</v>
      </c>
    </row>
    <row r="142" spans="1:12" ht="49.5" x14ac:dyDescent="0.3">
      <c r="A142" s="1"/>
      <c r="B142" s="53">
        <v>45030</v>
      </c>
      <c r="C142" s="54">
        <v>945</v>
      </c>
      <c r="D142" s="65"/>
      <c r="E142" s="63" t="s">
        <v>165</v>
      </c>
      <c r="F142" s="63" t="s">
        <v>166</v>
      </c>
      <c r="G142" s="55"/>
      <c r="H142" s="58" t="s">
        <v>167</v>
      </c>
      <c r="I142" s="55"/>
      <c r="J142" s="64"/>
      <c r="K142" s="60">
        <v>140521.78</v>
      </c>
      <c r="L142" s="61">
        <f t="shared" si="1"/>
        <v>1238700598.1645303</v>
      </c>
    </row>
    <row r="143" spans="1:12" ht="33" x14ac:dyDescent="0.3">
      <c r="A143" s="1"/>
      <c r="B143" s="53">
        <v>45030</v>
      </c>
      <c r="C143" s="54"/>
      <c r="D143" s="65"/>
      <c r="E143" s="63" t="s">
        <v>168</v>
      </c>
      <c r="F143" s="63" t="s">
        <v>169</v>
      </c>
      <c r="G143" s="55"/>
      <c r="H143" s="58" t="s">
        <v>170</v>
      </c>
      <c r="I143" s="55"/>
      <c r="J143" s="76">
        <v>2485441.9557499997</v>
      </c>
      <c r="K143" s="60"/>
      <c r="L143" s="61">
        <f t="shared" si="1"/>
        <v>1241186040.1202803</v>
      </c>
    </row>
    <row r="144" spans="1:12" ht="33" x14ac:dyDescent="0.3">
      <c r="A144" s="1"/>
      <c r="B144" s="53">
        <v>45030</v>
      </c>
      <c r="C144" s="54"/>
      <c r="D144" s="65"/>
      <c r="E144" s="63" t="s">
        <v>171</v>
      </c>
      <c r="F144" s="63" t="s">
        <v>169</v>
      </c>
      <c r="G144" s="55"/>
      <c r="H144" s="58" t="s">
        <v>172</v>
      </c>
      <c r="I144" s="55"/>
      <c r="J144" s="76">
        <v>134129824.90318999</v>
      </c>
      <c r="K144" s="60"/>
      <c r="L144" s="61">
        <f t="shared" si="1"/>
        <v>1375315865.0234702</v>
      </c>
    </row>
    <row r="145" spans="1:12" ht="33" x14ac:dyDescent="0.3">
      <c r="A145" s="1"/>
      <c r="B145" s="53">
        <v>45030</v>
      </c>
      <c r="C145" s="54"/>
      <c r="D145" s="65"/>
      <c r="E145" s="77" t="s">
        <v>173</v>
      </c>
      <c r="F145" s="63" t="s">
        <v>169</v>
      </c>
      <c r="G145" s="55"/>
      <c r="H145" s="58" t="s">
        <v>174</v>
      </c>
      <c r="I145" s="55"/>
      <c r="J145" s="78">
        <v>2420460.7602499998</v>
      </c>
      <c r="K145" s="60"/>
      <c r="L145" s="61">
        <f t="shared" si="1"/>
        <v>1377736325.7837203</v>
      </c>
    </row>
    <row r="146" spans="1:12" ht="45" x14ac:dyDescent="0.3">
      <c r="A146" s="1"/>
      <c r="B146" s="53">
        <v>45033</v>
      </c>
      <c r="C146" s="54">
        <v>953</v>
      </c>
      <c r="D146" s="65"/>
      <c r="E146" s="77" t="s">
        <v>175</v>
      </c>
      <c r="F146" s="63" t="s">
        <v>112</v>
      </c>
      <c r="G146" s="55"/>
      <c r="H146" s="58" t="s">
        <v>176</v>
      </c>
      <c r="I146" s="55"/>
      <c r="J146" s="59"/>
      <c r="K146" s="60">
        <v>69294</v>
      </c>
      <c r="L146" s="61">
        <f t="shared" si="1"/>
        <v>1377667031.7837203</v>
      </c>
    </row>
    <row r="147" spans="1:12" ht="45" x14ac:dyDescent="0.3">
      <c r="A147" s="1"/>
      <c r="B147" s="53">
        <v>45033</v>
      </c>
      <c r="C147" s="54">
        <v>955</v>
      </c>
      <c r="D147" s="65"/>
      <c r="E147" s="77" t="s">
        <v>177</v>
      </c>
      <c r="F147" s="63" t="s">
        <v>112</v>
      </c>
      <c r="G147" s="55"/>
      <c r="H147" s="58" t="s">
        <v>178</v>
      </c>
      <c r="I147" s="55"/>
      <c r="J147" s="59"/>
      <c r="K147" s="60">
        <v>10000</v>
      </c>
      <c r="L147" s="61">
        <f t="shared" si="1"/>
        <v>1377657031.7837203</v>
      </c>
    </row>
    <row r="148" spans="1:12" ht="33" x14ac:dyDescent="0.3">
      <c r="A148" s="1"/>
      <c r="B148" s="53">
        <v>45033</v>
      </c>
      <c r="C148" s="54"/>
      <c r="D148" s="65"/>
      <c r="E148" s="77" t="s">
        <v>179</v>
      </c>
      <c r="F148" s="63" t="s">
        <v>169</v>
      </c>
      <c r="G148" s="55"/>
      <c r="H148" s="58" t="s">
        <v>180</v>
      </c>
      <c r="I148" s="55"/>
      <c r="J148" s="59">
        <v>2295003.15</v>
      </c>
      <c r="K148" s="60"/>
      <c r="L148" s="61">
        <f t="shared" si="1"/>
        <v>1379952034.9337204</v>
      </c>
    </row>
    <row r="149" spans="1:12" ht="49.5" x14ac:dyDescent="0.3">
      <c r="A149" s="1"/>
      <c r="B149" s="53">
        <v>45035</v>
      </c>
      <c r="C149" s="54">
        <v>962</v>
      </c>
      <c r="D149" s="65"/>
      <c r="E149" s="63" t="s">
        <v>181</v>
      </c>
      <c r="F149" s="63" t="s">
        <v>182</v>
      </c>
      <c r="G149" s="55"/>
      <c r="H149" s="58" t="s">
        <v>183</v>
      </c>
      <c r="I149" s="55"/>
      <c r="J149" s="59"/>
      <c r="K149" s="60">
        <v>162150</v>
      </c>
      <c r="L149" s="61">
        <f t="shared" si="1"/>
        <v>1379789884.9337204</v>
      </c>
    </row>
    <row r="150" spans="1:12" ht="33" x14ac:dyDescent="0.3">
      <c r="A150" s="1"/>
      <c r="B150" s="53">
        <v>45035</v>
      </c>
      <c r="C150" s="54">
        <v>964</v>
      </c>
      <c r="D150" s="65"/>
      <c r="E150" s="63" t="s">
        <v>184</v>
      </c>
      <c r="F150" s="63" t="s">
        <v>185</v>
      </c>
      <c r="G150" s="55"/>
      <c r="H150" s="58" t="s">
        <v>186</v>
      </c>
      <c r="I150" s="55"/>
      <c r="J150" s="59"/>
      <c r="K150" s="60">
        <v>42716</v>
      </c>
      <c r="L150" s="61">
        <f t="shared" si="1"/>
        <v>1379747168.9337204</v>
      </c>
    </row>
    <row r="151" spans="1:12" ht="66" x14ac:dyDescent="0.3">
      <c r="A151" s="1"/>
      <c r="B151" s="53">
        <v>45035</v>
      </c>
      <c r="C151" s="54">
        <v>967</v>
      </c>
      <c r="D151" s="65"/>
      <c r="E151" s="63" t="s">
        <v>127</v>
      </c>
      <c r="F151" s="63" t="s">
        <v>187</v>
      </c>
      <c r="G151" s="55"/>
      <c r="H151" s="58" t="s">
        <v>188</v>
      </c>
      <c r="I151" s="55"/>
      <c r="J151" s="59"/>
      <c r="K151" s="60">
        <v>4495</v>
      </c>
      <c r="L151" s="61">
        <f t="shared" si="1"/>
        <v>1379742673.9337204</v>
      </c>
    </row>
    <row r="152" spans="1:12" ht="49.5" x14ac:dyDescent="0.3">
      <c r="A152" s="1"/>
      <c r="B152" s="53">
        <v>45035</v>
      </c>
      <c r="C152" s="54">
        <v>970</v>
      </c>
      <c r="D152" s="65"/>
      <c r="E152" s="63" t="s">
        <v>189</v>
      </c>
      <c r="F152" s="63" t="s">
        <v>190</v>
      </c>
      <c r="G152" s="55"/>
      <c r="H152" s="58" t="s">
        <v>191</v>
      </c>
      <c r="I152" s="55"/>
      <c r="J152" s="59"/>
      <c r="K152" s="60">
        <v>128856</v>
      </c>
      <c r="L152" s="61">
        <f t="shared" si="1"/>
        <v>1379613817.9337204</v>
      </c>
    </row>
    <row r="153" spans="1:12" ht="82.5" x14ac:dyDescent="0.3">
      <c r="A153" s="1"/>
      <c r="B153" s="53">
        <v>45035</v>
      </c>
      <c r="C153" s="54">
        <v>972</v>
      </c>
      <c r="D153" s="65"/>
      <c r="E153" s="63" t="s">
        <v>192</v>
      </c>
      <c r="F153" s="63" t="s">
        <v>193</v>
      </c>
      <c r="G153" s="55"/>
      <c r="H153" s="58" t="s">
        <v>194</v>
      </c>
      <c r="I153" s="55"/>
      <c r="J153" s="59"/>
      <c r="K153" s="60">
        <v>19954890.129999999</v>
      </c>
      <c r="L153" s="61">
        <f t="shared" si="1"/>
        <v>1359658927.8037202</v>
      </c>
    </row>
    <row r="154" spans="1:12" ht="49.5" x14ac:dyDescent="0.3">
      <c r="A154" s="1"/>
      <c r="B154" s="53">
        <v>45035</v>
      </c>
      <c r="C154" s="54">
        <v>976</v>
      </c>
      <c r="D154" s="65"/>
      <c r="E154" s="63" t="s">
        <v>181</v>
      </c>
      <c r="F154" s="63" t="s">
        <v>195</v>
      </c>
      <c r="G154" s="55"/>
      <c r="H154" s="58" t="s">
        <v>196</v>
      </c>
      <c r="I154" s="55"/>
      <c r="J154" s="59"/>
      <c r="K154" s="60">
        <v>175525</v>
      </c>
      <c r="L154" s="61">
        <f t="shared" si="1"/>
        <v>1359483402.8037202</v>
      </c>
    </row>
    <row r="155" spans="1:12" ht="45" x14ac:dyDescent="0.3">
      <c r="A155" s="1"/>
      <c r="B155" s="53">
        <v>45035</v>
      </c>
      <c r="C155" s="54">
        <v>978</v>
      </c>
      <c r="D155" s="65"/>
      <c r="E155" s="63" t="s">
        <v>197</v>
      </c>
      <c r="F155" s="63" t="s">
        <v>112</v>
      </c>
      <c r="G155" s="55"/>
      <c r="H155" s="58" t="s">
        <v>198</v>
      </c>
      <c r="I155" s="55"/>
      <c r="J155" s="59"/>
      <c r="K155" s="60">
        <v>210092.97</v>
      </c>
      <c r="L155" s="61">
        <f t="shared" si="1"/>
        <v>1359273309.8337202</v>
      </c>
    </row>
    <row r="156" spans="1:12" ht="33" x14ac:dyDescent="0.3">
      <c r="A156" s="1"/>
      <c r="B156" s="53">
        <v>45035</v>
      </c>
      <c r="C156" s="54">
        <v>980</v>
      </c>
      <c r="D156" s="65"/>
      <c r="E156" s="63" t="s">
        <v>199</v>
      </c>
      <c r="F156" s="63" t="s">
        <v>200</v>
      </c>
      <c r="G156" s="55"/>
      <c r="H156" s="58" t="s">
        <v>201</v>
      </c>
      <c r="I156" s="55"/>
      <c r="J156" s="59"/>
      <c r="K156" s="60">
        <v>9013.24</v>
      </c>
      <c r="L156" s="61">
        <f t="shared" si="1"/>
        <v>1359264296.5937202</v>
      </c>
    </row>
    <row r="157" spans="1:12" ht="49.5" x14ac:dyDescent="0.3">
      <c r="A157" s="1"/>
      <c r="B157" s="53">
        <v>45035</v>
      </c>
      <c r="C157" s="54">
        <v>983</v>
      </c>
      <c r="D157" s="65"/>
      <c r="E157" s="63" t="s">
        <v>202</v>
      </c>
      <c r="F157" s="63" t="s">
        <v>203</v>
      </c>
      <c r="G157" s="55"/>
      <c r="H157" s="58" t="s">
        <v>204</v>
      </c>
      <c r="I157" s="55"/>
      <c r="J157" s="59"/>
      <c r="K157" s="60">
        <v>7080</v>
      </c>
      <c r="L157" s="61">
        <f t="shared" si="1"/>
        <v>1359257216.5937202</v>
      </c>
    </row>
    <row r="158" spans="1:12" ht="33" x14ac:dyDescent="0.3">
      <c r="A158" s="1"/>
      <c r="B158" s="53">
        <v>45035</v>
      </c>
      <c r="C158" s="54"/>
      <c r="D158" s="65"/>
      <c r="E158" s="63" t="s">
        <v>205</v>
      </c>
      <c r="F158" s="63" t="s">
        <v>169</v>
      </c>
      <c r="G158" s="55"/>
      <c r="H158" s="58" t="s">
        <v>206</v>
      </c>
      <c r="I158" s="55"/>
      <c r="J158" s="59">
        <v>140724711.99000001</v>
      </c>
      <c r="K158" s="60"/>
      <c r="L158" s="61">
        <f t="shared" si="1"/>
        <v>1499981928.5837202</v>
      </c>
    </row>
    <row r="159" spans="1:12" ht="66" x14ac:dyDescent="0.3">
      <c r="A159" s="1"/>
      <c r="B159" s="79">
        <v>45037</v>
      </c>
      <c r="C159" s="54">
        <v>993</v>
      </c>
      <c r="D159" s="65"/>
      <c r="E159" s="63" t="s">
        <v>207</v>
      </c>
      <c r="F159" s="63" t="s">
        <v>208</v>
      </c>
      <c r="G159" s="55"/>
      <c r="H159" s="58" t="s">
        <v>209</v>
      </c>
      <c r="I159" s="55"/>
      <c r="J159" s="59"/>
      <c r="K159" s="60">
        <v>2146228.0499999998</v>
      </c>
      <c r="L159" s="61">
        <f t="shared" si="1"/>
        <v>1497835700.5337203</v>
      </c>
    </row>
    <row r="160" spans="1:12" ht="45" x14ac:dyDescent="0.3">
      <c r="A160" s="1"/>
      <c r="B160" s="79">
        <v>45037</v>
      </c>
      <c r="C160" s="54">
        <v>995</v>
      </c>
      <c r="D160" s="65"/>
      <c r="E160" s="63" t="s">
        <v>103</v>
      </c>
      <c r="F160" s="63" t="s">
        <v>112</v>
      </c>
      <c r="G160" s="55"/>
      <c r="H160" s="58" t="s">
        <v>210</v>
      </c>
      <c r="I160" s="55"/>
      <c r="J160" s="59"/>
      <c r="K160" s="60">
        <v>46146.75</v>
      </c>
      <c r="L160" s="61">
        <f t="shared" si="1"/>
        <v>1497789553.7837203</v>
      </c>
    </row>
    <row r="161" spans="1:14" ht="33" x14ac:dyDescent="0.3">
      <c r="A161" s="1"/>
      <c r="B161" s="79">
        <v>45037</v>
      </c>
      <c r="C161" s="54"/>
      <c r="D161" s="65"/>
      <c r="E161" s="63" t="s">
        <v>211</v>
      </c>
      <c r="F161" s="63" t="s">
        <v>169</v>
      </c>
      <c r="G161" s="55"/>
      <c r="H161" s="58" t="s">
        <v>212</v>
      </c>
      <c r="I161" s="55"/>
      <c r="J161" s="59">
        <v>2263485.48</v>
      </c>
      <c r="K161" s="60"/>
      <c r="L161" s="61">
        <f t="shared" si="1"/>
        <v>1500053039.2637203</v>
      </c>
    </row>
    <row r="162" spans="1:14" ht="99" x14ac:dyDescent="0.3">
      <c r="A162" s="1"/>
      <c r="B162" s="79">
        <v>45040</v>
      </c>
      <c r="C162" s="54">
        <v>1002</v>
      </c>
      <c r="D162" s="65"/>
      <c r="E162" s="63" t="s">
        <v>143</v>
      </c>
      <c r="F162" s="63" t="s">
        <v>144</v>
      </c>
      <c r="G162" s="55"/>
      <c r="H162" s="58" t="s">
        <v>213</v>
      </c>
      <c r="I162" s="55"/>
      <c r="J162" s="59"/>
      <c r="K162" s="60">
        <v>798527.74</v>
      </c>
      <c r="L162" s="61">
        <f t="shared" si="1"/>
        <v>1499254511.5237203</v>
      </c>
    </row>
    <row r="163" spans="1:14" ht="49.5" x14ac:dyDescent="0.3">
      <c r="A163" s="1"/>
      <c r="B163" s="79">
        <v>45042</v>
      </c>
      <c r="C163" s="54">
        <v>1010</v>
      </c>
      <c r="D163" s="65"/>
      <c r="E163" s="63" t="s">
        <v>214</v>
      </c>
      <c r="F163" s="63" t="s">
        <v>215</v>
      </c>
      <c r="G163" s="55"/>
      <c r="H163" s="58" t="s">
        <v>216</v>
      </c>
      <c r="I163" s="55"/>
      <c r="J163" s="59"/>
      <c r="K163" s="60">
        <v>141128</v>
      </c>
      <c r="L163" s="61">
        <f t="shared" si="1"/>
        <v>1499113383.5237203</v>
      </c>
    </row>
    <row r="164" spans="1:14" ht="33" x14ac:dyDescent="0.3">
      <c r="A164" s="1"/>
      <c r="B164" s="79">
        <v>45042</v>
      </c>
      <c r="C164" s="54">
        <v>1011</v>
      </c>
      <c r="D164" s="65"/>
      <c r="E164" s="63" t="s">
        <v>214</v>
      </c>
      <c r="F164" s="63" t="s">
        <v>215</v>
      </c>
      <c r="G164" s="55"/>
      <c r="H164" s="58" t="s">
        <v>217</v>
      </c>
      <c r="I164" s="55"/>
      <c r="J164" s="80"/>
      <c r="K164" s="60">
        <v>94400</v>
      </c>
      <c r="L164" s="61">
        <f t="shared" si="1"/>
        <v>1499018983.5237203</v>
      </c>
    </row>
    <row r="165" spans="1:14" ht="33" x14ac:dyDescent="0.3">
      <c r="A165" s="1"/>
      <c r="B165" s="79">
        <v>45042</v>
      </c>
      <c r="C165" s="54">
        <v>1016</v>
      </c>
      <c r="D165" s="65"/>
      <c r="E165" s="63" t="s">
        <v>130</v>
      </c>
      <c r="F165" s="63" t="s">
        <v>218</v>
      </c>
      <c r="G165" s="55"/>
      <c r="H165" s="58" t="s">
        <v>219</v>
      </c>
      <c r="I165" s="55"/>
      <c r="J165" s="59"/>
      <c r="K165" s="60">
        <v>23600</v>
      </c>
      <c r="L165" s="61">
        <f t="shared" si="1"/>
        <v>1498995383.5237203</v>
      </c>
    </row>
    <row r="166" spans="1:14" ht="33" x14ac:dyDescent="0.3">
      <c r="A166" s="1"/>
      <c r="B166" s="79">
        <v>45042</v>
      </c>
      <c r="C166" s="54">
        <v>1019</v>
      </c>
      <c r="D166" s="65"/>
      <c r="E166" s="63" t="s">
        <v>130</v>
      </c>
      <c r="F166" s="63" t="s">
        <v>218</v>
      </c>
      <c r="G166" s="55"/>
      <c r="H166" s="58" t="s">
        <v>220</v>
      </c>
      <c r="I166" s="55"/>
      <c r="J166" s="59"/>
      <c r="K166" s="60">
        <v>11800</v>
      </c>
      <c r="L166" s="61">
        <f t="shared" si="1"/>
        <v>1498983583.5237203</v>
      </c>
    </row>
    <row r="167" spans="1:14" ht="49.5" x14ac:dyDescent="0.3">
      <c r="A167" s="1"/>
      <c r="B167" s="79">
        <v>45042</v>
      </c>
      <c r="C167" s="54">
        <v>1022</v>
      </c>
      <c r="D167" s="65"/>
      <c r="E167" s="63" t="s">
        <v>221</v>
      </c>
      <c r="F167" s="63" t="s">
        <v>222</v>
      </c>
      <c r="G167" s="55"/>
      <c r="H167" s="58" t="s">
        <v>223</v>
      </c>
      <c r="I167" s="55"/>
      <c r="J167" s="59"/>
      <c r="K167" s="60">
        <v>5481015.6799999997</v>
      </c>
      <c r="L167" s="61">
        <f t="shared" si="1"/>
        <v>1493502567.8437202</v>
      </c>
    </row>
    <row r="168" spans="1:14" ht="82.5" x14ac:dyDescent="0.3">
      <c r="A168" s="1"/>
      <c r="B168" s="79">
        <v>45042</v>
      </c>
      <c r="C168" s="54">
        <v>1026</v>
      </c>
      <c r="D168" s="65"/>
      <c r="E168" s="63" t="s">
        <v>143</v>
      </c>
      <c r="F168" s="63" t="s">
        <v>144</v>
      </c>
      <c r="G168" s="55"/>
      <c r="H168" s="58" t="s">
        <v>224</v>
      </c>
      <c r="I168" s="55"/>
      <c r="J168" s="59"/>
      <c r="K168" s="60">
        <v>1026938.77</v>
      </c>
      <c r="L168" s="61">
        <f t="shared" si="1"/>
        <v>1492475629.0737202</v>
      </c>
    </row>
    <row r="169" spans="1:14" ht="33" x14ac:dyDescent="0.3">
      <c r="A169" s="1"/>
      <c r="B169" s="79">
        <v>45042</v>
      </c>
      <c r="C169" s="54">
        <v>1030</v>
      </c>
      <c r="D169" s="65"/>
      <c r="E169" s="63" t="s">
        <v>130</v>
      </c>
      <c r="F169" s="63" t="s">
        <v>225</v>
      </c>
      <c r="G169" s="55"/>
      <c r="H169" s="58" t="s">
        <v>226</v>
      </c>
      <c r="I169" s="55"/>
      <c r="J169" s="59"/>
      <c r="K169" s="60">
        <v>11800</v>
      </c>
      <c r="L169" s="61">
        <f t="shared" si="1"/>
        <v>1492463829.0737202</v>
      </c>
    </row>
    <row r="170" spans="1:14" ht="105" x14ac:dyDescent="0.3">
      <c r="A170" s="1"/>
      <c r="B170" s="79">
        <v>45043</v>
      </c>
      <c r="C170" s="54">
        <v>1043</v>
      </c>
      <c r="D170" s="65"/>
      <c r="E170" s="63" t="s">
        <v>227</v>
      </c>
      <c r="F170" s="63" t="s">
        <v>112</v>
      </c>
      <c r="G170" s="55"/>
      <c r="H170" s="58" t="s">
        <v>113</v>
      </c>
      <c r="I170" s="59"/>
      <c r="K170" s="60">
        <v>1351596.6</v>
      </c>
      <c r="L170" s="61">
        <f t="shared" si="1"/>
        <v>1491112232.4737203</v>
      </c>
    </row>
    <row r="171" spans="1:14" ht="33" x14ac:dyDescent="0.3">
      <c r="A171" s="1"/>
      <c r="B171" s="79">
        <v>45044</v>
      </c>
      <c r="C171" s="54">
        <v>1050</v>
      </c>
      <c r="D171" s="65"/>
      <c r="E171" s="63" t="s">
        <v>130</v>
      </c>
      <c r="F171" s="63" t="s">
        <v>228</v>
      </c>
      <c r="G171" s="55"/>
      <c r="H171" s="58" t="s">
        <v>229</v>
      </c>
      <c r="I171" s="55"/>
      <c r="J171" s="59"/>
      <c r="K171" s="60">
        <v>33040</v>
      </c>
      <c r="L171" s="61">
        <f t="shared" si="1"/>
        <v>1491079192.4737203</v>
      </c>
    </row>
    <row r="172" spans="1:14" ht="45" x14ac:dyDescent="0.3">
      <c r="A172" s="1"/>
      <c r="B172" s="79">
        <v>45044</v>
      </c>
      <c r="C172" s="54">
        <v>1052</v>
      </c>
      <c r="D172" s="65"/>
      <c r="E172" s="81" t="s">
        <v>106</v>
      </c>
      <c r="F172" s="63" t="s">
        <v>112</v>
      </c>
      <c r="G172" s="55"/>
      <c r="H172" s="58" t="s">
        <v>230</v>
      </c>
      <c r="I172" s="55"/>
      <c r="J172" s="59"/>
      <c r="K172" s="60">
        <v>12934000</v>
      </c>
      <c r="L172" s="61">
        <f t="shared" si="1"/>
        <v>1478145192.4737203</v>
      </c>
    </row>
    <row r="173" spans="1:14" ht="51.75" customHeight="1" x14ac:dyDescent="0.3">
      <c r="A173" s="1"/>
      <c r="B173" s="79">
        <v>45044</v>
      </c>
      <c r="C173" s="54">
        <v>1054</v>
      </c>
      <c r="D173" s="65"/>
      <c r="E173" s="63" t="s">
        <v>181</v>
      </c>
      <c r="F173" s="63" t="s">
        <v>231</v>
      </c>
      <c r="G173" s="55"/>
      <c r="H173" s="58" t="s">
        <v>232</v>
      </c>
      <c r="I173" s="55"/>
      <c r="J173" s="59"/>
      <c r="K173" s="60">
        <v>30090</v>
      </c>
      <c r="L173" s="61">
        <f t="shared" si="1"/>
        <v>1478115102.4737203</v>
      </c>
    </row>
    <row r="174" spans="1:14" ht="33" x14ac:dyDescent="0.3">
      <c r="A174" s="1"/>
      <c r="B174" s="79">
        <v>45044</v>
      </c>
      <c r="C174" s="54"/>
      <c r="D174" s="65"/>
      <c r="E174" s="63" t="s">
        <v>233</v>
      </c>
      <c r="F174" s="63" t="s">
        <v>169</v>
      </c>
      <c r="G174" s="55"/>
      <c r="H174" s="58" t="s">
        <v>234</v>
      </c>
      <c r="I174" s="55"/>
      <c r="J174" s="59">
        <v>1736198.32</v>
      </c>
      <c r="K174" s="59"/>
      <c r="L174" s="61">
        <f>+L173+J174-K174</f>
        <v>1479851300.7937202</v>
      </c>
    </row>
    <row r="175" spans="1:14" ht="15.75" thickBot="1" x14ac:dyDescent="0.3">
      <c r="B175" s="82"/>
      <c r="C175" s="83"/>
      <c r="D175" s="83"/>
      <c r="E175" s="83"/>
      <c r="F175" s="82"/>
      <c r="G175" s="83"/>
      <c r="H175" s="84"/>
      <c r="I175" s="83"/>
      <c r="J175" s="85">
        <f>SUM(J116:J174)</f>
        <v>286055126.55918998</v>
      </c>
      <c r="K175" s="85">
        <f>SUM(K116:K174)</f>
        <v>89689661.600000009</v>
      </c>
      <c r="L175" s="85">
        <f>+L174</f>
        <v>1479851300.7937202</v>
      </c>
      <c r="N175" s="62"/>
    </row>
    <row r="176" spans="1:14" ht="16.5" thickTop="1" x14ac:dyDescent="0.3"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1"/>
      <c r="M176" s="27"/>
    </row>
    <row r="177" spans="2:13" ht="15.75" x14ac:dyDescent="0.3"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41"/>
    </row>
    <row r="178" spans="2:13" ht="15.75" x14ac:dyDescent="0.3">
      <c r="B178" s="1"/>
      <c r="E178" s="1"/>
      <c r="F178" s="1"/>
      <c r="G178" s="1"/>
      <c r="H178" s="1"/>
      <c r="I178" s="1"/>
      <c r="J178" s="2"/>
    </row>
    <row r="179" spans="2:13" ht="15.75" x14ac:dyDescent="0.3">
      <c r="B179" s="1"/>
      <c r="C179" s="90" t="s">
        <v>90</v>
      </c>
      <c r="D179" s="90"/>
      <c r="E179" s="90"/>
      <c r="G179" s="1"/>
      <c r="H179" s="43" t="s">
        <v>91</v>
      </c>
      <c r="I179" s="1"/>
      <c r="K179" s="90" t="s">
        <v>91</v>
      </c>
      <c r="L179" s="90"/>
    </row>
    <row r="180" spans="2:13" ht="15.75" x14ac:dyDescent="0.3">
      <c r="B180" s="1"/>
      <c r="C180" s="91" t="s">
        <v>92</v>
      </c>
      <c r="D180" s="91"/>
      <c r="E180" s="91"/>
      <c r="G180" s="3"/>
      <c r="H180" s="44" t="s">
        <v>93</v>
      </c>
      <c r="I180" s="1"/>
      <c r="J180" s="1"/>
      <c r="K180" s="91" t="s">
        <v>94</v>
      </c>
      <c r="L180" s="91"/>
      <c r="M180" s="86"/>
    </row>
    <row r="181" spans="2:13" ht="15.75" x14ac:dyDescent="0.3">
      <c r="B181" s="1"/>
      <c r="C181" s="88" t="s">
        <v>95</v>
      </c>
      <c r="D181" s="88"/>
      <c r="E181" s="88"/>
      <c r="G181" s="3"/>
      <c r="H181" s="3" t="s">
        <v>96</v>
      </c>
      <c r="I181" s="1"/>
      <c r="J181" s="1"/>
      <c r="K181" s="88" t="s">
        <v>97</v>
      </c>
      <c r="L181" s="88"/>
      <c r="M181" s="86"/>
    </row>
    <row r="182" spans="2:13" ht="15.75" x14ac:dyDescent="0.3"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1"/>
    </row>
    <row r="184" spans="2:13" x14ac:dyDescent="0.25">
      <c r="L184" s="87"/>
    </row>
    <row r="185" spans="2:13" x14ac:dyDescent="0.25">
      <c r="J185" s="25"/>
    </row>
    <row r="186" spans="2:13" x14ac:dyDescent="0.25">
      <c r="J186" s="25"/>
    </row>
    <row r="187" spans="2:13" x14ac:dyDescent="0.25">
      <c r="J187" s="25"/>
    </row>
    <row r="188" spans="2:13" x14ac:dyDescent="0.25">
      <c r="J188" s="25"/>
    </row>
    <row r="189" spans="2:13" x14ac:dyDescent="0.25">
      <c r="J189" s="25"/>
    </row>
  </sheetData>
  <mergeCells count="20">
    <mergeCell ref="B111:L111"/>
    <mergeCell ref="B2:L2"/>
    <mergeCell ref="B3:L3"/>
    <mergeCell ref="B4:L4"/>
    <mergeCell ref="B5:L5"/>
    <mergeCell ref="C101:E101"/>
    <mergeCell ref="K101:L101"/>
    <mergeCell ref="C102:E102"/>
    <mergeCell ref="K102:L102"/>
    <mergeCell ref="C103:E103"/>
    <mergeCell ref="K103:L103"/>
    <mergeCell ref="B110:L110"/>
    <mergeCell ref="C181:E181"/>
    <mergeCell ref="K181:L181"/>
    <mergeCell ref="B112:L112"/>
    <mergeCell ref="B113:L113"/>
    <mergeCell ref="C179:E179"/>
    <mergeCell ref="K179:L179"/>
    <mergeCell ref="C180:E180"/>
    <mergeCell ref="K180:L180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1" manualBreakCount="1">
    <brk id="105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B3BC4-310A-4D39-88EC-A31C7B8B5C5B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C2C68163-010B-48E5-8791-E3BAF94B5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295E6-85FC-43A6-A702-F4CC836C8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Maggy Villar</dc:creator>
  <cp:lastModifiedBy>Maggy Villar</cp:lastModifiedBy>
  <dcterms:created xsi:type="dcterms:W3CDTF">2024-01-26T13:00:18Z</dcterms:created>
  <dcterms:modified xsi:type="dcterms:W3CDTF">2024-01-26T13:57:33Z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  <property fmtid="{D5CDD505-2E9C-101B-9397-08002B2CF9AE}" pid="3" name="MediaServiceImageTags">
    <vt:lpwstr/>
  </property>
</Properties>
</file>