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0" documentId="8_{4B83E188-7A09-41C7-96A5-39A0A545E834}" xr6:coauthVersionLast="47" xr6:coauthVersionMax="47" xr10:uidLastSave="{00000000-0000-0000-0000-000000000000}"/>
  <bookViews>
    <workbookView xWindow="-120" yWindow="-120" windowWidth="29040" windowHeight="15720" xr2:uid="{83CA2337-A548-4481-B5DC-1CD5A4323088}"/>
  </bookViews>
  <sheets>
    <sheet name="Abril 2024"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3" i="1" l="1"/>
  <c r="J213" i="1"/>
  <c r="L127" i="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6" i="1" s="1"/>
  <c r="L207" i="1" s="1"/>
  <c r="L208" i="1" s="1"/>
  <c r="L209" i="1" s="1"/>
  <c r="L210" i="1" s="1"/>
  <c r="L211" i="1" s="1"/>
  <c r="L212" i="1" s="1"/>
  <c r="L213" i="1" s="1"/>
  <c r="B124" i="1"/>
  <c r="K110" i="1"/>
  <c r="J110"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10" i="1" s="1"/>
</calcChain>
</file>

<file path=xl/sharedStrings.xml><?xml version="1.0" encoding="utf-8"?>
<sst xmlns="http://schemas.openxmlformats.org/spreadsheetml/2006/main" count="659" uniqueCount="367">
  <si>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</si>
  <si>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</si>
  <si>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</si>
  <si>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</si>
  <si>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</si>
  <si>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</si>
  <si>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</si>
  <si>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</si>
  <si>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</si>
  <si>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</si>
  <si>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</si>
  <si>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</si>
  <si>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</si>
  <si>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</si>
  <si>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</si>
  <si>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934642581110</t>
  </si>
  <si>
    <t>DGII</t>
  </si>
  <si>
    <t>COBRO IMP DGII 0.15%_TRANS TUB</t>
  </si>
  <si>
    <t>934642510455</t>
  </si>
  <si>
    <t>934642464327</t>
  </si>
  <si>
    <t>934642239164</t>
  </si>
  <si>
    <t>934642004286</t>
  </si>
  <si>
    <t>934642003715</t>
  </si>
  <si>
    <t>934642003028</t>
  </si>
  <si>
    <t>CEIZTUR</t>
  </si>
  <si>
    <t>DEPOSITO- DEVOLUCION VIATICO</t>
  </si>
  <si>
    <t>34642581110</t>
  </si>
  <si>
    <t>Empleados</t>
  </si>
  <si>
    <t>PAGO NOMINA TUBANCOEMPRESAS DO</t>
  </si>
  <si>
    <t>34642510455</t>
  </si>
  <si>
    <t>34642464327</t>
  </si>
  <si>
    <t>34642239164</t>
  </si>
  <si>
    <t>34642004286</t>
  </si>
  <si>
    <t>34642003715</t>
  </si>
  <si>
    <t>34642003028</t>
  </si>
  <si>
    <t>934678530988</t>
  </si>
  <si>
    <t>934678530632</t>
  </si>
  <si>
    <t>934678530323</t>
  </si>
  <si>
    <t>934678471530</t>
  </si>
  <si>
    <t>934678413180</t>
  </si>
  <si>
    <t>934678412855</t>
  </si>
  <si>
    <t>934678412497</t>
  </si>
  <si>
    <t>934678412143</t>
  </si>
  <si>
    <t>146</t>
  </si>
  <si>
    <t>CK PAGADO EN CAJA</t>
  </si>
  <si>
    <t>34678530988</t>
  </si>
  <si>
    <t>34678530632</t>
  </si>
  <si>
    <t>34678530323</t>
  </si>
  <si>
    <t>34678471530</t>
  </si>
  <si>
    <t>34678413180</t>
  </si>
  <si>
    <t>34678412855</t>
  </si>
  <si>
    <t>34678412497</t>
  </si>
  <si>
    <t>34678412143</t>
  </si>
  <si>
    <t>4524000061265</t>
  </si>
  <si>
    <t>IMP. 0.15-000000146</t>
  </si>
  <si>
    <t>934773015296</t>
  </si>
  <si>
    <t>934773014905</t>
  </si>
  <si>
    <t>934773014491</t>
  </si>
  <si>
    <t>34773015296</t>
  </si>
  <si>
    <t>34773014905</t>
  </si>
  <si>
    <t>34773014491</t>
  </si>
  <si>
    <t>934819965514</t>
  </si>
  <si>
    <t>934819965096</t>
  </si>
  <si>
    <t>934819964665</t>
  </si>
  <si>
    <t>934819964196</t>
  </si>
  <si>
    <t>34819965514</t>
  </si>
  <si>
    <t>34819965096</t>
  </si>
  <si>
    <t>34819964665</t>
  </si>
  <si>
    <t>34819964196</t>
  </si>
  <si>
    <t>934859220979</t>
  </si>
  <si>
    <t>934859146041</t>
  </si>
  <si>
    <t>934859007699</t>
  </si>
  <si>
    <t>934858843833</t>
  </si>
  <si>
    <t>934858765689</t>
  </si>
  <si>
    <t>934858764940</t>
  </si>
  <si>
    <t>934858763985</t>
  </si>
  <si>
    <t>934858762930</t>
  </si>
  <si>
    <t>34859220979</t>
  </si>
  <si>
    <t>34859146041</t>
  </si>
  <si>
    <t>34859007699</t>
  </si>
  <si>
    <t>34858843833</t>
  </si>
  <si>
    <t>34858765689</t>
  </si>
  <si>
    <t>34858764940</t>
  </si>
  <si>
    <t>34858763985</t>
  </si>
  <si>
    <t>34858762930</t>
  </si>
  <si>
    <t>934872735523</t>
  </si>
  <si>
    <t>934872735155</t>
  </si>
  <si>
    <t>934872734738</t>
  </si>
  <si>
    <t>934872734265</t>
  </si>
  <si>
    <t>934867635504</t>
  </si>
  <si>
    <t>934867482824</t>
  </si>
  <si>
    <t>934867482466</t>
  </si>
  <si>
    <t>934867482083</t>
  </si>
  <si>
    <t>934867481613</t>
  </si>
  <si>
    <t>34872735523</t>
  </si>
  <si>
    <t>34872735155</t>
  </si>
  <si>
    <t>34872734738</t>
  </si>
  <si>
    <t>34872734265</t>
  </si>
  <si>
    <t>34867635504</t>
  </si>
  <si>
    <t>34867482824</t>
  </si>
  <si>
    <t>34867482466</t>
  </si>
  <si>
    <t>34867482083</t>
  </si>
  <si>
    <t>34867481613</t>
  </si>
  <si>
    <t>934931926146</t>
  </si>
  <si>
    <t>34931926146</t>
  </si>
  <si>
    <t>934991080499</t>
  </si>
  <si>
    <t>934991079358</t>
  </si>
  <si>
    <t>934991077861</t>
  </si>
  <si>
    <t>934991077420</t>
  </si>
  <si>
    <t>934990474496</t>
  </si>
  <si>
    <t>934990405361</t>
  </si>
  <si>
    <t>934990404938</t>
  </si>
  <si>
    <t>934990404453</t>
  </si>
  <si>
    <t>34991080499</t>
  </si>
  <si>
    <t>34991079358</t>
  </si>
  <si>
    <t>34991077861</t>
  </si>
  <si>
    <t>34991077420</t>
  </si>
  <si>
    <t>34990474496</t>
  </si>
  <si>
    <t>34990405361</t>
  </si>
  <si>
    <t>34990404938</t>
  </si>
  <si>
    <t>34990404453</t>
  </si>
  <si>
    <t>Banreservas</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</si>
  <si>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</si>
  <si>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</si>
  <si>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</si>
  <si>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</si>
  <si>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</si>
  <si>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</si>
  <si>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</si>
  <si>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</si>
  <si>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</si>
  <si>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</si>
  <si>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</si>
  <si>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</si>
  <si>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</si>
  <si>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</si>
  <si>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</si>
  <si>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2.2.8.7.02</t>
  </si>
  <si>
    <t>CARMEN ENICIA CHEVALIER DE CASADO</t>
  </si>
  <si>
    <t>Pago Factura No 0874 , por concepto de Tramites Legales de Documentos, según anexos.</t>
  </si>
  <si>
    <t>ESTRELLA ROSA SOSA</t>
  </si>
  <si>
    <t>Pago Factura No 0171 , por concepto de Tramites Legales de Documentos, según anexos.</t>
  </si>
  <si>
    <t>Freddy Bolivar De Jesus Almonte Brito</t>
  </si>
  <si>
    <t>Pago Factura No 0939 , por concepto de Tramites Legales de Documentos, según anexos.</t>
  </si>
  <si>
    <t>2.2.8.7.05</t>
  </si>
  <si>
    <t>Arquitectura, EIRL</t>
  </si>
  <si>
    <t>Pago factura No. 0027, Adquisición Guía de análisis de Costos para presupuesto del Departamento de Ingeniería del CEIZTUR, según anexos.</t>
  </si>
  <si>
    <t>2.6.2.3.01</t>
  </si>
  <si>
    <t>Ramirez &amp; Mojica Envoy Pack Courier Express, SRL</t>
  </si>
  <si>
    <t>Pago factura No. 2226, Adquisición de Cámara Fotográfica para uso del Departamento de Ingeniería del CEIZTUR, según anexos</t>
  </si>
  <si>
    <t>2.2.7.1.01</t>
  </si>
  <si>
    <t>Grupo Metal y Cristal, SRL</t>
  </si>
  <si>
    <t>Pago factura No. 0064, ,Servicios Contratación de Servicio Mantenimiento y Habilitación de Estaciones de la OAI/Almacén, según anexos.</t>
  </si>
  <si>
    <t>2.2.7.2.02</t>
  </si>
  <si>
    <t>Drones Santo Domingo Brialau, EIRL</t>
  </si>
  <si>
    <t>Pago factura No. 0073, Mantenimiento Preventivo y Correctivo del equipo de drones de CEIZTUR, según anexos.</t>
  </si>
  <si>
    <t>2.2.2.1.03</t>
  </si>
  <si>
    <t>Editora Listin Diario, SA</t>
  </si>
  <si>
    <t>Pago factura No. 9526, Servicio de Contratación de publicidad para las Convocatorias de los Procesos de Licitación Publica Nacional T1, según anexos.</t>
  </si>
  <si>
    <t>2.6.5.5.01</t>
  </si>
  <si>
    <t>T.M.A, Topografia - Ingenieria- Arquitectura, SRL</t>
  </si>
  <si>
    <t>Pago factura No. 0102, Adquisición de Instrumentos Tecnológicos (GNSS-GPS) para el Departamento de Ingeniería del CEIZTUR, según anexos.</t>
  </si>
  <si>
    <t>Mytrak Technology, SRL</t>
  </si>
  <si>
    <t>Pago factura No. 0180, Adquisición, Instalación y Mantenimiento de Sistema de Posicionamiento Global para los Vehículos Operativos de la flotilla Vehicular de CEIZTUR, según anexos</t>
  </si>
  <si>
    <t>2.3.9.8.02, 2.3.9.2.01</t>
  </si>
  <si>
    <t>MDL ALTEKNATIVA TECH, SRL</t>
  </si>
  <si>
    <t>Pago factura No. 0222, Adquisición de Accesorios Tecnológicos para los Distintos Departamentos de la Institución, según anexos.</t>
  </si>
  <si>
    <t>2.2.8.5.01</t>
  </si>
  <si>
    <t>Consultoría y Servicios Salper, SRL</t>
  </si>
  <si>
    <t>Pago factura No. 0140, Servicio de Fumigación y Desinfección Para las Oficinas del CEIZTUR, según anexos.</t>
  </si>
  <si>
    <t>Pago Factura No. 9529, Servicio de Contratación de publicidad para las Convocatorias de los Procesos de Licitación Publica Nacional T1, según anexos.</t>
  </si>
  <si>
    <t>2.2.5.9.01</t>
  </si>
  <si>
    <t>Mattar Consulting, SRL</t>
  </si>
  <si>
    <t>Pago factura No. 0237, Adquisición licencias de software para cubrir las necesidades tecnológicas del CEIZTUR, según anexos.</t>
  </si>
  <si>
    <t xml:space="preserve">2.3.2.2.01, 2.3.9.2.01, 2.3.3.1.01, 2.3.9.1.01 </t>
  </si>
  <si>
    <t>Soluciones Tecnológicas Empresariales, SRL</t>
  </si>
  <si>
    <t>Pago factura No. 1469, Adquisición de Materiales de Oficina para CEIZTUR, según anexos.</t>
  </si>
  <si>
    <t>2.3.1.1.01</t>
  </si>
  <si>
    <t>Laboratorios Orbis, SA</t>
  </si>
  <si>
    <t>Pago factura No. 2698, Servicio Contratación de Agua para el Consumo Humano hasta agotar monto contratado, segun anexos.</t>
  </si>
  <si>
    <t>2.3.1.1.01, 2.3.4.1.01, 2.3.9.1.01, 2.3.9.5.01, 2.3.9.9.05</t>
  </si>
  <si>
    <t>Suplidora Reysa, EIRL</t>
  </si>
  <si>
    <t>Pago factura No. 0697, Adquisición Utensilios y Materiales de Limpieza para diferentes areas de CEIZTUR, según anexos.</t>
  </si>
  <si>
    <t>102952/24</t>
  </si>
  <si>
    <t>COMITE EJECUTOR DE INFRAESTRUCTURAS DE ZONAS TURISTICAS</t>
  </si>
  <si>
    <t>Ingresos correspondientes del 01 al 15/03/2024 Vuelos Regulares)</t>
  </si>
  <si>
    <t>102957/24</t>
  </si>
  <si>
    <t>Ingresos correspondientes del 10 al 16/03/2024 (Vuelos Charter)</t>
  </si>
  <si>
    <t>846</t>
  </si>
  <si>
    <t>2.7.2.1.01</t>
  </si>
  <si>
    <t xml:space="preserve">	Diseño, Presupuesto, Construcción y Supervisión SRL DIPCOSU</t>
  </si>
  <si>
    <t>Pago Fact. No.0269, Cub. No. 5 Proy. No. 370 Contrato No. 55-2021; Construcción de Previsiones Sanitarias para el Distrito Municipal de Las Galeras, Provincia Samaná, Relanzamiento.</t>
  </si>
  <si>
    <t>2.2.1.5.01</t>
  </si>
  <si>
    <t>Altice Dominicana, SA</t>
  </si>
  <si>
    <t>Pago Factura No. 3327, por los servicios de renta mensual de Internet móvil para las cámaras de vídeo vigilancia instaladas en Playa Macao correspondientes al mes de marzo del 2024, según anexos</t>
  </si>
  <si>
    <t>2.2.9.2.01</t>
  </si>
  <si>
    <t>INSTITUTO DE FORMACION TURISTICA DEL CARIBE</t>
  </si>
  <si>
    <t>Pago Facturas No. 0828,0830,0832 y 0835 correspondiente al servicio de almuerzo para los empleados del CEIZTUR, desde el 19  de febrero del 2024 al 15 de marzo del 2024, según anexos.</t>
  </si>
  <si>
    <t>2.2.6.3.01</t>
  </si>
  <si>
    <t>HUMANO SEGUROS S A</t>
  </si>
  <si>
    <t>Pago Factura No. 2342, correspondiente al mes de abril 2024, del Seguro Médico de Salud a los empleados del CEIZTUR.</t>
  </si>
  <si>
    <t>2.7.2.4.01</t>
  </si>
  <si>
    <t>Consorcio Kairox Kepher</t>
  </si>
  <si>
    <t>Pago Factura No. 0003, Cub. No.3 Proy. No.396 Cont. No. 08-2023; Reconstrucción de Calles en el Casco Urbano, Distrito Municipal Bayahibe, Provincia La Altagracia, (Relanzamiento).</t>
  </si>
  <si>
    <t>10/04/2024</t>
  </si>
  <si>
    <t>908</t>
  </si>
  <si>
    <t>2.7.1.2.01</t>
  </si>
  <si>
    <t>Remoterc, SRL</t>
  </si>
  <si>
    <t>Pago Fact. No. 0122, Cub. No. 7 y Final Proy. No. 340 Contrato No. 90-2019; Construccion Centro Comunal Maimon Provincia Puerto Plata.</t>
  </si>
  <si>
    <t>913</t>
  </si>
  <si>
    <t>2.2.5.1.01</t>
  </si>
  <si>
    <t>CENTRO DE EXPORTACION E INVERSIONES DE LA REPUBLICA DOMINICANA</t>
  </si>
  <si>
    <t>Pago Factura No. 0052. Cesión de derecho Contrato 32-2021 por los gastos de mantenimiento del edificio del CEI-RD espacio concedido al CEIZTUR, correspondiente al mes de abril 2024.</t>
  </si>
  <si>
    <t>914</t>
  </si>
  <si>
    <t>2.2.8.3.01</t>
  </si>
  <si>
    <t>Tamira Group, SRL</t>
  </si>
  <si>
    <t>Pago factura No. 0111, Servicios de Contratación de Estudios Médicos de preempleo para el CEIZTUR, según anexos.</t>
  </si>
  <si>
    <t>915</t>
  </si>
  <si>
    <t>2.3.6.3.04</t>
  </si>
  <si>
    <t>MAET INNOVATION TEAM, S.R.L</t>
  </si>
  <si>
    <t>Pago factura No. 0348, Compra de Instrumento Tecnológico para uso en el Departamento de Ingeniería, según anexos.</t>
  </si>
  <si>
    <t>917</t>
  </si>
  <si>
    <t>Gery¿s Buffet &amp; Catering, SRL</t>
  </si>
  <si>
    <t>Pago factura No. 0105, Contratación de Servicios de Catering para Actividades de Integración del CEIZTUR, según anexos.</t>
  </si>
  <si>
    <t>918</t>
  </si>
  <si>
    <t>Pago Factura No. 0879, por concepto de Tramites Legales de Documentos, según anexos.</t>
  </si>
  <si>
    <t>2.2.7.2.06</t>
  </si>
  <si>
    <t>Agencia Bella, SAS.</t>
  </si>
  <si>
    <t>Pago Factura No. 1783, Contratación de Servicio de Mantenimiento Preventivo y Correctivo para Motocicleta Utilizada para Mensajería Externa del CEIZTUR, según anexos.</t>
  </si>
  <si>
    <t>920</t>
  </si>
  <si>
    <t>2.6.6.2.01</t>
  </si>
  <si>
    <t>Uxmal Comercial, SRL</t>
  </si>
  <si>
    <t>Pago factura No 0404, Adquisición e Instalación de Sistema de Seguridad de Control de Acceso para la Institución, según anexos.</t>
  </si>
  <si>
    <t>922</t>
  </si>
  <si>
    <t>2.6.1.1.01</t>
  </si>
  <si>
    <t>Flow, SRL</t>
  </si>
  <si>
    <t>Pago factura No. 1213, Compra de Sillas para los diferentes Departamentos del CEIZTUR, según anexos.</t>
  </si>
  <si>
    <t>102973/24</t>
  </si>
  <si>
    <t>Ingresos correspondientes del 17 al 23/03/2024 (Vuelos Charter)</t>
  </si>
  <si>
    <t>102979/24</t>
  </si>
  <si>
    <t>Ingresos correspondientes del 24 al 30/03/2024  (Vuelos Charter)</t>
  </si>
  <si>
    <t>11/04/2024</t>
  </si>
  <si>
    <t>926</t>
  </si>
  <si>
    <t>GRUPO DIARIO LIBRE S A</t>
  </si>
  <si>
    <t>Pago factura No. 2967, Servicio de Contratación de publicidad para las Convocatorias de los Procesos de Licitación Publica Nacional T1, según anexos.</t>
  </si>
  <si>
    <t>931</t>
  </si>
  <si>
    <t>Constructora Yunes, SRL</t>
  </si>
  <si>
    <t>Pago Fact. No.0379 y 0380,  Cub. No.8 y fnal mas devolucion de vicios ocultos, Proy. No. 375 cont. No.12-2022; Mejoramiento del Frente Marítimo del Distrito Municipal Caleta, Provincia La Romana.</t>
  </si>
  <si>
    <t>937</t>
  </si>
  <si>
    <t>2.3.9.9.04, 2.6.4.6.01</t>
  </si>
  <si>
    <t>Provesol Proveedores de Soluciones, SRL</t>
  </si>
  <si>
    <t>Pago factura No. 1436, Adquisición Fajas de Seguridad y Herramienta Menor para Uso en el Área de Almacén CEIZTUR, según anexos.</t>
  </si>
  <si>
    <t>943</t>
  </si>
  <si>
    <t>Premium Business Service, S R L</t>
  </si>
  <si>
    <t>Pago Fact. No. 0207, Cub. No. 1, Proy. No. 405 Contrato No.28-2023; Remodelacion de Oficina de Promocion Turistica, Provincia Puerto Plata.</t>
  </si>
  <si>
    <t>12/04/2024</t>
  </si>
  <si>
    <t>948</t>
  </si>
  <si>
    <t>Viamar, SA</t>
  </si>
  <si>
    <t>Pago facturas  No.0067 y 4903,  Servicio de Mantenimiento para las Unidades Vehiculares en Garantía que fueron adquiridas para CEIZTUR, según anexos.</t>
  </si>
  <si>
    <t>949</t>
  </si>
  <si>
    <t>Pago facturas .4664,4489,4915,4907,4914,4925,0086,4829, Por Servicio de Mantenimiento para las Unidades Vehiculares en Garantía que fueron adquiridas para POLITUR, según anexos.</t>
  </si>
  <si>
    <t>951</t>
  </si>
  <si>
    <t>2.1.1.1.01, 2.1.5.1.01, 2.1.5.2.01, 2.1.5.3.01</t>
  </si>
  <si>
    <t>Nómina fija abril 2024</t>
  </si>
  <si>
    <t>953</t>
  </si>
  <si>
    <t>2.1.1.2.08, 2.1.5.1.01, 2.1.5.2.01, 2.1.5.3.01</t>
  </si>
  <si>
    <t>Nómina temporales abril 2024</t>
  </si>
  <si>
    <t>955</t>
  </si>
  <si>
    <t>2.1.2.2.05</t>
  </si>
  <si>
    <t>Nómina militar abril 2024</t>
  </si>
  <si>
    <t>961</t>
  </si>
  <si>
    <t xml:space="preserve">	Dineba Diseños Interiores y Ebanisteria, SRL</t>
  </si>
  <si>
    <t>Pago Fact. No.0220, Proy. 367 Cub. No. 5 Cont. No.54-2021;  Reconstrucción Centro Parroquial Espíritu Santo, Municipio de San Francisco de Macorís, Provincia Duarte.</t>
  </si>
  <si>
    <t>15/04/2024</t>
  </si>
  <si>
    <t>964</t>
  </si>
  <si>
    <t>2.2.3.1.01, 2.2.4.1.01, 2.2.4.4.01, 2.2.7.2.06, 2.2.8.2.01, 2.2.8.8.01, 2.2.9.2.01, 2.3.9.9.05</t>
  </si>
  <si>
    <t>FONDO REPONIBLE INSTITUCIONAL  COMITE EJECUTOR DE INFRAESTRUCTURA DE ZONAS TURISTICAS (CEIZTUR)</t>
  </si>
  <si>
    <t>ENA INGENIERIA Y MATERIALES, SRL</t>
  </si>
  <si>
    <t>Pago Fact. No. 0158, Cub. No.1 Proy. No.407 Contrato No. 34-2023; Habilitación de la Red de Distribución de Agua Potable del Malecón de Santo Domingo Este, Provincia Santo Domingo.</t>
  </si>
  <si>
    <t>2.1.1.2.11, 2.1.5.1.01, 2.1.5.3.01, 2.1.5.2.01</t>
  </si>
  <si>
    <t>Nómina interinato abril 2024</t>
  </si>
  <si>
    <t>GA Constructora, SRL</t>
  </si>
  <si>
    <t>Pago Fact. No. 0035 Cub. No.1 Proy. No.310, Cont. No. 44-2019; Construcción Verja Perimetral y adecuación del Terreno del Santuario San Jose, Prados del Este, Santo Domingo Este.</t>
  </si>
  <si>
    <t>Seconin, SRL</t>
  </si>
  <si>
    <t>Pago Fact. No. 0084 Cub. No. 5 Proy. No. 393 contrato No. 06-2023; Construcción de Edificio de ADOMPRETUR, Centro Histórico, Provincia Puerto Plata.</t>
  </si>
  <si>
    <t>ALL Office Solutions TS, SRL</t>
  </si>
  <si>
    <t>Pago factura No. 2309, Servicio de Mantenimiento Preventivo y Correctivo de Impresoras de los Diferentes Departamentos del CEIZTUR, según anexos.</t>
  </si>
  <si>
    <t>ADVANCE AUTO TECHNOLOGY, SRL</t>
  </si>
  <si>
    <t>Pago factura No.0693, por concepto de Pago deducible correspondiente a la reclamación No. 463416, para el vehículo Nissan Navara 2015,  placa No. L339984, según anexos.</t>
  </si>
  <si>
    <t>2.3.6.1.01 2.3.6.3.04 2.3.7.1.05 2.3.7.2.99 2.3.9.3.01 2.3.9.6.01  2.3.9.8.02 2.3.9.9.04 2.6.5.7.01</t>
  </si>
  <si>
    <t>S &amp; Y SUPPLY, SRL</t>
  </si>
  <si>
    <t>Pago factura No. 0687, Adquisición de Materiales y Herramientas para Reparaciones Menores y Mantenimiento de la Planta Física del CEIZTUR,  según anexos.</t>
  </si>
  <si>
    <t>Printpaint Balbi, SRL</t>
  </si>
  <si>
    <t>Pago factura No. 0187, Servicio de Tintado para Vehículos del CEIZTUR, según anexos.</t>
  </si>
  <si>
    <t>XIOMARA DEL CARMEN MARMOLEJOS</t>
  </si>
  <si>
    <t>Pago Factura No.0079; Por el Alquiler de un inmueble que aloja oficinas de la policía de Turismo Politur, correspondiente al mes de abril 2024.</t>
  </si>
  <si>
    <t>Tirso Francisco Salcedo Objío</t>
  </si>
  <si>
    <t>Pago factura No. 0232, Adquisición licencias de software para cubrir las necesidades tecnológicas del CEIZTUR, según anexos.</t>
  </si>
  <si>
    <t>2.6.1.3.01</t>
  </si>
  <si>
    <t>Pago Fact. No. 2312; Adquisición de Impresora de Escritorio para Uso del Departamento de Jurídico del CEIZTUR ( Relanzamiento).</t>
  </si>
  <si>
    <t>Pago factura 0953 por concepto de tramite legales de documentos , según anexos.</t>
  </si>
  <si>
    <t>2.2.2.2.01</t>
  </si>
  <si>
    <t>Impresos C&amp;M, SRL</t>
  </si>
  <si>
    <t>Pago Fact. No. 0282; Adquisición de 30 Talonarios para Desembolso de Tickets de Combustible para uso en el CEIZTUR, según anexos.</t>
  </si>
  <si>
    <t>2.1.1.2.06</t>
  </si>
  <si>
    <t>Nomina brigadistas sargazo abril 2024.</t>
  </si>
  <si>
    <t>102988/24</t>
  </si>
  <si>
    <t>Ingresos correspondientes del 16 al 31/03/2024 (Vuelos regulares)</t>
  </si>
  <si>
    <t>19/04/2024</t>
  </si>
  <si>
    <t>1039</t>
  </si>
  <si>
    <t>Pago Factura No 0884, por concepto de Tramites Legales de Documentos, según anexos.</t>
  </si>
  <si>
    <t>1042</t>
  </si>
  <si>
    <t>JONES SERVICES, SRL</t>
  </si>
  <si>
    <t>Pago factura No. 0366, Servicio de Desayunos y Almuerzos para los Operativos del Programa Nacional de Limpieza de Playas y Balnearios (PNLPB), según anexos.</t>
  </si>
  <si>
    <t>1043</t>
  </si>
  <si>
    <t>Pago factura No. 2771, Servicio Contratación de Agua para el Consumo Humano hasta agotar monto contratado, según anexos.</t>
  </si>
  <si>
    <t>1044</t>
  </si>
  <si>
    <t>Pago factura No. 2980, Servicio de Contratación de publicidad para las Convocatorias de los Procesos de Licitación Publica Nacional T2, según anexos.</t>
  </si>
  <si>
    <t>1048</t>
  </si>
  <si>
    <t>VILMA DARIANA RODRIGUEZ DE JIMENEZ</t>
  </si>
  <si>
    <t>Pago factura No. 0159, Contratación Servicio de Mantenimiento y Habitación de Estaciones de Trabajos y Áreas Comunes del CEIZTUR,      según anexos.</t>
  </si>
  <si>
    <t>1051</t>
  </si>
  <si>
    <t>MRO Mantenimiento Operación &amp; Reparación, SRL</t>
  </si>
  <si>
    <t>Pago Fact. No. 0741; Adquisición de Herramientas para los Brigadistas del Programa Nacional de Limpieza de Playas y Balnearios (PNLPB).</t>
  </si>
  <si>
    <t>1058</t>
  </si>
  <si>
    <t>Constructora AG, SRL</t>
  </si>
  <si>
    <t>Pago fact. No. 0027, Cub. No.4 Proy. No. 388, Cont. No. 29-2022; Reconstrucción de la Vía Domingo Maíz y su Interconexión a la Av. Punta Cana, Distrito Municipal Verón, Punta Cana.</t>
  </si>
  <si>
    <t>1060</t>
  </si>
  <si>
    <t>2.1.2.2.06</t>
  </si>
  <si>
    <t>Nómina incentivo rendimiento individual año 2023</t>
  </si>
  <si>
    <t>2.1.2.2.03</t>
  </si>
  <si>
    <t>Nómina horas extras marzo 2024</t>
  </si>
  <si>
    <t>Nomina brigadistas abril 2024.</t>
  </si>
  <si>
    <t>24//4/2024</t>
  </si>
  <si>
    <t>103001/24</t>
  </si>
  <si>
    <t>Ingresos correspondientes del 31/03/2024 al 06/04/2024 (Vuelos Charter)</t>
  </si>
  <si>
    <t>Pago factura No. 9582, Servicio de Contratación de publicidad para las Convocatorias de los Procesos de Licitación Publica Nacional T2, según anexos.</t>
  </si>
  <si>
    <t>2.3.6.3.04, 2.3.9.9.04</t>
  </si>
  <si>
    <t>MERCANTIL RAMI SRL</t>
  </si>
  <si>
    <t>Pago factura NO.0738,Adquisicion de Herramientas para los Brigadistas del Programa Nacional de Limpieza de Playas y Balnearios(PNLPB),según anexos.</t>
  </si>
  <si>
    <t>2.3.5.3.01</t>
  </si>
  <si>
    <t>One Color Automotive Options, SRL</t>
  </si>
  <si>
    <t>Pago factura No. 0350, Adquisición de Neumáticos para los Vehículos del CEIZTUR, según anexos.</t>
  </si>
  <si>
    <t>2.2.8.7.01</t>
  </si>
  <si>
    <t>Mario Emilio Marcano Salcedo</t>
  </si>
  <si>
    <t>Pago factura No. 0003, 20% de la Contratación de Levantamiento y Elaboración de Planos Arquitectónicos de las Casitas de Sanchez y Montecristi, según anexos.</t>
  </si>
  <si>
    <t>Montval Ingeniería, SRL</t>
  </si>
  <si>
    <t>Pago Fact.No.0085, Cub. No.4, Proy. No.395 Cont. No. 09-2023; Reconstrucción de las Calles en la Zona Urbana, Municipio de Las Terrenas, Provincia Samaná (Relanzamiento).</t>
  </si>
  <si>
    <t>Camilo J. Hurtado C., Ingenieros Asociados, SRL</t>
  </si>
  <si>
    <t>Pago Fact. No. 0051, Cub. No. 8 Proy. No. 386 contrato 25-2022; Reconstrucción de La Plaza del Pueblo de los Pescadores, Las Terrenas, Samaná.</t>
  </si>
  <si>
    <t>Pago fact. No. 0028, Cub. No.5 Proy. No. 388, Cont. No. 29-2022; Reconstrucción de la Vía Domingo Maíz y su Interconexión a la Av. Punta Cana, Distrito Municipal Verón, Punta Cana.</t>
  </si>
  <si>
    <t>2.7.2.2.01</t>
  </si>
  <si>
    <t>Consorcio Viasan-GA</t>
  </si>
  <si>
    <t>Pago Fact. No.0017, Cub.No.2 Proy. No.390, Cont. No.30-2022; Rehabilitación del sistema de alumbrado público del Malecón de Samaná, Municipio de Santa Barbara, Provincia Samaná, Relanzamiento.</t>
  </si>
  <si>
    <t>Alconci Ingeniería, SRL</t>
  </si>
  <si>
    <t>Pago Fact. No. 0008, Cub. No. 2, Proy. No. 400 Contrato No.21-2023; Construcción de Estacionamiento Vehicular para Visitantes de la Playa Bayahíbe, Provincia La Altagracia</t>
  </si>
  <si>
    <t>1144</t>
  </si>
  <si>
    <t>Malespin Constructora, SRL</t>
  </si>
  <si>
    <t>Pago Fact. No. 0256, Cub. No. 2 Proy. No. 394, Contrato No. 07-2023; Reconstrucción del Parque Nacional Submarino La Caleta, Provincia Santo Domingo.</t>
  </si>
  <si>
    <t>1148</t>
  </si>
  <si>
    <t>2.7.2.7.01</t>
  </si>
  <si>
    <t>Constructora Dominguez &amp; Herreros, SRL</t>
  </si>
  <si>
    <t>Pago Fact. No. 0041, Cub. No.15 Proy. No. 366, Contrato No. 51-2021; Mejoramiento de la Laguna Gri Gri y su entorno municipio de Rio San Juan, Provincia Maria Trinidad Sanchez. "Relanzamiento".</t>
  </si>
  <si>
    <t>1154</t>
  </si>
  <si>
    <t>2.7.2.4.01, 2.7.2.7.01</t>
  </si>
  <si>
    <t>Consorcio Malecón Santa Bárbara</t>
  </si>
  <si>
    <t>Pago fact. No. 0013, Cub. No. 5 Proy. No. 377 Cont. No. 9-2022;  Mejoramiento del Drenaje Pluvial y Obras Complementarias, Malecón Santa Barbara; Lote 2: Mejoramiento del tramo Oeste del Malecón Santa Barbara, Samaná.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</si>
</sst>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8">
    <font>
      <sz val="11"/>
      <color theme="1"/>
      <name val="Aptos Narrow"/>
      <family val="2"/>
      <scheme val="minor"/>
    </font>
    <font>
      <sz val="11"/>
      <color theme="1"/>
      <name val="Aptos Narrow"/>
      <family val="2"/>
      <scheme val="minor"/>
    </font>
    <font>
      <sz val="12"/>
      <color theme="1"/>
      <name val="Palatino Linotype"/>
      <family val="1"/>
    </font>
    <font>
      <sz val="12"/>
      <color theme="1"/>
      <name val="Aptos Narrow"/>
      <family val="2"/>
      <scheme val="minor"/>
    </font>
    <font>
      <b/>
      <sz val="12"/>
      <color theme="1"/>
      <name val="Palatino Linotype"/>
      <family val="1"/>
    </font>
    <font>
      <sz val="12"/>
      <name val="Palatino Linotype"/>
      <family val="1"/>
    </font>
    <font>
      <sz val="12"/>
      <name val="Aptos Narrow"/>
      <family val="2"/>
      <scheme val="minor"/>
    </font>
    <font>
      <sz val="12"/>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1">
    <xf numFmtId="0" fontId="0" fillId="0" borderId="0" xfId="0"/>
    <xf numFmtId="0" fontId="2" fillId="0" borderId="0" xfId="0" applyFont="1"/>
    <xf numFmtId="43" fontId="2" fillId="0" borderId="0" xfId="1" applyFont="1"/>
    <xf numFmtId="0" fontId="3" fillId="0" borderId="0" xfId="0" applyFont="1"/>
    <xf numFmtId="0" fontId="4" fillId="0" borderId="0" xfId="0" applyFont="1" applyAlignment="1">
      <alignment horizontal="center"/>
    </xf>
    <xf numFmtId="0" fontId="4" fillId="2" borderId="1" xfId="0" applyFont="1" applyFill="1" applyBorder="1" applyAlignment="1">
      <alignment horizontal="center"/>
    </xf>
    <xf numFmtId="43" fontId="4"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3" fillId="0" borderId="3" xfId="0" applyFont="1" applyBorder="1"/>
    <xf numFmtId="0" fontId="4"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3" fillId="0" borderId="0" xfId="0" applyNumberFormat="1" applyFont="1"/>
    <xf numFmtId="14" fontId="2" fillId="0" borderId="1" xfId="0" applyNumberFormat="1"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39" fontId="5" fillId="0" borderId="1" xfId="1" applyNumberFormat="1" applyFont="1" applyFill="1" applyBorder="1" applyAlignment="1">
      <alignment horizontal="right"/>
    </xf>
    <xf numFmtId="0" fontId="5" fillId="0" borderId="0" xfId="0" applyFont="1"/>
    <xf numFmtId="0" fontId="5" fillId="0" borderId="1" xfId="0" applyFont="1" applyBorder="1" applyAlignment="1">
      <alignment horizontal="right"/>
    </xf>
    <xf numFmtId="0" fontId="5" fillId="0" borderId="1" xfId="0" applyFont="1" applyBorder="1"/>
    <xf numFmtId="43" fontId="5" fillId="0" borderId="1" xfId="1" applyFont="1" applyFill="1" applyBorder="1"/>
    <xf numFmtId="0" fontId="6" fillId="0" borderId="0" xfId="0" applyFont="1"/>
    <xf numFmtId="14" fontId="2" fillId="0" borderId="1" xfId="0" applyNumberFormat="1" applyFont="1" applyBorder="1" applyAlignment="1">
      <alignment horizontal="right"/>
    </xf>
    <xf numFmtId="0" fontId="2" fillId="3" borderId="1" xfId="0" applyFont="1" applyFill="1" applyBorder="1" applyAlignment="1">
      <alignment horizontal="center"/>
    </xf>
    <xf numFmtId="0" fontId="2" fillId="3" borderId="1" xfId="0" applyFont="1" applyFill="1" applyBorder="1" applyAlignment="1">
      <alignment horizontal="left"/>
    </xf>
    <xf numFmtId="39" fontId="5" fillId="0" borderId="1" xfId="1" applyNumberFormat="1" applyFont="1" applyBorder="1" applyAlignment="1">
      <alignment horizontal="right"/>
    </xf>
    <xf numFmtId="0" fontId="2" fillId="2" borderId="0" xfId="0" applyFont="1" applyFill="1"/>
    <xf numFmtId="43" fontId="4" fillId="2" borderId="6" xfId="1" applyFont="1" applyFill="1" applyBorder="1"/>
    <xf numFmtId="43" fontId="4" fillId="2" borderId="6" xfId="0" applyNumberFormat="1" applyFont="1" applyFill="1" applyBorder="1"/>
    <xf numFmtId="43" fontId="2" fillId="0" borderId="0" xfId="0" applyNumberFormat="1" applyFont="1"/>
    <xf numFmtId="0" fontId="4" fillId="0" borderId="5" xfId="0" applyFont="1" applyBorder="1" applyAlignment="1">
      <alignment horizontal="center"/>
    </xf>
    <xf numFmtId="0" fontId="2" fillId="0" borderId="0" xfId="0" applyFont="1" applyAlignment="1">
      <alignment horizontal="center"/>
    </xf>
    <xf numFmtId="0" fontId="4" fillId="2" borderId="7" xfId="0" applyFont="1" applyFill="1" applyBorder="1" applyAlignment="1">
      <alignment horizontal="center"/>
    </xf>
    <xf numFmtId="43" fontId="4"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3" fillId="0" borderId="0" xfId="0" applyNumberFormat="1" applyFont="1"/>
    <xf numFmtId="14" fontId="7"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7" fillId="0" borderId="1" xfId="0" applyNumberFormat="1" applyFont="1" applyBorder="1" applyAlignment="1">
      <alignment horizontal="left" vertical="center" wrapText="1"/>
    </xf>
    <xf numFmtId="43" fontId="2" fillId="0" borderId="1" xfId="1" applyFont="1" applyBorder="1" applyAlignment="1">
      <alignment vertical="center"/>
    </xf>
    <xf numFmtId="43" fontId="2" fillId="3" borderId="1" xfId="1" applyFont="1" applyFill="1" applyBorder="1" applyAlignment="1">
      <alignment vertical="center"/>
    </xf>
    <xf numFmtId="0" fontId="2" fillId="0" borderId="1" xfId="0" applyFont="1" applyBorder="1" applyAlignment="1">
      <alignment horizontal="left" vertical="center" wrapText="1"/>
    </xf>
    <xf numFmtId="0" fontId="2" fillId="3" borderId="8" xfId="0" applyFont="1" applyFill="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horizontal="left" wrapText="1"/>
    </xf>
    <xf numFmtId="14" fontId="7" fillId="0" borderId="8" xfId="0" applyNumberFormat="1" applyFont="1" applyBorder="1" applyAlignment="1">
      <alignment horizontal="left" vertical="center" wrapText="1"/>
    </xf>
    <xf numFmtId="43" fontId="2" fillId="0" borderId="8" xfId="1" applyFont="1" applyBorder="1" applyAlignment="1">
      <alignment vertical="center"/>
    </xf>
    <xf numFmtId="43" fontId="2" fillId="3" borderId="8" xfId="1" applyFont="1" applyFill="1" applyBorder="1" applyAlignment="1">
      <alignment vertical="center"/>
    </xf>
    <xf numFmtId="14" fontId="7" fillId="0" borderId="9" xfId="0" applyNumberFormat="1" applyFont="1" applyBorder="1" applyAlignment="1">
      <alignment horizontal="right" vertical="center"/>
    </xf>
    <xf numFmtId="0" fontId="2" fillId="3" borderId="9" xfId="0" applyFont="1" applyFill="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left" wrapText="1"/>
    </xf>
    <xf numFmtId="14" fontId="7" fillId="0" borderId="9" xfId="0" applyNumberFormat="1" applyFont="1" applyBorder="1" applyAlignment="1">
      <alignment horizontal="left" vertical="center" wrapText="1"/>
    </xf>
    <xf numFmtId="43" fontId="2" fillId="0" borderId="9" xfId="1" applyFont="1" applyBorder="1" applyAlignment="1">
      <alignment vertical="center"/>
    </xf>
    <xf numFmtId="43" fontId="2" fillId="3" borderId="9" xfId="1" applyFont="1" applyFill="1" applyBorder="1" applyAlignment="1">
      <alignment vertical="center"/>
    </xf>
    <xf numFmtId="0" fontId="2" fillId="0" borderId="1" xfId="0" applyFont="1" applyBorder="1" applyAlignment="1">
      <alignment horizontal="center" vertical="center"/>
    </xf>
    <xf numFmtId="43" fontId="7" fillId="0" borderId="1" xfId="0" applyNumberFormat="1" applyFont="1" applyBorder="1" applyAlignment="1">
      <alignment vertical="center"/>
    </xf>
    <xf numFmtId="164" fontId="3" fillId="0" borderId="0" xfId="0" applyNumberFormat="1" applyFont="1"/>
    <xf numFmtId="0" fontId="2" fillId="2" borderId="0" xfId="0" applyFont="1" applyFill="1" applyAlignment="1">
      <alignment vertical="center"/>
    </xf>
    <xf numFmtId="43" fontId="4" fillId="2" borderId="6" xfId="1" applyFont="1" applyFill="1" applyBorder="1" applyAlignment="1">
      <alignment vertical="center"/>
    </xf>
    <xf numFmtId="43" fontId="3" fillId="0" borderId="0" xfId="1" applyFont="1"/>
    <xf numFmtId="0" fontId="4" fillId="0" borderId="0" xfId="0" applyFont="1" applyAlignment="1">
      <alignment horizontal="center"/>
    </xf>
    <xf numFmtId="17" fontId="4" fillId="0" borderId="0" xfId="0" applyNumberFormat="1" applyFont="1" applyAlignment="1">
      <alignment horizontal="center"/>
    </xf>
    <xf numFmtId="0" fontId="4" fillId="2" borderId="5" xfId="0" applyFont="1" applyFill="1" applyBorder="1" applyAlignment="1">
      <alignment horizontal="center" vertical="center" wrapText="1"/>
    </xf>
    <xf numFmtId="0" fontId="4" fillId="0" borderId="5" xfId="0" applyFont="1" applyBorder="1" applyAlignment="1">
      <alignment horizontal="center"/>
    </xf>
    <xf numFmtId="0" fontId="2" fillId="0" borderId="0" xfId="0" applyFont="1" applyAlignment="1">
      <alignment horizontal="center"/>
    </xf>
    <xf numFmtId="0" fontId="4" fillId="2" borderId="5" xfId="0" applyFont="1" applyFill="1" applyBorder="1" applyAlignment="1">
      <alignment horizontal="center" wrapText="1"/>
    </xf>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5"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6"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0</xdr:row>
      <xdr:rowOff>196215</xdr:rowOff>
    </xdr:from>
    <xdr:to>
      <xdr:col>5</xdr:col>
      <xdr:colOff>195983</xdr:colOff>
      <xdr:row>5</xdr:row>
      <xdr:rowOff>41275</xdr:rowOff>
    </xdr:to>
    <xdr:pic>
      <xdr:nvPicPr>
        <xdr:cNvPr id="2" name="Picture 1">
          <a:extLst>
            <a:ext uri="{FF2B5EF4-FFF2-40B4-BE49-F238E27FC236}">
              <a16:creationId xmlns:a16="http://schemas.microsoft.com/office/drawing/2014/main" id="{1E9E1B14-62D8-4281-BA42-D1508B305E2B}"/>
            </a:ext>
          </a:extLst>
        </xdr:cNvPr>
        <xdr:cNvPicPr/>
      </xdr:nvPicPr>
      <xdr:blipFill rotWithShape="1">
        <a:blip xmlns:r="http://schemas.openxmlformats.org/officeDocument/2006/relationships" r:embed="rId1"/>
        <a:srcRect l="21147" t="21357" r="20430" b="67487"/>
        <a:stretch/>
      </xdr:blipFill>
      <xdr:spPr bwMode="auto">
        <a:xfrm>
          <a:off x="179071" y="196215"/>
          <a:ext cx="4798462" cy="9880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120</xdr:row>
      <xdr:rowOff>25241</xdr:rowOff>
    </xdr:from>
    <xdr:to>
      <xdr:col>4</xdr:col>
      <xdr:colOff>1605851</xdr:colOff>
      <xdr:row>124</xdr:row>
      <xdr:rowOff>57150</xdr:rowOff>
    </xdr:to>
    <xdr:pic>
      <xdr:nvPicPr>
        <xdr:cNvPr id="3" name="Picture 1">
          <a:extLst>
            <a:ext uri="{FF2B5EF4-FFF2-40B4-BE49-F238E27FC236}">
              <a16:creationId xmlns:a16="http://schemas.microsoft.com/office/drawing/2014/main" id="{E0C2953B-7918-4907-BE26-97C8D9FCA0A8}"/>
            </a:ext>
          </a:extLst>
        </xdr:cNvPr>
        <xdr:cNvPicPr/>
      </xdr:nvPicPr>
      <xdr:blipFill rotWithShape="1">
        <a:blip xmlns:r="http://schemas.openxmlformats.org/officeDocument/2006/relationships" r:embed="rId1"/>
        <a:srcRect l="21147" t="21357" r="20430" b="67487"/>
        <a:stretch/>
      </xdr:blipFill>
      <xdr:spPr bwMode="auto">
        <a:xfrm>
          <a:off x="228124" y="27476291"/>
          <a:ext cx="4473352" cy="94630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x2lUkFWf6E6t1E4ZUavfTvoxu40YwWZCtTD_8DlBvNoVToneJ7rbS7S4jvw0vJrt" itemId="01VK4G35OMZOZKT7LRVNHJVWLS6UZFE2MG">
      <xxl21:absoluteUrl r:id="rId3"/>
    </xxl21:alternateUrls>
    <sheetNames>
      <sheetName val="Diciembre 2023"/>
      <sheetName val="Enero 2024"/>
      <sheetName val="Febrero 2024"/>
      <sheetName val="Marzo 2024 "/>
      <sheetName val="Abril 2024"/>
      <sheetName val="Hoja1"/>
    </sheetNames>
    <sheetDataSet>
      <sheetData sheetId="0"/>
      <sheetData sheetId="1"/>
      <sheetData sheetId="2"/>
      <sheetData sheetId="3">
        <row r="122">
          <cell r="L122">
            <v>4655233.6869999981</v>
          </cell>
        </row>
        <row r="207">
          <cell r="L207">
            <v>597321800.45708597</v>
          </cell>
        </row>
      </sheetData>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50511-18B4-4727-9CED-EC77E0F4C1A6}" name="Tabla13457981023456789111213143456" displayName="Tabla13457981023456789111213143456" ref="B7:L109" totalsRowShown="0" headerRowDxfId="14" dataDxfId="13" headerRowBorderDxfId="11" tableBorderDxfId="12" headerRowCellStyle="Millares">
  <tableColumns count="11">
    <tableColumn id="1" xr3:uid="{1EF3B283-F3AF-4724-AE80-02034F2B6981}" name="Fecha" dataDxfId="10"/>
    <tableColumn id="2" xr3:uid="{B4CB1B99-F5B9-45AD-B7B9-8DFE067E699E}" name="Transferencia" dataDxfId="9"/>
    <tableColumn id="3" xr3:uid="{9F804DC0-3948-49F8-B9E4-4E2DDDFD3D4D}" name="Cheque" dataDxfId="8"/>
    <tableColumn id="4" xr3:uid="{B3513691-1300-44F5-BA5C-8AC364AAEEE2}" name="Referencia" dataDxfId="7"/>
    <tableColumn id="5" xr3:uid="{3047825E-9B54-4CEE-ABDD-A1C8E015A9B6}" name="Beneficiario" dataDxfId="6"/>
    <tableColumn id="6" xr3:uid="{17F1E714-CB01-479E-89F1-ADA5B2291AB1}" name="Columna1" dataDxfId="5"/>
    <tableColumn id="7" xr3:uid="{577BC8EC-494D-4ACA-BDF6-BC03E24152D6}" name="Descripcion" dataDxfId="4"/>
    <tableColumn id="8" xr3:uid="{6E473922-689E-4530-A9A1-F612957520AE}" name="Columna2" dataDxfId="3"/>
    <tableColumn id="9" xr3:uid="{01FAC8D5-0B12-466B-85C4-2B055D293A34}" name="Debito" dataDxfId="2" dataCellStyle="Millares"/>
    <tableColumn id="10" xr3:uid="{8B539C21-8714-4C65-BF57-3C89582A4EA4}" name="Credito" dataDxfId="1" dataCellStyle="Millares"/>
    <tableColumn id="11" xr3:uid="{C8736CA4-564C-463B-8384-F38043552E8B}"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EAA7-D58A-420F-8D11-98B8CBDE7AD0}">
  <dimension ref="A1:N227"/>
  <sheetViews>
    <sheetView showGridLines="0" tabSelected="1" topLeftCell="B195" zoomScale="85" zoomScaleNormal="85" workbookViewId="0">
      <selection activeCell="E199" sqref="E199"/>
    </sheetView>
  </sheetViews>
  <sheetFormatPr defaultColWidth="11.42578125" defaultRowHeight="15.75"/>
  <cols>
    <col min="1" max="1" width="2.5703125" style="3" customWidth="1"/>
    <col min="2" max="2" width="15" style="3" customWidth="1"/>
    <col min="3" max="3" width="16.5703125" style="3" bestFit="1" customWidth="1"/>
    <col min="4" max="4" width="12.28515625" style="3" bestFit="1" customWidth="1"/>
    <col min="5" max="5" width="25.28515625" style="3" customWidth="1"/>
    <col min="6" max="6" width="56.42578125" style="3" customWidth="1"/>
    <col min="7" max="7" width="0" style="3" hidden="1" customWidth="1"/>
    <col min="8" max="8" width="91.42578125" style="3" customWidth="1"/>
    <col min="9" max="9" width="0" style="3" hidden="1" customWidth="1"/>
    <col min="10" max="10" width="24.42578125" style="3" customWidth="1"/>
    <col min="11" max="11" width="25.28515625" style="3" customWidth="1"/>
    <col min="12" max="12" width="25.85546875" style="3" customWidth="1"/>
    <col min="13" max="13" width="16.85546875" style="3" bestFit="1" customWidth="1"/>
    <col min="14" max="14" width="26.42578125" style="3" customWidth="1"/>
    <col min="15" max="16384" width="11.42578125" style="3"/>
  </cols>
  <sheetData>
    <row r="1" spans="1:13" ht="18">
      <c r="A1" s="1"/>
      <c r="B1" s="1"/>
      <c r="C1" s="1"/>
      <c r="D1" s="1"/>
      <c r="E1" s="1"/>
      <c r="F1" s="1"/>
      <c r="G1" s="1"/>
      <c r="H1" s="1"/>
      <c r="I1" s="1"/>
      <c r="J1" s="2"/>
      <c r="K1" s="2"/>
      <c r="L1" s="1"/>
    </row>
    <row r="2" spans="1:13" ht="18">
      <c r="A2" s="1"/>
      <c r="B2" s="75" t="s">
        <v>0</v>
      </c>
      <c r="C2" s="75"/>
      <c r="D2" s="75"/>
      <c r="E2" s="75"/>
      <c r="F2" s="75"/>
      <c r="G2" s="75"/>
      <c r="H2" s="75"/>
      <c r="I2" s="75"/>
      <c r="J2" s="75"/>
      <c r="K2" s="75"/>
      <c r="L2" s="75"/>
    </row>
    <row r="3" spans="1:13" ht="18">
      <c r="A3" s="1"/>
      <c r="B3" s="75" t="s">
        <v>1</v>
      </c>
      <c r="C3" s="75"/>
      <c r="D3" s="75"/>
      <c r="E3" s="75"/>
      <c r="F3" s="75"/>
      <c r="G3" s="75"/>
      <c r="H3" s="75"/>
      <c r="I3" s="75"/>
      <c r="J3" s="75"/>
      <c r="K3" s="75"/>
      <c r="L3" s="75"/>
    </row>
    <row r="4" spans="1:13" ht="18">
      <c r="A4" s="1"/>
      <c r="B4" s="75" t="s">
        <v>2</v>
      </c>
      <c r="C4" s="75"/>
      <c r="D4" s="75"/>
      <c r="E4" s="75"/>
      <c r="F4" s="75"/>
      <c r="G4" s="75"/>
      <c r="H4" s="75"/>
      <c r="I4" s="75"/>
      <c r="J4" s="75"/>
      <c r="K4" s="75"/>
      <c r="L4" s="75"/>
    </row>
    <row r="5" spans="1:13" ht="18">
      <c r="A5" s="1"/>
      <c r="B5" s="76">
        <v>45412</v>
      </c>
      <c r="C5" s="76"/>
      <c r="D5" s="76"/>
      <c r="E5" s="76"/>
      <c r="F5" s="76"/>
      <c r="G5" s="76"/>
      <c r="H5" s="76"/>
      <c r="I5" s="76"/>
      <c r="J5" s="76"/>
      <c r="K5" s="76"/>
      <c r="L5" s="76"/>
    </row>
    <row r="6" spans="1:13" ht="18">
      <c r="A6" s="1"/>
      <c r="B6" s="1"/>
      <c r="C6" s="1"/>
      <c r="D6" s="1"/>
      <c r="E6" s="1"/>
      <c r="F6" s="1"/>
      <c r="G6" s="1"/>
      <c r="H6" s="1"/>
      <c r="I6" s="1"/>
      <c r="J6" s="2"/>
      <c r="K6" s="2"/>
      <c r="L6" s="1"/>
    </row>
    <row r="7" spans="1:13" ht="18">
      <c r="A7" s="1"/>
      <c r="B7" s="5" t="s">
        <v>3</v>
      </c>
      <c r="C7" s="5" t="s">
        <v>4</v>
      </c>
      <c r="D7" s="5" t="s">
        <v>5</v>
      </c>
      <c r="E7" s="5" t="s">
        <v>6</v>
      </c>
      <c r="F7" s="5" t="s">
        <v>7</v>
      </c>
      <c r="G7" s="5" t="s">
        <v>8</v>
      </c>
      <c r="H7" s="5" t="s">
        <v>9</v>
      </c>
      <c r="I7" s="5" t="s">
        <v>10</v>
      </c>
      <c r="J7" s="6" t="s">
        <v>11</v>
      </c>
      <c r="K7" s="6" t="s">
        <v>12</v>
      </c>
      <c r="L7" s="5" t="s">
        <v>13</v>
      </c>
    </row>
    <row r="8" spans="1:13" ht="18">
      <c r="A8" s="1"/>
      <c r="B8" s="7"/>
      <c r="C8" s="8"/>
      <c r="D8" s="8"/>
      <c r="E8" s="8"/>
      <c r="F8" s="9"/>
      <c r="G8" s="8"/>
      <c r="H8" s="10" t="s">
        <v>14</v>
      </c>
      <c r="I8" s="8"/>
      <c r="J8" s="11"/>
      <c r="K8" s="12"/>
      <c r="L8" s="13">
        <f>+'[1]Marzo 2024 '!L122</f>
        <v>4655233.6869999981</v>
      </c>
      <c r="M8" s="14"/>
    </row>
    <row r="9" spans="1:13" ht="18">
      <c r="A9" s="1"/>
      <c r="B9" s="15">
        <v>45385</v>
      </c>
      <c r="C9" s="16" t="s">
        <v>15</v>
      </c>
      <c r="D9" s="16"/>
      <c r="E9" s="16"/>
      <c r="F9" s="17" t="s">
        <v>16</v>
      </c>
      <c r="G9" s="18"/>
      <c r="H9" s="17" t="s">
        <v>17</v>
      </c>
      <c r="I9" s="18"/>
      <c r="J9" s="13"/>
      <c r="K9" s="19">
        <v>64.099999999999994</v>
      </c>
      <c r="L9" s="20">
        <f>+L8+Tabla13457981023456789111213143456[[#This Row],[Debito]]-Tabla13457981023456789111213143456[[#This Row],[Credito]]</f>
        <v>4655169.5869999984</v>
      </c>
    </row>
    <row r="10" spans="1:13" ht="18">
      <c r="A10" s="1"/>
      <c r="B10" s="15">
        <v>45385</v>
      </c>
      <c r="C10" s="16" t="s">
        <v>18</v>
      </c>
      <c r="D10" s="16"/>
      <c r="E10" s="16"/>
      <c r="F10" s="17" t="s">
        <v>16</v>
      </c>
      <c r="G10" s="18"/>
      <c r="H10" s="17" t="s">
        <v>17</v>
      </c>
      <c r="I10" s="18"/>
      <c r="J10" s="13"/>
      <c r="K10" s="19">
        <v>87.53</v>
      </c>
      <c r="L10" s="20">
        <f>+L9+Tabla13457981023456789111213143456[[#This Row],[Debito]]-Tabla13457981023456789111213143456[[#This Row],[Credito]]</f>
        <v>4655082.0569999982</v>
      </c>
    </row>
    <row r="11" spans="1:13" ht="18">
      <c r="A11" s="1"/>
      <c r="B11" s="15">
        <v>45385</v>
      </c>
      <c r="C11" s="16" t="s">
        <v>19</v>
      </c>
      <c r="D11" s="16"/>
      <c r="E11" s="16"/>
      <c r="F11" s="17" t="s">
        <v>16</v>
      </c>
      <c r="G11" s="18"/>
      <c r="H11" s="17" t="s">
        <v>17</v>
      </c>
      <c r="I11" s="18"/>
      <c r="J11" s="13"/>
      <c r="K11" s="19">
        <v>101.67</v>
      </c>
      <c r="L11" s="20">
        <f>+L10+Tabla13457981023456789111213143456[[#This Row],[Debito]]-Tabla13457981023456789111213143456[[#This Row],[Credito]]</f>
        <v>4654980.3869999982</v>
      </c>
    </row>
    <row r="12" spans="1:13" ht="18">
      <c r="A12" s="1"/>
      <c r="B12" s="15">
        <v>45385</v>
      </c>
      <c r="C12" s="16" t="s">
        <v>20</v>
      </c>
      <c r="D12" s="16"/>
      <c r="E12" s="16"/>
      <c r="F12" s="17" t="s">
        <v>16</v>
      </c>
      <c r="G12" s="18"/>
      <c r="H12" s="17" t="s">
        <v>17</v>
      </c>
      <c r="I12" s="18"/>
      <c r="J12" s="13"/>
      <c r="K12" s="19">
        <v>75.3</v>
      </c>
      <c r="L12" s="20">
        <f>+L11+Tabla13457981023456789111213143456[[#This Row],[Debito]]-Tabla13457981023456789111213143456[[#This Row],[Credito]]</f>
        <v>4654905.0869999984</v>
      </c>
    </row>
    <row r="13" spans="1:13" ht="18">
      <c r="A13" s="1"/>
      <c r="B13" s="15">
        <v>45385</v>
      </c>
      <c r="C13" s="16" t="s">
        <v>21</v>
      </c>
      <c r="D13" s="16"/>
      <c r="E13" s="16"/>
      <c r="F13" s="17" t="s">
        <v>16</v>
      </c>
      <c r="G13" s="18"/>
      <c r="H13" s="17" t="s">
        <v>17</v>
      </c>
      <c r="I13" s="18"/>
      <c r="J13" s="13"/>
      <c r="K13" s="19">
        <v>25.95</v>
      </c>
      <c r="L13" s="20">
        <f>+L12+Tabla13457981023456789111213143456[[#This Row],[Debito]]-Tabla13457981023456789111213143456[[#This Row],[Credito]]</f>
        <v>4654879.1369999982</v>
      </c>
    </row>
    <row r="14" spans="1:13" ht="18">
      <c r="A14" s="1"/>
      <c r="B14" s="15">
        <v>45385</v>
      </c>
      <c r="C14" s="16" t="s">
        <v>22</v>
      </c>
      <c r="D14" s="16"/>
      <c r="E14" s="16"/>
      <c r="F14" s="17" t="s">
        <v>16</v>
      </c>
      <c r="G14" s="18"/>
      <c r="H14" s="17" t="s">
        <v>17</v>
      </c>
      <c r="I14" s="18"/>
      <c r="J14" s="13"/>
      <c r="K14" s="19">
        <v>25.95</v>
      </c>
      <c r="L14" s="20">
        <f>+L13+Tabla13457981023456789111213143456[[#This Row],[Debito]]-Tabla13457981023456789111213143456[[#This Row],[Credito]]</f>
        <v>4654853.1869999981</v>
      </c>
    </row>
    <row r="15" spans="1:13" ht="18">
      <c r="A15" s="1"/>
      <c r="B15" s="15">
        <v>45385</v>
      </c>
      <c r="C15" s="16" t="s">
        <v>23</v>
      </c>
      <c r="D15" s="16"/>
      <c r="E15" s="16"/>
      <c r="F15" s="17" t="s">
        <v>16</v>
      </c>
      <c r="G15" s="18"/>
      <c r="H15" s="17" t="s">
        <v>17</v>
      </c>
      <c r="I15" s="18"/>
      <c r="J15" s="13"/>
      <c r="K15" s="19">
        <v>31.73</v>
      </c>
      <c r="L15" s="20">
        <f>+L14+Tabla13457981023456789111213143456[[#This Row],[Debito]]-Tabla13457981023456789111213143456[[#This Row],[Credito]]</f>
        <v>4654821.4569999976</v>
      </c>
    </row>
    <row r="16" spans="1:13" ht="18">
      <c r="A16" s="1"/>
      <c r="B16" s="15">
        <v>45385</v>
      </c>
      <c r="C16" s="16">
        <v>2.404030005201E+17</v>
      </c>
      <c r="D16" s="16"/>
      <c r="E16" s="16"/>
      <c r="F16" s="21" t="s">
        <v>24</v>
      </c>
      <c r="G16" s="18"/>
      <c r="H16" s="17" t="s">
        <v>25</v>
      </c>
      <c r="I16" s="18"/>
      <c r="J16" s="19">
        <v>8195</v>
      </c>
      <c r="K16" s="19"/>
      <c r="L16" s="20">
        <f>+L15+Tabla13457981023456789111213143456[[#This Row],[Debito]]-Tabla13457981023456789111213143456[[#This Row],[Credito]]</f>
        <v>4663016.4569999976</v>
      </c>
    </row>
    <row r="17" spans="1:12" ht="18">
      <c r="A17" s="1"/>
      <c r="B17" s="15">
        <v>45385</v>
      </c>
      <c r="C17" s="16" t="s">
        <v>26</v>
      </c>
      <c r="D17" s="16"/>
      <c r="E17" s="16"/>
      <c r="F17" s="21" t="s">
        <v>27</v>
      </c>
      <c r="G17" s="18"/>
      <c r="H17" s="17" t="s">
        <v>28</v>
      </c>
      <c r="I17" s="18"/>
      <c r="J17" s="13"/>
      <c r="K17" s="19">
        <v>42735</v>
      </c>
      <c r="L17" s="20">
        <f>+L16+Tabla13457981023456789111213143456[[#This Row],[Debito]]-Tabla13457981023456789111213143456[[#This Row],[Credito]]</f>
        <v>4620281.4569999976</v>
      </c>
    </row>
    <row r="18" spans="1:12" ht="18">
      <c r="A18" s="1"/>
      <c r="B18" s="15">
        <v>45385</v>
      </c>
      <c r="C18" s="16" t="s">
        <v>29</v>
      </c>
      <c r="D18" s="16"/>
      <c r="E18" s="16"/>
      <c r="F18" s="21" t="s">
        <v>27</v>
      </c>
      <c r="G18" s="18"/>
      <c r="H18" s="17" t="s">
        <v>28</v>
      </c>
      <c r="I18" s="18"/>
      <c r="J18" s="13"/>
      <c r="K18" s="19">
        <v>58350</v>
      </c>
      <c r="L18" s="20">
        <f>+L17+Tabla13457981023456789111213143456[[#This Row],[Debito]]-Tabla13457981023456789111213143456[[#This Row],[Credito]]</f>
        <v>4561931.4569999976</v>
      </c>
    </row>
    <row r="19" spans="1:12" ht="18">
      <c r="A19" s="1"/>
      <c r="B19" s="15">
        <v>45385</v>
      </c>
      <c r="C19" s="16" t="s">
        <v>30</v>
      </c>
      <c r="D19" s="16"/>
      <c r="E19" s="16"/>
      <c r="F19" s="21" t="s">
        <v>27</v>
      </c>
      <c r="G19" s="18"/>
      <c r="H19" s="17" t="s">
        <v>28</v>
      </c>
      <c r="I19" s="18"/>
      <c r="J19" s="13"/>
      <c r="K19" s="19">
        <v>67777.5</v>
      </c>
      <c r="L19" s="20">
        <f>+L18+Tabla13457981023456789111213143456[[#This Row],[Debito]]-Tabla13457981023456789111213143456[[#This Row],[Credito]]</f>
        <v>4494153.9569999976</v>
      </c>
    </row>
    <row r="20" spans="1:12" ht="18">
      <c r="A20" s="1"/>
      <c r="B20" s="15">
        <v>45385</v>
      </c>
      <c r="C20" s="16" t="s">
        <v>31</v>
      </c>
      <c r="D20" s="16"/>
      <c r="E20" s="16"/>
      <c r="F20" s="21" t="s">
        <v>27</v>
      </c>
      <c r="G20" s="18"/>
      <c r="H20" s="17" t="s">
        <v>28</v>
      </c>
      <c r="I20" s="18"/>
      <c r="J20" s="13"/>
      <c r="K20" s="19">
        <v>50200</v>
      </c>
      <c r="L20" s="20">
        <f>+L19+Tabla13457981023456789111213143456[[#This Row],[Debito]]-Tabla13457981023456789111213143456[[#This Row],[Credito]]</f>
        <v>4443953.9569999976</v>
      </c>
    </row>
    <row r="21" spans="1:12" ht="18">
      <c r="A21" s="1"/>
      <c r="B21" s="15">
        <v>45385</v>
      </c>
      <c r="C21" s="16" t="s">
        <v>32</v>
      </c>
      <c r="D21" s="16"/>
      <c r="E21" s="16"/>
      <c r="F21" s="21" t="s">
        <v>27</v>
      </c>
      <c r="G21" s="18"/>
      <c r="H21" s="17" t="s">
        <v>28</v>
      </c>
      <c r="I21" s="18"/>
      <c r="J21" s="13"/>
      <c r="K21" s="19">
        <v>17300</v>
      </c>
      <c r="L21" s="20">
        <f>+L20+Tabla13457981023456789111213143456[[#This Row],[Debito]]-Tabla13457981023456789111213143456[[#This Row],[Credito]]</f>
        <v>4426653.9569999976</v>
      </c>
    </row>
    <row r="22" spans="1:12" ht="18">
      <c r="A22" s="1"/>
      <c r="B22" s="15">
        <v>45385</v>
      </c>
      <c r="C22" s="16" t="s">
        <v>33</v>
      </c>
      <c r="D22" s="16"/>
      <c r="E22" s="16"/>
      <c r="F22" s="21" t="s">
        <v>27</v>
      </c>
      <c r="G22" s="18"/>
      <c r="H22" s="17" t="s">
        <v>28</v>
      </c>
      <c r="I22" s="18"/>
      <c r="J22" s="13"/>
      <c r="K22" s="19">
        <v>17300</v>
      </c>
      <c r="L22" s="20">
        <f>+L21+Tabla13457981023456789111213143456[[#This Row],[Debito]]-Tabla13457981023456789111213143456[[#This Row],[Credito]]</f>
        <v>4409353.9569999976</v>
      </c>
    </row>
    <row r="23" spans="1:12" ht="18">
      <c r="A23" s="1"/>
      <c r="B23" s="15">
        <v>45385</v>
      </c>
      <c r="C23" s="16" t="s">
        <v>34</v>
      </c>
      <c r="D23" s="16"/>
      <c r="E23" s="16"/>
      <c r="F23" s="21" t="s">
        <v>27</v>
      </c>
      <c r="G23" s="18"/>
      <c r="H23" s="17" t="s">
        <v>28</v>
      </c>
      <c r="I23" s="18"/>
      <c r="J23" s="13"/>
      <c r="K23" s="19">
        <v>21150</v>
      </c>
      <c r="L23" s="20">
        <f>+L22+Tabla13457981023456789111213143456[[#This Row],[Debito]]-Tabla13457981023456789111213143456[[#This Row],[Credito]]</f>
        <v>4388203.9569999976</v>
      </c>
    </row>
    <row r="24" spans="1:12" ht="18">
      <c r="A24" s="1"/>
      <c r="B24" s="15">
        <v>45387</v>
      </c>
      <c r="C24" s="16" t="s">
        <v>35</v>
      </c>
      <c r="D24" s="16"/>
      <c r="E24" s="16"/>
      <c r="F24" s="17" t="s">
        <v>16</v>
      </c>
      <c r="G24" s="18"/>
      <c r="H24" s="17" t="s">
        <v>17</v>
      </c>
      <c r="I24" s="18"/>
      <c r="J24" s="13"/>
      <c r="K24" s="19">
        <v>21.11</v>
      </c>
      <c r="L24" s="20">
        <f>+L23+Tabla13457981023456789111213143456[[#This Row],[Debito]]-Tabla13457981023456789111213143456[[#This Row],[Credito]]</f>
        <v>4388182.8469999973</v>
      </c>
    </row>
    <row r="25" spans="1:12" ht="18">
      <c r="A25" s="1"/>
      <c r="B25" s="15">
        <v>45387</v>
      </c>
      <c r="C25" s="16" t="s">
        <v>36</v>
      </c>
      <c r="D25" s="16"/>
      <c r="E25" s="16"/>
      <c r="F25" s="17" t="s">
        <v>16</v>
      </c>
      <c r="G25" s="18"/>
      <c r="H25" s="17" t="s">
        <v>17</v>
      </c>
      <c r="I25" s="18"/>
      <c r="J25" s="13"/>
      <c r="K25" s="19">
        <v>21.11</v>
      </c>
      <c r="L25" s="20">
        <f>+L24+Tabla13457981023456789111213143456[[#This Row],[Debito]]-Tabla13457981023456789111213143456[[#This Row],[Credito]]</f>
        <v>4388161.7369999969</v>
      </c>
    </row>
    <row r="26" spans="1:12" ht="18">
      <c r="A26" s="1"/>
      <c r="B26" s="15">
        <v>45387</v>
      </c>
      <c r="C26" s="16" t="s">
        <v>37</v>
      </c>
      <c r="D26" s="16"/>
      <c r="E26" s="16"/>
      <c r="F26" s="17" t="s">
        <v>16</v>
      </c>
      <c r="G26" s="18"/>
      <c r="H26" s="17" t="s">
        <v>17</v>
      </c>
      <c r="I26" s="18"/>
      <c r="J26" s="13"/>
      <c r="K26" s="19">
        <v>25.83</v>
      </c>
      <c r="L26" s="20">
        <f>+L25+Tabla13457981023456789111213143456[[#This Row],[Debito]]-Tabla13457981023456789111213143456[[#This Row],[Credito]]</f>
        <v>4388135.9069999969</v>
      </c>
    </row>
    <row r="27" spans="1:12" ht="18">
      <c r="A27" s="1"/>
      <c r="B27" s="15">
        <v>45387</v>
      </c>
      <c r="C27" s="16" t="s">
        <v>38</v>
      </c>
      <c r="D27" s="16"/>
      <c r="E27" s="16"/>
      <c r="F27" s="17" t="s">
        <v>16</v>
      </c>
      <c r="G27" s="18"/>
      <c r="H27" s="17" t="s">
        <v>17</v>
      </c>
      <c r="I27" s="18"/>
      <c r="J27" s="13"/>
      <c r="K27" s="19">
        <v>91.9</v>
      </c>
      <c r="L27" s="20">
        <f>+L26+Tabla13457981023456789111213143456[[#This Row],[Debito]]-Tabla13457981023456789111213143456[[#This Row],[Credito]]</f>
        <v>4388044.0069999965</v>
      </c>
    </row>
    <row r="28" spans="1:12" ht="18">
      <c r="A28" s="1"/>
      <c r="B28" s="15">
        <v>45387</v>
      </c>
      <c r="C28" s="16" t="s">
        <v>39</v>
      </c>
      <c r="D28" s="16"/>
      <c r="E28" s="16"/>
      <c r="F28" s="17" t="s">
        <v>16</v>
      </c>
      <c r="G28" s="18"/>
      <c r="H28" s="17" t="s">
        <v>17</v>
      </c>
      <c r="I28" s="18"/>
      <c r="J28" s="13"/>
      <c r="K28" s="19">
        <v>27.25</v>
      </c>
      <c r="L28" s="20">
        <f>+L27+Tabla13457981023456789111213143456[[#This Row],[Debito]]-Tabla13457981023456789111213143456[[#This Row],[Credito]]</f>
        <v>4388016.7569999965</v>
      </c>
    </row>
    <row r="29" spans="1:12" ht="18">
      <c r="A29" s="1"/>
      <c r="B29" s="15">
        <v>45387</v>
      </c>
      <c r="C29" s="16" t="s">
        <v>40</v>
      </c>
      <c r="D29" s="16"/>
      <c r="E29" s="16"/>
      <c r="F29" s="17" t="s">
        <v>16</v>
      </c>
      <c r="G29" s="18"/>
      <c r="H29" s="17" t="s">
        <v>17</v>
      </c>
      <c r="I29" s="18"/>
      <c r="J29" s="13"/>
      <c r="K29" s="19">
        <v>27.25</v>
      </c>
      <c r="L29" s="20">
        <f>+L28+Tabla13457981023456789111213143456[[#This Row],[Debito]]-Tabla13457981023456789111213143456[[#This Row],[Credito]]</f>
        <v>4387989.5069999965</v>
      </c>
    </row>
    <row r="30" spans="1:12" ht="18">
      <c r="A30" s="1"/>
      <c r="B30" s="15">
        <v>45387</v>
      </c>
      <c r="C30" s="16" t="s">
        <v>41</v>
      </c>
      <c r="D30" s="16"/>
      <c r="E30" s="16"/>
      <c r="F30" s="17" t="s">
        <v>16</v>
      </c>
      <c r="G30" s="18"/>
      <c r="H30" s="17" t="s">
        <v>17</v>
      </c>
      <c r="I30" s="18"/>
      <c r="J30" s="13"/>
      <c r="K30" s="19">
        <v>27.25</v>
      </c>
      <c r="L30" s="20">
        <f>+L29+Tabla13457981023456789111213143456[[#This Row],[Debito]]-Tabla13457981023456789111213143456[[#This Row],[Credito]]</f>
        <v>4387962.2569999965</v>
      </c>
    </row>
    <row r="31" spans="1:12" ht="18">
      <c r="A31" s="1"/>
      <c r="B31" s="15">
        <v>45387</v>
      </c>
      <c r="C31" s="16" t="s">
        <v>42</v>
      </c>
      <c r="D31" s="16"/>
      <c r="E31" s="16"/>
      <c r="F31" s="17" t="s">
        <v>16</v>
      </c>
      <c r="G31" s="18"/>
      <c r="H31" s="17" t="s">
        <v>17</v>
      </c>
      <c r="I31" s="18"/>
      <c r="J31" s="13"/>
      <c r="K31" s="19">
        <v>33.31</v>
      </c>
      <c r="L31" s="20">
        <f>+L30+Tabla13457981023456789111213143456[[#This Row],[Debito]]-Tabla13457981023456789111213143456[[#This Row],[Credito]]</f>
        <v>4387928.9469999969</v>
      </c>
    </row>
    <row r="32" spans="1:12" ht="18">
      <c r="A32" s="1"/>
      <c r="B32" s="15">
        <v>45387</v>
      </c>
      <c r="C32" s="16" t="s">
        <v>43</v>
      </c>
      <c r="D32" s="16"/>
      <c r="E32" s="16"/>
      <c r="F32" s="21" t="s">
        <v>24</v>
      </c>
      <c r="G32" s="18"/>
      <c r="H32" s="17" t="s">
        <v>44</v>
      </c>
      <c r="I32" s="18"/>
      <c r="J32" s="13"/>
      <c r="K32" s="19">
        <v>55631.8</v>
      </c>
      <c r="L32" s="20">
        <f>+L31+Tabla13457981023456789111213143456[[#This Row],[Debito]]-Tabla13457981023456789111213143456[[#This Row],[Credito]]</f>
        <v>4332297.1469999971</v>
      </c>
    </row>
    <row r="33" spans="1:12" ht="18">
      <c r="A33" s="1"/>
      <c r="B33" s="15">
        <v>45387</v>
      </c>
      <c r="C33" s="16" t="s">
        <v>45</v>
      </c>
      <c r="D33" s="16"/>
      <c r="E33" s="16"/>
      <c r="F33" s="21" t="s">
        <v>27</v>
      </c>
      <c r="G33" s="18"/>
      <c r="H33" s="17" t="s">
        <v>28</v>
      </c>
      <c r="I33" s="18"/>
      <c r="J33" s="13"/>
      <c r="K33" s="19">
        <v>14070</v>
      </c>
      <c r="L33" s="20">
        <f>+L32+Tabla13457981023456789111213143456[[#This Row],[Debito]]-Tabla13457981023456789111213143456[[#This Row],[Credito]]</f>
        <v>4318227.1469999971</v>
      </c>
    </row>
    <row r="34" spans="1:12" ht="18">
      <c r="A34" s="1"/>
      <c r="B34" s="15">
        <v>45387</v>
      </c>
      <c r="C34" s="16" t="s">
        <v>46</v>
      </c>
      <c r="D34" s="16"/>
      <c r="E34" s="16"/>
      <c r="F34" s="21" t="s">
        <v>27</v>
      </c>
      <c r="G34" s="18"/>
      <c r="H34" s="17" t="s">
        <v>28</v>
      </c>
      <c r="I34" s="18"/>
      <c r="J34" s="13"/>
      <c r="K34" s="19">
        <v>14070</v>
      </c>
      <c r="L34" s="20">
        <f>+L33+Tabla13457981023456789111213143456[[#This Row],[Debito]]-Tabla13457981023456789111213143456[[#This Row],[Credito]]</f>
        <v>4304157.1469999971</v>
      </c>
    </row>
    <row r="35" spans="1:12" ht="18">
      <c r="A35" s="1"/>
      <c r="B35" s="15">
        <v>45387</v>
      </c>
      <c r="C35" s="16" t="s">
        <v>47</v>
      </c>
      <c r="D35" s="16"/>
      <c r="E35" s="16"/>
      <c r="F35" s="21" t="s">
        <v>27</v>
      </c>
      <c r="G35" s="18"/>
      <c r="H35" s="17" t="s">
        <v>28</v>
      </c>
      <c r="I35" s="18"/>
      <c r="J35" s="13"/>
      <c r="K35" s="19">
        <v>17220</v>
      </c>
      <c r="L35" s="20">
        <f>+L34+Tabla13457981023456789111213143456[[#This Row],[Debito]]-Tabla13457981023456789111213143456[[#This Row],[Credito]]</f>
        <v>4286937.1469999971</v>
      </c>
    </row>
    <row r="36" spans="1:12" ht="18">
      <c r="A36" s="1"/>
      <c r="B36" s="15">
        <v>45387</v>
      </c>
      <c r="C36" s="16" t="s">
        <v>48</v>
      </c>
      <c r="D36" s="16"/>
      <c r="E36" s="16"/>
      <c r="F36" s="21" t="s">
        <v>27</v>
      </c>
      <c r="G36" s="18"/>
      <c r="H36" s="17" t="s">
        <v>28</v>
      </c>
      <c r="I36" s="18"/>
      <c r="J36" s="13"/>
      <c r="K36" s="19">
        <v>61267.5</v>
      </c>
      <c r="L36" s="20">
        <f>+L35+Tabla13457981023456789111213143456[[#This Row],[Debito]]-Tabla13457981023456789111213143456[[#This Row],[Credito]]</f>
        <v>4225669.6469999971</v>
      </c>
    </row>
    <row r="37" spans="1:12" ht="18">
      <c r="A37" s="1"/>
      <c r="B37" s="15">
        <v>45387</v>
      </c>
      <c r="C37" s="16" t="s">
        <v>49</v>
      </c>
      <c r="D37" s="16"/>
      <c r="E37" s="16"/>
      <c r="F37" s="21" t="s">
        <v>27</v>
      </c>
      <c r="G37" s="18"/>
      <c r="H37" s="17" t="s">
        <v>28</v>
      </c>
      <c r="I37" s="18"/>
      <c r="J37" s="13"/>
      <c r="K37" s="19">
        <v>18165</v>
      </c>
      <c r="L37" s="20">
        <f>+L36+Tabla13457981023456789111213143456[[#This Row],[Debito]]-Tabla13457981023456789111213143456[[#This Row],[Credito]]</f>
        <v>4207504.6469999971</v>
      </c>
    </row>
    <row r="38" spans="1:12" ht="18">
      <c r="A38" s="1"/>
      <c r="B38" s="15">
        <v>45387</v>
      </c>
      <c r="C38" s="16" t="s">
        <v>50</v>
      </c>
      <c r="D38" s="16"/>
      <c r="E38" s="16"/>
      <c r="F38" s="21" t="s">
        <v>27</v>
      </c>
      <c r="G38" s="18"/>
      <c r="H38" s="17" t="s">
        <v>28</v>
      </c>
      <c r="I38" s="18"/>
      <c r="J38" s="13"/>
      <c r="K38" s="19">
        <v>18165</v>
      </c>
      <c r="L38" s="20">
        <f>+L37+Tabla13457981023456789111213143456[[#This Row],[Debito]]-Tabla13457981023456789111213143456[[#This Row],[Credito]]</f>
        <v>4189339.6469999971</v>
      </c>
    </row>
    <row r="39" spans="1:12" ht="18">
      <c r="A39" s="1"/>
      <c r="B39" s="15">
        <v>45387</v>
      </c>
      <c r="C39" s="16" t="s">
        <v>51</v>
      </c>
      <c r="D39" s="16"/>
      <c r="E39" s="16"/>
      <c r="F39" s="21" t="s">
        <v>27</v>
      </c>
      <c r="G39" s="18"/>
      <c r="H39" s="17" t="s">
        <v>28</v>
      </c>
      <c r="I39" s="18"/>
      <c r="J39" s="13"/>
      <c r="K39" s="19">
        <v>18165</v>
      </c>
      <c r="L39" s="20">
        <f>+L38+Tabla13457981023456789111213143456[[#This Row],[Debito]]-Tabla13457981023456789111213143456[[#This Row],[Credito]]</f>
        <v>4171174.6469999971</v>
      </c>
    </row>
    <row r="40" spans="1:12" ht="18">
      <c r="A40" s="1"/>
      <c r="B40" s="15">
        <v>45387</v>
      </c>
      <c r="C40" s="16" t="s">
        <v>52</v>
      </c>
      <c r="D40" s="16"/>
      <c r="E40" s="16"/>
      <c r="F40" s="21" t="s">
        <v>27</v>
      </c>
      <c r="G40" s="18"/>
      <c r="H40" s="17" t="s">
        <v>28</v>
      </c>
      <c r="I40" s="18"/>
      <c r="J40" s="13"/>
      <c r="K40" s="19">
        <v>22207.5</v>
      </c>
      <c r="L40" s="20">
        <f>+L39+Tabla13457981023456789111213143456[[#This Row],[Debito]]-Tabla13457981023456789111213143456[[#This Row],[Credito]]</f>
        <v>4148967.1469999971</v>
      </c>
    </row>
    <row r="41" spans="1:12" ht="18">
      <c r="A41" s="1"/>
      <c r="B41" s="15">
        <v>45390</v>
      </c>
      <c r="C41" s="16" t="s">
        <v>53</v>
      </c>
      <c r="D41" s="16"/>
      <c r="E41" s="16"/>
      <c r="F41" s="17" t="s">
        <v>16</v>
      </c>
      <c r="G41" s="18"/>
      <c r="H41" s="17" t="s">
        <v>54</v>
      </c>
      <c r="I41" s="18"/>
      <c r="J41" s="13"/>
      <c r="K41" s="22">
        <v>83.45</v>
      </c>
      <c r="L41" s="20">
        <f>+L40+Tabla13457981023456789111213143456[[#This Row],[Debito]]-Tabla13457981023456789111213143456[[#This Row],[Credito]]</f>
        <v>4148883.6969999969</v>
      </c>
    </row>
    <row r="42" spans="1:12" ht="18">
      <c r="A42" s="1"/>
      <c r="B42" s="15">
        <v>45394</v>
      </c>
      <c r="C42" s="16" t="s">
        <v>55</v>
      </c>
      <c r="D42" s="16"/>
      <c r="E42" s="16"/>
      <c r="F42" s="17" t="s">
        <v>16</v>
      </c>
      <c r="G42" s="18"/>
      <c r="H42" s="17" t="s">
        <v>17</v>
      </c>
      <c r="I42" s="18"/>
      <c r="J42" s="13"/>
      <c r="K42" s="22">
        <v>8.4</v>
      </c>
      <c r="L42" s="20">
        <f>+L41+Tabla13457981023456789111213143456[[#This Row],[Debito]]-Tabla13457981023456789111213143456[[#This Row],[Credito]]</f>
        <v>4148875.296999997</v>
      </c>
    </row>
    <row r="43" spans="1:12" ht="18">
      <c r="A43" s="1"/>
      <c r="B43" s="15">
        <v>45394</v>
      </c>
      <c r="C43" s="16" t="s">
        <v>56</v>
      </c>
      <c r="D43" s="16"/>
      <c r="E43" s="16"/>
      <c r="F43" s="17" t="s">
        <v>16</v>
      </c>
      <c r="G43" s="18"/>
      <c r="H43" s="17" t="s">
        <v>17</v>
      </c>
      <c r="I43" s="18"/>
      <c r="J43" s="13"/>
      <c r="K43" s="22">
        <v>8.4</v>
      </c>
      <c r="L43" s="20">
        <f>+L42+Tabla13457981023456789111213143456[[#This Row],[Debito]]-Tabla13457981023456789111213143456[[#This Row],[Credito]]</f>
        <v>4148866.8969999971</v>
      </c>
    </row>
    <row r="44" spans="1:12" ht="18">
      <c r="A44" s="1"/>
      <c r="B44" s="15">
        <v>45394</v>
      </c>
      <c r="C44" s="16" t="s">
        <v>57</v>
      </c>
      <c r="D44" s="16"/>
      <c r="E44" s="16"/>
      <c r="F44" s="17" t="s">
        <v>16</v>
      </c>
      <c r="G44" s="18"/>
      <c r="H44" s="17" t="s">
        <v>17</v>
      </c>
      <c r="I44" s="18"/>
      <c r="J44" s="13"/>
      <c r="K44" s="22">
        <v>10.35</v>
      </c>
      <c r="L44" s="20">
        <f>+L43+Tabla13457981023456789111213143456[[#This Row],[Debito]]-Tabla13457981023456789111213143456[[#This Row],[Credito]]</f>
        <v>4148856.546999997</v>
      </c>
    </row>
    <row r="45" spans="1:12" s="27" customFormat="1" ht="18">
      <c r="A45" s="23"/>
      <c r="B45" s="15">
        <v>45394</v>
      </c>
      <c r="C45" s="16" t="s">
        <v>58</v>
      </c>
      <c r="D45" s="24"/>
      <c r="E45" s="24"/>
      <c r="F45" s="21" t="s">
        <v>27</v>
      </c>
      <c r="G45" s="25"/>
      <c r="H45" s="17" t="s">
        <v>28</v>
      </c>
      <c r="I45" s="25"/>
      <c r="J45" s="26"/>
      <c r="K45" s="19">
        <v>5600</v>
      </c>
      <c r="L45" s="20">
        <f>+L44+Tabla13457981023456789111213143456[[#This Row],[Debito]]-Tabla13457981023456789111213143456[[#This Row],[Credito]]</f>
        <v>4143256.546999997</v>
      </c>
    </row>
    <row r="46" spans="1:12" ht="18">
      <c r="A46" s="1"/>
      <c r="B46" s="15">
        <v>45394</v>
      </c>
      <c r="C46" s="16" t="s">
        <v>59</v>
      </c>
      <c r="D46" s="24"/>
      <c r="E46" s="24"/>
      <c r="F46" s="21" t="s">
        <v>27</v>
      </c>
      <c r="G46" s="25"/>
      <c r="H46" s="17" t="s">
        <v>28</v>
      </c>
      <c r="I46" s="25"/>
      <c r="J46" s="26"/>
      <c r="K46" s="19">
        <v>5600</v>
      </c>
      <c r="L46" s="20">
        <f>+L45+Tabla13457981023456789111213143456[[#This Row],[Debito]]-Tabla13457981023456789111213143456[[#This Row],[Credito]]</f>
        <v>4137656.546999997</v>
      </c>
    </row>
    <row r="47" spans="1:12" ht="18">
      <c r="A47" s="1"/>
      <c r="B47" s="15">
        <v>45394</v>
      </c>
      <c r="C47" s="16" t="s">
        <v>60</v>
      </c>
      <c r="D47" s="16"/>
      <c r="E47" s="16"/>
      <c r="F47" s="21" t="s">
        <v>27</v>
      </c>
      <c r="G47" s="18"/>
      <c r="H47" s="17" t="s">
        <v>28</v>
      </c>
      <c r="I47" s="18"/>
      <c r="J47" s="13"/>
      <c r="K47" s="19">
        <v>6900</v>
      </c>
      <c r="L47" s="20">
        <f>+L46+Tabla13457981023456789111213143456[[#This Row],[Debito]]-Tabla13457981023456789111213143456[[#This Row],[Credito]]</f>
        <v>4130756.546999997</v>
      </c>
    </row>
    <row r="48" spans="1:12" ht="18">
      <c r="A48" s="1"/>
      <c r="B48" s="15">
        <v>45398</v>
      </c>
      <c r="C48" s="16" t="s">
        <v>61</v>
      </c>
      <c r="D48" s="16"/>
      <c r="E48" s="16"/>
      <c r="F48" s="17" t="s">
        <v>16</v>
      </c>
      <c r="G48" s="18"/>
      <c r="H48" s="17" t="s">
        <v>17</v>
      </c>
      <c r="I48" s="18"/>
      <c r="J48" s="13"/>
      <c r="K48" s="19">
        <v>25.95</v>
      </c>
      <c r="L48" s="20">
        <f>+L47+Tabla13457981023456789111213143456[[#This Row],[Debito]]-Tabla13457981023456789111213143456[[#This Row],[Credito]]</f>
        <v>4130730.5969999968</v>
      </c>
    </row>
    <row r="49" spans="1:12" ht="18">
      <c r="A49" s="1"/>
      <c r="B49" s="15">
        <v>45398</v>
      </c>
      <c r="C49" s="16" t="s">
        <v>62</v>
      </c>
      <c r="D49" s="16"/>
      <c r="E49" s="16"/>
      <c r="F49" s="17" t="s">
        <v>16</v>
      </c>
      <c r="G49" s="18"/>
      <c r="H49" s="17" t="s">
        <v>17</v>
      </c>
      <c r="I49" s="18"/>
      <c r="J49" s="19"/>
      <c r="K49" s="19">
        <v>25.95</v>
      </c>
      <c r="L49" s="20">
        <f>+L48+Tabla13457981023456789111213143456[[#This Row],[Debito]]-Tabla13457981023456789111213143456[[#This Row],[Credito]]</f>
        <v>4130704.6469999966</v>
      </c>
    </row>
    <row r="50" spans="1:12" ht="18">
      <c r="A50" s="1"/>
      <c r="B50" s="15">
        <v>45398</v>
      </c>
      <c r="C50" s="16" t="s">
        <v>63</v>
      </c>
      <c r="D50" s="16"/>
      <c r="E50" s="16"/>
      <c r="F50" s="17" t="s">
        <v>16</v>
      </c>
      <c r="G50" s="18"/>
      <c r="H50" s="17" t="s">
        <v>17</v>
      </c>
      <c r="I50" s="18"/>
      <c r="J50" s="19"/>
      <c r="K50" s="19">
        <v>25.95</v>
      </c>
      <c r="L50" s="20">
        <f>+L49+Tabla13457981023456789111213143456[[#This Row],[Debito]]-Tabla13457981023456789111213143456[[#This Row],[Credito]]</f>
        <v>4130678.6969999964</v>
      </c>
    </row>
    <row r="51" spans="1:12" ht="18">
      <c r="A51" s="1"/>
      <c r="B51" s="15">
        <v>45398</v>
      </c>
      <c r="C51" s="16" t="s">
        <v>64</v>
      </c>
      <c r="D51" s="16"/>
      <c r="E51" s="16"/>
      <c r="F51" s="17" t="s">
        <v>16</v>
      </c>
      <c r="G51" s="18"/>
      <c r="H51" s="17" t="s">
        <v>17</v>
      </c>
      <c r="I51" s="18"/>
      <c r="J51" s="19"/>
      <c r="K51" s="19">
        <v>31.73</v>
      </c>
      <c r="L51" s="20">
        <f>+L50+Tabla13457981023456789111213143456[[#This Row],[Debito]]-Tabla13457981023456789111213143456[[#This Row],[Credito]]</f>
        <v>4130646.9669999965</v>
      </c>
    </row>
    <row r="52" spans="1:12" ht="18">
      <c r="A52" s="1"/>
      <c r="B52" s="15">
        <v>45398</v>
      </c>
      <c r="C52" s="16" t="s">
        <v>65</v>
      </c>
      <c r="D52" s="16"/>
      <c r="E52" s="16"/>
      <c r="F52" s="21" t="s">
        <v>27</v>
      </c>
      <c r="G52" s="18"/>
      <c r="H52" s="17" t="s">
        <v>28</v>
      </c>
      <c r="I52" s="18"/>
      <c r="J52" s="19"/>
      <c r="K52" s="19">
        <v>17300</v>
      </c>
      <c r="L52" s="20">
        <f>+L51+Tabla13457981023456789111213143456[[#This Row],[Debito]]-Tabla13457981023456789111213143456[[#This Row],[Credito]]</f>
        <v>4113346.9669999965</v>
      </c>
    </row>
    <row r="53" spans="1:12" ht="18">
      <c r="A53" s="1"/>
      <c r="B53" s="15">
        <v>45398</v>
      </c>
      <c r="C53" s="16" t="s">
        <v>66</v>
      </c>
      <c r="D53" s="16"/>
      <c r="E53" s="16"/>
      <c r="F53" s="21" t="s">
        <v>27</v>
      </c>
      <c r="G53" s="18"/>
      <c r="H53" s="17" t="s">
        <v>28</v>
      </c>
      <c r="I53" s="18"/>
      <c r="J53" s="19"/>
      <c r="K53" s="19">
        <v>17300</v>
      </c>
      <c r="L53" s="20">
        <f>+L52+Tabla13457981023456789111213143456[[#This Row],[Debito]]-Tabla13457981023456789111213143456[[#This Row],[Credito]]</f>
        <v>4096046.9669999965</v>
      </c>
    </row>
    <row r="54" spans="1:12" ht="18">
      <c r="A54" s="1"/>
      <c r="B54" s="15">
        <v>45398</v>
      </c>
      <c r="C54" s="16" t="s">
        <v>67</v>
      </c>
      <c r="D54" s="16"/>
      <c r="E54" s="16"/>
      <c r="F54" s="21" t="s">
        <v>27</v>
      </c>
      <c r="G54" s="18"/>
      <c r="H54" s="17" t="s">
        <v>28</v>
      </c>
      <c r="I54" s="18"/>
      <c r="J54" s="19"/>
      <c r="K54" s="19">
        <v>17300</v>
      </c>
      <c r="L54" s="20">
        <f>+L53+Tabla13457981023456789111213143456[[#This Row],[Debito]]-Tabla13457981023456789111213143456[[#This Row],[Credito]]</f>
        <v>4078746.9669999965</v>
      </c>
    </row>
    <row r="55" spans="1:12" ht="18">
      <c r="A55" s="1"/>
      <c r="B55" s="15">
        <v>45398</v>
      </c>
      <c r="C55" s="16" t="s">
        <v>68</v>
      </c>
      <c r="D55" s="16"/>
      <c r="E55" s="16"/>
      <c r="F55" s="21" t="s">
        <v>27</v>
      </c>
      <c r="G55" s="18"/>
      <c r="H55" s="17" t="s">
        <v>28</v>
      </c>
      <c r="I55" s="18"/>
      <c r="J55" s="19"/>
      <c r="K55" s="19">
        <v>21150</v>
      </c>
      <c r="L55" s="20">
        <f>+L54+Tabla13457981023456789111213143456[[#This Row],[Debito]]-Tabla13457981023456789111213143456[[#This Row],[Credito]]</f>
        <v>4057596.9669999965</v>
      </c>
    </row>
    <row r="56" spans="1:12" ht="18">
      <c r="A56" s="1"/>
      <c r="B56" s="15">
        <v>45400</v>
      </c>
      <c r="C56" s="16" t="s">
        <v>69</v>
      </c>
      <c r="D56" s="16"/>
      <c r="E56" s="16"/>
      <c r="F56" s="17" t="s">
        <v>16</v>
      </c>
      <c r="G56" s="18"/>
      <c r="H56" s="17" t="s">
        <v>17</v>
      </c>
      <c r="I56" s="18"/>
      <c r="J56" s="19"/>
      <c r="K56" s="19">
        <v>91.9</v>
      </c>
      <c r="L56" s="20">
        <f>+L55+Tabla13457981023456789111213143456[[#This Row],[Debito]]-Tabla13457981023456789111213143456[[#This Row],[Credito]]</f>
        <v>4057505.0669999965</v>
      </c>
    </row>
    <row r="57" spans="1:12" ht="18">
      <c r="A57" s="1"/>
      <c r="B57" s="15">
        <v>45400</v>
      </c>
      <c r="C57" s="16" t="s">
        <v>70</v>
      </c>
      <c r="D57" s="16"/>
      <c r="E57" s="16"/>
      <c r="F57" s="17" t="s">
        <v>16</v>
      </c>
      <c r="G57" s="18"/>
      <c r="H57" s="17" t="s">
        <v>17</v>
      </c>
      <c r="I57" s="18"/>
      <c r="J57" s="13"/>
      <c r="K57" s="19">
        <v>75.3</v>
      </c>
      <c r="L57" s="20">
        <f>+L56+Tabla13457981023456789111213143456[[#This Row],[Debito]]-Tabla13457981023456789111213143456[[#This Row],[Credito]]</f>
        <v>4057429.7669999967</v>
      </c>
    </row>
    <row r="58" spans="1:12" ht="18">
      <c r="A58" s="1"/>
      <c r="B58" s="15">
        <v>45400</v>
      </c>
      <c r="C58" s="16" t="s">
        <v>71</v>
      </c>
      <c r="D58" s="16"/>
      <c r="E58" s="16"/>
      <c r="F58" s="17" t="s">
        <v>16</v>
      </c>
      <c r="G58" s="18"/>
      <c r="H58" s="17" t="s">
        <v>17</v>
      </c>
      <c r="I58" s="18"/>
      <c r="J58" s="13"/>
      <c r="K58" s="19">
        <v>101.67</v>
      </c>
      <c r="L58" s="20">
        <f>+L57+Tabla13457981023456789111213143456[[#This Row],[Debito]]-Tabla13457981023456789111213143456[[#This Row],[Credito]]</f>
        <v>4057328.0969999968</v>
      </c>
    </row>
    <row r="59" spans="1:12" ht="18">
      <c r="A59" s="1"/>
      <c r="B59" s="15">
        <v>45400</v>
      </c>
      <c r="C59" s="16" t="s">
        <v>72</v>
      </c>
      <c r="D59" s="16"/>
      <c r="E59" s="16"/>
      <c r="F59" s="17" t="s">
        <v>16</v>
      </c>
      <c r="G59" s="18"/>
      <c r="H59" s="17" t="s">
        <v>17</v>
      </c>
      <c r="I59" s="18"/>
      <c r="J59" s="13"/>
      <c r="K59" s="19">
        <v>87.53</v>
      </c>
      <c r="L59" s="20">
        <f>+L58+Tabla13457981023456789111213143456[[#This Row],[Debito]]-Tabla13457981023456789111213143456[[#This Row],[Credito]]</f>
        <v>4057240.566999997</v>
      </c>
    </row>
    <row r="60" spans="1:12" ht="18">
      <c r="A60" s="1"/>
      <c r="B60" s="15">
        <v>45400</v>
      </c>
      <c r="C60" s="16" t="s">
        <v>73</v>
      </c>
      <c r="D60" s="16"/>
      <c r="E60" s="16"/>
      <c r="F60" s="17" t="s">
        <v>16</v>
      </c>
      <c r="G60" s="18"/>
      <c r="H60" s="17" t="s">
        <v>17</v>
      </c>
      <c r="I60" s="18"/>
      <c r="J60" s="13"/>
      <c r="K60" s="19">
        <v>14.96</v>
      </c>
      <c r="L60" s="20">
        <f>+L59+Tabla13457981023456789111213143456[[#This Row],[Debito]]-Tabla13457981023456789111213143456[[#This Row],[Credito]]</f>
        <v>4057225.606999997</v>
      </c>
    </row>
    <row r="61" spans="1:12" ht="18">
      <c r="A61" s="1"/>
      <c r="B61" s="15">
        <v>45400</v>
      </c>
      <c r="C61" s="16" t="s">
        <v>74</v>
      </c>
      <c r="D61" s="16"/>
      <c r="E61" s="16"/>
      <c r="F61" s="17" t="s">
        <v>16</v>
      </c>
      <c r="G61" s="18"/>
      <c r="H61" s="17" t="s">
        <v>17</v>
      </c>
      <c r="I61" s="18"/>
      <c r="J61" s="13"/>
      <c r="K61" s="19">
        <v>14.96</v>
      </c>
      <c r="L61" s="20">
        <f>+L60+Tabla13457981023456789111213143456[[#This Row],[Debito]]-Tabla13457981023456789111213143456[[#This Row],[Credito]]</f>
        <v>4057210.6469999971</v>
      </c>
    </row>
    <row r="62" spans="1:12" ht="18">
      <c r="A62" s="1"/>
      <c r="B62" s="15">
        <v>45400</v>
      </c>
      <c r="C62" s="16" t="s">
        <v>75</v>
      </c>
      <c r="D62" s="16"/>
      <c r="E62" s="16"/>
      <c r="F62" s="17" t="s">
        <v>16</v>
      </c>
      <c r="G62" s="18"/>
      <c r="H62" s="17" t="s">
        <v>17</v>
      </c>
      <c r="I62" s="18"/>
      <c r="J62" s="13"/>
      <c r="K62" s="19">
        <v>14.96</v>
      </c>
      <c r="L62" s="20">
        <f>+L61+Tabla13457981023456789111213143456[[#This Row],[Debito]]-Tabla13457981023456789111213143456[[#This Row],[Credito]]</f>
        <v>4057195.6869999971</v>
      </c>
    </row>
    <row r="63" spans="1:12" ht="18">
      <c r="A63" s="1"/>
      <c r="B63" s="15">
        <v>45400</v>
      </c>
      <c r="C63" s="16" t="s">
        <v>76</v>
      </c>
      <c r="D63" s="16"/>
      <c r="E63" s="16"/>
      <c r="F63" s="17" t="s">
        <v>16</v>
      </c>
      <c r="G63" s="18"/>
      <c r="H63" s="17" t="s">
        <v>17</v>
      </c>
      <c r="I63" s="18"/>
      <c r="J63" s="13"/>
      <c r="K63" s="19">
        <v>18.350000000000001</v>
      </c>
      <c r="L63" s="20">
        <f>+L62+Tabla13457981023456789111213143456[[#This Row],[Debito]]-Tabla13457981023456789111213143456[[#This Row],[Credito]]</f>
        <v>4057177.336999997</v>
      </c>
    </row>
    <row r="64" spans="1:12" ht="18">
      <c r="A64" s="1"/>
      <c r="B64" s="15">
        <v>45400</v>
      </c>
      <c r="C64" s="16" t="s">
        <v>77</v>
      </c>
      <c r="D64" s="16"/>
      <c r="E64" s="16"/>
      <c r="F64" s="21" t="s">
        <v>27</v>
      </c>
      <c r="G64" s="18"/>
      <c r="H64" s="17" t="s">
        <v>28</v>
      </c>
      <c r="I64" s="18"/>
      <c r="J64" s="13"/>
      <c r="K64" s="19">
        <v>61267.5</v>
      </c>
      <c r="L64" s="20">
        <f>+L63+Tabla13457981023456789111213143456[[#This Row],[Debito]]-Tabla13457981023456789111213143456[[#This Row],[Credito]]</f>
        <v>3995909.836999997</v>
      </c>
    </row>
    <row r="65" spans="1:12" ht="18">
      <c r="A65" s="1"/>
      <c r="B65" s="15">
        <v>45400</v>
      </c>
      <c r="C65" s="16" t="s">
        <v>78</v>
      </c>
      <c r="D65" s="18"/>
      <c r="E65" s="16"/>
      <c r="F65" s="21" t="s">
        <v>27</v>
      </c>
      <c r="G65" s="18"/>
      <c r="H65" s="17" t="s">
        <v>28</v>
      </c>
      <c r="I65" s="18"/>
      <c r="J65" s="13"/>
      <c r="K65" s="19">
        <v>50200</v>
      </c>
      <c r="L65" s="20">
        <f>+L64+Tabla13457981023456789111213143456[[#This Row],[Debito]]-Tabla13457981023456789111213143456[[#This Row],[Credito]]</f>
        <v>3945709.836999997</v>
      </c>
    </row>
    <row r="66" spans="1:12" ht="18">
      <c r="A66" s="1"/>
      <c r="B66" s="15">
        <v>45400</v>
      </c>
      <c r="C66" s="16" t="s">
        <v>79</v>
      </c>
      <c r="D66" s="18"/>
      <c r="E66" s="16"/>
      <c r="F66" s="21" t="s">
        <v>27</v>
      </c>
      <c r="G66" s="18"/>
      <c r="H66" s="17" t="s">
        <v>28</v>
      </c>
      <c r="I66" s="18"/>
      <c r="J66" s="13"/>
      <c r="K66" s="19">
        <v>67777.5</v>
      </c>
      <c r="L66" s="20">
        <f>+L65+Tabla13457981023456789111213143456[[#This Row],[Debito]]-Tabla13457981023456789111213143456[[#This Row],[Credito]]</f>
        <v>3877932.336999997</v>
      </c>
    </row>
    <row r="67" spans="1:12" ht="18">
      <c r="A67" s="1"/>
      <c r="B67" s="15">
        <v>45400</v>
      </c>
      <c r="C67" s="16" t="s">
        <v>80</v>
      </c>
      <c r="D67" s="18"/>
      <c r="E67" s="16"/>
      <c r="F67" s="21" t="s">
        <v>27</v>
      </c>
      <c r="G67" s="18"/>
      <c r="H67" s="17" t="s">
        <v>28</v>
      </c>
      <c r="I67" s="18"/>
      <c r="J67" s="13"/>
      <c r="K67" s="19">
        <v>58350</v>
      </c>
      <c r="L67" s="20">
        <f>+L66+Tabla13457981023456789111213143456[[#This Row],[Debito]]-Tabla13457981023456789111213143456[[#This Row],[Credito]]</f>
        <v>3819582.336999997</v>
      </c>
    </row>
    <row r="68" spans="1:12" ht="18">
      <c r="A68" s="1"/>
      <c r="B68" s="15">
        <v>45400</v>
      </c>
      <c r="C68" s="16" t="s">
        <v>81</v>
      </c>
      <c r="D68" s="18"/>
      <c r="E68" s="16"/>
      <c r="F68" s="21" t="s">
        <v>27</v>
      </c>
      <c r="G68" s="18"/>
      <c r="H68" s="17" t="s">
        <v>28</v>
      </c>
      <c r="I68" s="18"/>
      <c r="J68" s="13"/>
      <c r="K68" s="19">
        <v>9975</v>
      </c>
      <c r="L68" s="20">
        <f>+L67+Tabla13457981023456789111213143456[[#This Row],[Debito]]-Tabla13457981023456789111213143456[[#This Row],[Credito]]</f>
        <v>3809607.336999997</v>
      </c>
    </row>
    <row r="69" spans="1:12" ht="18">
      <c r="A69" s="1"/>
      <c r="B69" s="15">
        <v>45400</v>
      </c>
      <c r="C69" s="16" t="s">
        <v>82</v>
      </c>
      <c r="D69" s="18"/>
      <c r="E69" s="16"/>
      <c r="F69" s="21" t="s">
        <v>27</v>
      </c>
      <c r="G69" s="18"/>
      <c r="H69" s="17" t="s">
        <v>28</v>
      </c>
      <c r="I69" s="18"/>
      <c r="J69" s="13"/>
      <c r="K69" s="19">
        <v>9975</v>
      </c>
      <c r="L69" s="20">
        <f>+L68+Tabla13457981023456789111213143456[[#This Row],[Debito]]-Tabla13457981023456789111213143456[[#This Row],[Credito]]</f>
        <v>3799632.336999997</v>
      </c>
    </row>
    <row r="70" spans="1:12" ht="18">
      <c r="A70" s="1"/>
      <c r="B70" s="15">
        <v>45400</v>
      </c>
      <c r="C70" s="16" t="s">
        <v>83</v>
      </c>
      <c r="D70" s="18"/>
      <c r="E70" s="16"/>
      <c r="F70" s="21" t="s">
        <v>27</v>
      </c>
      <c r="G70" s="18"/>
      <c r="H70" s="17" t="s">
        <v>28</v>
      </c>
      <c r="I70" s="18"/>
      <c r="J70" s="13"/>
      <c r="K70" s="19">
        <v>9975</v>
      </c>
      <c r="L70" s="20">
        <f>+L69+Tabla13457981023456789111213143456[[#This Row],[Debito]]-Tabla13457981023456789111213143456[[#This Row],[Credito]]</f>
        <v>3789657.336999997</v>
      </c>
    </row>
    <row r="71" spans="1:12" ht="18">
      <c r="A71" s="1"/>
      <c r="B71" s="15">
        <v>45400</v>
      </c>
      <c r="C71" s="16" t="s">
        <v>84</v>
      </c>
      <c r="D71" s="18"/>
      <c r="E71" s="16"/>
      <c r="F71" s="21" t="s">
        <v>27</v>
      </c>
      <c r="G71" s="18"/>
      <c r="H71" s="17" t="s">
        <v>28</v>
      </c>
      <c r="I71" s="18"/>
      <c r="J71" s="13"/>
      <c r="K71" s="19">
        <v>12232.5</v>
      </c>
      <c r="L71" s="20">
        <f>+L70+Tabla13457981023456789111213143456[[#This Row],[Debito]]-Tabla13457981023456789111213143456[[#This Row],[Credito]]</f>
        <v>3777424.836999997</v>
      </c>
    </row>
    <row r="72" spans="1:12" ht="18">
      <c r="A72" s="1"/>
      <c r="B72" s="15">
        <v>45401</v>
      </c>
      <c r="C72" s="16" t="s">
        <v>85</v>
      </c>
      <c r="D72" s="18"/>
      <c r="E72" s="16"/>
      <c r="F72" s="17" t="s">
        <v>16</v>
      </c>
      <c r="G72" s="18"/>
      <c r="H72" s="17" t="s">
        <v>17</v>
      </c>
      <c r="I72" s="18"/>
      <c r="J72" s="13"/>
      <c r="K72" s="19">
        <v>27.25</v>
      </c>
      <c r="L72" s="20">
        <f>+L71+Tabla13457981023456789111213143456[[#This Row],[Debito]]-Tabla13457981023456789111213143456[[#This Row],[Credito]]</f>
        <v>3777397.586999997</v>
      </c>
    </row>
    <row r="73" spans="1:12" ht="18">
      <c r="A73" s="1"/>
      <c r="B73" s="15">
        <v>45401</v>
      </c>
      <c r="C73" s="16" t="s">
        <v>86</v>
      </c>
      <c r="D73" s="18"/>
      <c r="E73" s="16"/>
      <c r="F73" s="17" t="s">
        <v>16</v>
      </c>
      <c r="G73" s="18"/>
      <c r="H73" s="17" t="s">
        <v>17</v>
      </c>
      <c r="I73" s="18"/>
      <c r="J73" s="13"/>
      <c r="K73" s="19">
        <v>27.25</v>
      </c>
      <c r="L73" s="20">
        <f>+L72+Tabla13457981023456789111213143456[[#This Row],[Debito]]-Tabla13457981023456789111213143456[[#This Row],[Credito]]</f>
        <v>3777370.336999997</v>
      </c>
    </row>
    <row r="74" spans="1:12" ht="18">
      <c r="A74" s="1"/>
      <c r="B74" s="15">
        <v>45401</v>
      </c>
      <c r="C74" s="16" t="s">
        <v>87</v>
      </c>
      <c r="D74" s="18"/>
      <c r="E74" s="16"/>
      <c r="F74" s="17" t="s">
        <v>16</v>
      </c>
      <c r="G74" s="18"/>
      <c r="H74" s="17" t="s">
        <v>17</v>
      </c>
      <c r="I74" s="18"/>
      <c r="J74" s="13"/>
      <c r="K74" s="19">
        <v>27.25</v>
      </c>
      <c r="L74" s="20">
        <f>+L73+Tabla13457981023456789111213143456[[#This Row],[Debito]]-Tabla13457981023456789111213143456[[#This Row],[Credito]]</f>
        <v>3777343.086999997</v>
      </c>
    </row>
    <row r="75" spans="1:12" ht="18">
      <c r="A75" s="1"/>
      <c r="B75" s="15">
        <v>45401</v>
      </c>
      <c r="C75" s="16" t="s">
        <v>88</v>
      </c>
      <c r="D75" s="18"/>
      <c r="E75" s="16"/>
      <c r="F75" s="17" t="s">
        <v>16</v>
      </c>
      <c r="G75" s="18"/>
      <c r="H75" s="17" t="s">
        <v>17</v>
      </c>
      <c r="I75" s="18"/>
      <c r="J75" s="13"/>
      <c r="K75" s="19">
        <v>33.31</v>
      </c>
      <c r="L75" s="20">
        <f>+L74+Tabla13457981023456789111213143456[[#This Row],[Debito]]-Tabla13457981023456789111213143456[[#This Row],[Credito]]</f>
        <v>3777309.776999997</v>
      </c>
    </row>
    <row r="76" spans="1:12" ht="18">
      <c r="A76" s="1"/>
      <c r="B76" s="15">
        <v>45401</v>
      </c>
      <c r="C76" s="16" t="s">
        <v>89</v>
      </c>
      <c r="D76" s="18"/>
      <c r="E76" s="16"/>
      <c r="F76" s="17" t="s">
        <v>16</v>
      </c>
      <c r="G76" s="18"/>
      <c r="H76" s="17" t="s">
        <v>17</v>
      </c>
      <c r="I76" s="18"/>
      <c r="J76" s="13"/>
      <c r="K76" s="19">
        <v>92.63</v>
      </c>
      <c r="L76" s="20">
        <f>+L75+Tabla13457981023456789111213143456[[#This Row],[Debito]]-Tabla13457981023456789111213143456[[#This Row],[Credito]]</f>
        <v>3777217.1469999971</v>
      </c>
    </row>
    <row r="77" spans="1:12" ht="18">
      <c r="A77" s="1"/>
      <c r="B77" s="15">
        <v>45401</v>
      </c>
      <c r="C77" s="16" t="s">
        <v>90</v>
      </c>
      <c r="D77" s="18"/>
      <c r="E77" s="16"/>
      <c r="F77" s="17" t="s">
        <v>16</v>
      </c>
      <c r="G77" s="18"/>
      <c r="H77" s="17" t="s">
        <v>17</v>
      </c>
      <c r="I77" s="18"/>
      <c r="J77" s="13"/>
      <c r="K77" s="19">
        <v>27.25</v>
      </c>
      <c r="L77" s="20">
        <f>+L76+Tabla13457981023456789111213143456[[#This Row],[Debito]]-Tabla13457981023456789111213143456[[#This Row],[Credito]]</f>
        <v>3777189.8969999971</v>
      </c>
    </row>
    <row r="78" spans="1:12" ht="18">
      <c r="A78" s="1"/>
      <c r="B78" s="15">
        <v>45401</v>
      </c>
      <c r="C78" s="16" t="s">
        <v>91</v>
      </c>
      <c r="D78" s="18"/>
      <c r="E78" s="16"/>
      <c r="F78" s="17" t="s">
        <v>16</v>
      </c>
      <c r="G78" s="18"/>
      <c r="H78" s="17" t="s">
        <v>17</v>
      </c>
      <c r="I78" s="18"/>
      <c r="J78" s="13"/>
      <c r="K78" s="19">
        <v>27.25</v>
      </c>
      <c r="L78" s="20">
        <f>+L77+Tabla13457981023456789111213143456[[#This Row],[Debito]]-Tabla13457981023456789111213143456[[#This Row],[Credito]]</f>
        <v>3777162.6469999971</v>
      </c>
    </row>
    <row r="79" spans="1:12" ht="18">
      <c r="A79" s="1"/>
      <c r="B79" s="15">
        <v>45401</v>
      </c>
      <c r="C79" s="16" t="s">
        <v>92</v>
      </c>
      <c r="D79" s="18"/>
      <c r="E79" s="16"/>
      <c r="F79" s="17" t="s">
        <v>16</v>
      </c>
      <c r="G79" s="18"/>
      <c r="H79" s="17" t="s">
        <v>17</v>
      </c>
      <c r="I79" s="18"/>
      <c r="J79" s="13"/>
      <c r="K79" s="19">
        <v>27.25</v>
      </c>
      <c r="L79" s="20">
        <f>+L78+Tabla13457981023456789111213143456[[#This Row],[Debito]]-Tabla13457981023456789111213143456[[#This Row],[Credito]]</f>
        <v>3777135.3969999971</v>
      </c>
    </row>
    <row r="80" spans="1:12" ht="18">
      <c r="A80" s="1"/>
      <c r="B80" s="15">
        <v>45401</v>
      </c>
      <c r="C80" s="16" t="s">
        <v>93</v>
      </c>
      <c r="D80" s="18"/>
      <c r="E80" s="16"/>
      <c r="F80" s="17" t="s">
        <v>16</v>
      </c>
      <c r="G80" s="18"/>
      <c r="H80" s="17" t="s">
        <v>17</v>
      </c>
      <c r="I80" s="18"/>
      <c r="J80" s="13"/>
      <c r="K80" s="19">
        <v>33.31</v>
      </c>
      <c r="L80" s="20">
        <f>+L79+Tabla13457981023456789111213143456[[#This Row],[Debito]]-Tabla13457981023456789111213143456[[#This Row],[Credito]]</f>
        <v>3777102.086999997</v>
      </c>
    </row>
    <row r="81" spans="1:12" ht="18">
      <c r="A81" s="1"/>
      <c r="B81" s="15">
        <v>45401</v>
      </c>
      <c r="C81" s="16" t="s">
        <v>94</v>
      </c>
      <c r="D81" s="18"/>
      <c r="E81" s="16"/>
      <c r="F81" s="21" t="s">
        <v>27</v>
      </c>
      <c r="G81" s="18"/>
      <c r="H81" s="17" t="s">
        <v>28</v>
      </c>
      <c r="I81" s="18"/>
      <c r="J81" s="13"/>
      <c r="K81" s="19">
        <v>18165</v>
      </c>
      <c r="L81" s="20">
        <f>+L80+Tabla13457981023456789111213143456[[#This Row],[Debito]]-Tabla13457981023456789111213143456[[#This Row],[Credito]]</f>
        <v>3758937.086999997</v>
      </c>
    </row>
    <row r="82" spans="1:12" ht="18">
      <c r="A82" s="1"/>
      <c r="B82" s="15">
        <v>45401</v>
      </c>
      <c r="C82" s="16" t="s">
        <v>95</v>
      </c>
      <c r="D82" s="18"/>
      <c r="E82" s="16"/>
      <c r="F82" s="21" t="s">
        <v>27</v>
      </c>
      <c r="G82" s="18"/>
      <c r="H82" s="17" t="s">
        <v>28</v>
      </c>
      <c r="I82" s="18"/>
      <c r="J82" s="13"/>
      <c r="K82" s="19">
        <v>18165</v>
      </c>
      <c r="L82" s="20">
        <f>+L81+Tabla13457981023456789111213143456[[#This Row],[Debito]]-Tabla13457981023456789111213143456[[#This Row],[Credito]]</f>
        <v>3740772.086999997</v>
      </c>
    </row>
    <row r="83" spans="1:12" ht="18">
      <c r="A83" s="1"/>
      <c r="B83" s="15">
        <v>45401</v>
      </c>
      <c r="C83" s="16" t="s">
        <v>96</v>
      </c>
      <c r="D83" s="18"/>
      <c r="E83" s="16"/>
      <c r="F83" s="21" t="s">
        <v>27</v>
      </c>
      <c r="G83" s="18"/>
      <c r="H83" s="17" t="s">
        <v>28</v>
      </c>
      <c r="I83" s="18"/>
      <c r="J83" s="13"/>
      <c r="K83" s="19">
        <v>18165</v>
      </c>
      <c r="L83" s="20">
        <f>+L82+Tabla13457981023456789111213143456[[#This Row],[Debito]]-Tabla13457981023456789111213143456[[#This Row],[Credito]]</f>
        <v>3722607.086999997</v>
      </c>
    </row>
    <row r="84" spans="1:12" ht="18">
      <c r="A84" s="1"/>
      <c r="B84" s="15">
        <v>45401</v>
      </c>
      <c r="C84" s="16" t="s">
        <v>97</v>
      </c>
      <c r="D84" s="18"/>
      <c r="E84" s="16"/>
      <c r="F84" s="21" t="s">
        <v>27</v>
      </c>
      <c r="G84" s="18"/>
      <c r="H84" s="17" t="s">
        <v>28</v>
      </c>
      <c r="I84" s="18"/>
      <c r="J84" s="13"/>
      <c r="K84" s="19">
        <v>22207.5</v>
      </c>
      <c r="L84" s="20">
        <f>+L83+Tabla13457981023456789111213143456[[#This Row],[Debito]]-Tabla13457981023456789111213143456[[#This Row],[Credito]]</f>
        <v>3700399.586999997</v>
      </c>
    </row>
    <row r="85" spans="1:12" ht="18">
      <c r="A85" s="1"/>
      <c r="B85" s="15">
        <v>45401</v>
      </c>
      <c r="C85" s="16" t="s">
        <v>98</v>
      </c>
      <c r="D85" s="18"/>
      <c r="E85" s="16"/>
      <c r="F85" s="21" t="s">
        <v>27</v>
      </c>
      <c r="G85" s="18"/>
      <c r="H85" s="17" t="s">
        <v>28</v>
      </c>
      <c r="I85" s="18"/>
      <c r="J85" s="13"/>
      <c r="K85" s="19">
        <v>61750</v>
      </c>
      <c r="L85" s="20">
        <f>+L84+Tabla13457981023456789111213143456[[#This Row],[Debito]]-Tabla13457981023456789111213143456[[#This Row],[Credito]]</f>
        <v>3638649.586999997</v>
      </c>
    </row>
    <row r="86" spans="1:12" ht="18">
      <c r="A86" s="1"/>
      <c r="B86" s="15">
        <v>45401</v>
      </c>
      <c r="C86" s="16" t="s">
        <v>99</v>
      </c>
      <c r="D86" s="18"/>
      <c r="E86" s="16"/>
      <c r="F86" s="21" t="s">
        <v>27</v>
      </c>
      <c r="G86" s="18"/>
      <c r="H86" s="17" t="s">
        <v>28</v>
      </c>
      <c r="I86" s="18"/>
      <c r="J86" s="13"/>
      <c r="K86" s="19">
        <v>18165</v>
      </c>
      <c r="L86" s="20">
        <f>+L85+Tabla13457981023456789111213143456[[#This Row],[Debito]]-Tabla13457981023456789111213143456[[#This Row],[Credito]]</f>
        <v>3620484.586999997</v>
      </c>
    </row>
    <row r="87" spans="1:12" ht="18">
      <c r="A87" s="1"/>
      <c r="B87" s="15">
        <v>45401</v>
      </c>
      <c r="C87" s="16" t="s">
        <v>100</v>
      </c>
      <c r="D87" s="18"/>
      <c r="E87" s="16"/>
      <c r="F87" s="21" t="s">
        <v>27</v>
      </c>
      <c r="G87" s="18"/>
      <c r="H87" s="17" t="s">
        <v>28</v>
      </c>
      <c r="I87" s="18"/>
      <c r="J87" s="13"/>
      <c r="K87" s="19">
        <v>18165</v>
      </c>
      <c r="L87" s="20">
        <f>+L86+Tabla13457981023456789111213143456[[#This Row],[Debito]]-Tabla13457981023456789111213143456[[#This Row],[Credito]]</f>
        <v>3602319.586999997</v>
      </c>
    </row>
    <row r="88" spans="1:12" ht="18">
      <c r="A88" s="1"/>
      <c r="B88" s="15">
        <v>45401</v>
      </c>
      <c r="C88" s="16" t="s">
        <v>101</v>
      </c>
      <c r="D88" s="18"/>
      <c r="E88" s="16"/>
      <c r="F88" s="21" t="s">
        <v>27</v>
      </c>
      <c r="G88" s="18"/>
      <c r="H88" s="17" t="s">
        <v>28</v>
      </c>
      <c r="I88" s="18"/>
      <c r="J88" s="13"/>
      <c r="K88" s="19">
        <v>18165</v>
      </c>
      <c r="L88" s="20">
        <f>+L87+Tabla13457981023456789111213143456[[#This Row],[Debito]]-Tabla13457981023456789111213143456[[#This Row],[Credito]]</f>
        <v>3584154.586999997</v>
      </c>
    </row>
    <row r="89" spans="1:12" ht="18">
      <c r="A89" s="1"/>
      <c r="B89" s="15">
        <v>45401</v>
      </c>
      <c r="C89" s="16" t="s">
        <v>102</v>
      </c>
      <c r="D89" s="18"/>
      <c r="E89" s="16"/>
      <c r="F89" s="21" t="s">
        <v>27</v>
      </c>
      <c r="G89" s="18"/>
      <c r="H89" s="17" t="s">
        <v>28</v>
      </c>
      <c r="I89" s="18"/>
      <c r="J89" s="13"/>
      <c r="K89" s="19">
        <v>22207.5</v>
      </c>
      <c r="L89" s="20">
        <f>+L88+Tabla13457981023456789111213143456[[#This Row],[Debito]]-Tabla13457981023456789111213143456[[#This Row],[Credito]]</f>
        <v>3561947.086999997</v>
      </c>
    </row>
    <row r="90" spans="1:12" ht="18">
      <c r="A90" s="1"/>
      <c r="B90" s="15">
        <v>45405</v>
      </c>
      <c r="C90" s="16" t="s">
        <v>103</v>
      </c>
      <c r="D90" s="18"/>
      <c r="E90" s="16"/>
      <c r="F90" s="17" t="s">
        <v>16</v>
      </c>
      <c r="G90" s="18"/>
      <c r="H90" s="17" t="s">
        <v>17</v>
      </c>
      <c r="I90" s="18"/>
      <c r="J90" s="13"/>
      <c r="K90" s="13">
        <v>56.62</v>
      </c>
      <c r="L90" s="20">
        <f>+L89+Tabla13457981023456789111213143456[[#This Row],[Debito]]-Tabla13457981023456789111213143456[[#This Row],[Credito]]</f>
        <v>3561890.4669999969</v>
      </c>
    </row>
    <row r="91" spans="1:12" ht="18">
      <c r="A91" s="1"/>
      <c r="B91" s="15">
        <v>45405</v>
      </c>
      <c r="C91" s="16" t="s">
        <v>104</v>
      </c>
      <c r="D91" s="18"/>
      <c r="E91" s="16"/>
      <c r="F91" s="21" t="s">
        <v>27</v>
      </c>
      <c r="G91" s="18"/>
      <c r="H91" s="17" t="s">
        <v>28</v>
      </c>
      <c r="I91" s="18"/>
      <c r="J91" s="13"/>
      <c r="K91" s="13">
        <v>37747.5</v>
      </c>
      <c r="L91" s="20">
        <f>+L90+Tabla13457981023456789111213143456[[#This Row],[Debito]]-Tabla13457981023456789111213143456[[#This Row],[Credito]]</f>
        <v>3524142.9669999969</v>
      </c>
    </row>
    <row r="92" spans="1:12" ht="18">
      <c r="A92" s="1"/>
      <c r="B92" s="15">
        <v>45408</v>
      </c>
      <c r="C92" s="16" t="s">
        <v>105</v>
      </c>
      <c r="D92" s="18"/>
      <c r="E92" s="16"/>
      <c r="F92" s="17" t="s">
        <v>16</v>
      </c>
      <c r="G92" s="18"/>
      <c r="H92" s="17" t="s">
        <v>17</v>
      </c>
      <c r="I92" s="18"/>
      <c r="J92" s="13"/>
      <c r="K92" s="13">
        <v>25.95</v>
      </c>
      <c r="L92" s="20">
        <f>+L91+Tabla13457981023456789111213143456[[#This Row],[Debito]]-Tabla13457981023456789111213143456[[#This Row],[Credito]]</f>
        <v>3524117.0169999967</v>
      </c>
    </row>
    <row r="93" spans="1:12" ht="18">
      <c r="A93" s="1"/>
      <c r="B93" s="15">
        <v>45408</v>
      </c>
      <c r="C93" s="16" t="s">
        <v>106</v>
      </c>
      <c r="D93" s="18"/>
      <c r="E93" s="16"/>
      <c r="F93" s="17" t="s">
        <v>16</v>
      </c>
      <c r="G93" s="18"/>
      <c r="H93" s="17" t="s">
        <v>17</v>
      </c>
      <c r="I93" s="18"/>
      <c r="J93" s="13"/>
      <c r="K93" s="13">
        <v>25.95</v>
      </c>
      <c r="L93" s="20">
        <f>+L92+Tabla13457981023456789111213143456[[#This Row],[Debito]]-Tabla13457981023456789111213143456[[#This Row],[Credito]]</f>
        <v>3524091.0669999965</v>
      </c>
    </row>
    <row r="94" spans="1:12" ht="18">
      <c r="A94" s="1"/>
      <c r="B94" s="15">
        <v>45408</v>
      </c>
      <c r="C94" s="16" t="s">
        <v>107</v>
      </c>
      <c r="D94" s="18"/>
      <c r="E94" s="16"/>
      <c r="F94" s="17" t="s">
        <v>16</v>
      </c>
      <c r="G94" s="18"/>
      <c r="H94" s="17" t="s">
        <v>17</v>
      </c>
      <c r="I94" s="18"/>
      <c r="J94" s="13"/>
      <c r="K94" s="13">
        <v>25.95</v>
      </c>
      <c r="L94" s="20">
        <f>+L93+Tabla13457981023456789111213143456[[#This Row],[Debito]]-Tabla13457981023456789111213143456[[#This Row],[Credito]]</f>
        <v>3524065.1169999964</v>
      </c>
    </row>
    <row r="95" spans="1:12" ht="18">
      <c r="A95" s="1"/>
      <c r="B95" s="15">
        <v>45408</v>
      </c>
      <c r="C95" s="16" t="s">
        <v>108</v>
      </c>
      <c r="D95" s="18"/>
      <c r="E95" s="16"/>
      <c r="F95" s="17" t="s">
        <v>16</v>
      </c>
      <c r="G95" s="18"/>
      <c r="H95" s="17" t="s">
        <v>17</v>
      </c>
      <c r="I95" s="18"/>
      <c r="J95" s="13"/>
      <c r="K95" s="13">
        <v>31.73</v>
      </c>
      <c r="L95" s="20">
        <f>+L94+Tabla13457981023456789111213143456[[#This Row],[Debito]]-Tabla13457981023456789111213143456[[#This Row],[Credito]]</f>
        <v>3524033.3869999964</v>
      </c>
    </row>
    <row r="96" spans="1:12" ht="18">
      <c r="A96" s="1"/>
      <c r="B96" s="15">
        <v>45408</v>
      </c>
      <c r="C96" s="16" t="s">
        <v>109</v>
      </c>
      <c r="D96" s="18"/>
      <c r="E96" s="16"/>
      <c r="F96" s="17" t="s">
        <v>16</v>
      </c>
      <c r="G96" s="18"/>
      <c r="H96" s="17" t="s">
        <v>17</v>
      </c>
      <c r="I96" s="18"/>
      <c r="J96" s="13"/>
      <c r="K96" s="13">
        <v>84.42</v>
      </c>
      <c r="L96" s="20">
        <f>+L95+Tabla13457981023456789111213143456[[#This Row],[Debito]]-Tabla13457981023456789111213143456[[#This Row],[Credito]]</f>
        <v>3523948.9669999965</v>
      </c>
    </row>
    <row r="97" spans="1:12" ht="18">
      <c r="A97" s="1"/>
      <c r="B97" s="15">
        <v>45408</v>
      </c>
      <c r="C97" s="16" t="s">
        <v>110</v>
      </c>
      <c r="D97" s="18"/>
      <c r="E97" s="16"/>
      <c r="F97" s="17" t="s">
        <v>16</v>
      </c>
      <c r="G97" s="18"/>
      <c r="H97" s="17" t="s">
        <v>17</v>
      </c>
      <c r="I97" s="18"/>
      <c r="J97" s="13"/>
      <c r="K97" s="13">
        <v>27.25</v>
      </c>
      <c r="L97" s="20">
        <f>+L96+Tabla13457981023456789111213143456[[#This Row],[Debito]]-Tabla13457981023456789111213143456[[#This Row],[Credito]]</f>
        <v>3523921.7169999965</v>
      </c>
    </row>
    <row r="98" spans="1:12" ht="18">
      <c r="A98" s="1"/>
      <c r="B98" s="15">
        <v>45408</v>
      </c>
      <c r="C98" s="16" t="s">
        <v>111</v>
      </c>
      <c r="D98" s="18"/>
      <c r="E98" s="16"/>
      <c r="F98" s="17" t="s">
        <v>16</v>
      </c>
      <c r="G98" s="18"/>
      <c r="H98" s="17" t="s">
        <v>17</v>
      </c>
      <c r="I98" s="18"/>
      <c r="J98" s="13"/>
      <c r="K98" s="13">
        <v>27.25</v>
      </c>
      <c r="L98" s="20">
        <f>+L97+Tabla13457981023456789111213143456[[#This Row],[Debito]]-Tabla13457981023456789111213143456[[#This Row],[Credito]]</f>
        <v>3523894.4669999965</v>
      </c>
    </row>
    <row r="99" spans="1:12" ht="18">
      <c r="A99" s="1"/>
      <c r="B99" s="15">
        <v>45408</v>
      </c>
      <c r="C99" s="16" t="s">
        <v>112</v>
      </c>
      <c r="D99" s="18"/>
      <c r="E99" s="16"/>
      <c r="F99" s="17" t="s">
        <v>16</v>
      </c>
      <c r="G99" s="18"/>
      <c r="H99" s="17" t="s">
        <v>17</v>
      </c>
      <c r="I99" s="18"/>
      <c r="J99" s="13"/>
      <c r="K99" s="13">
        <v>33.31</v>
      </c>
      <c r="L99" s="20">
        <f>+L98+Tabla13457981023456789111213143456[[#This Row],[Debito]]-Tabla13457981023456789111213143456[[#This Row],[Credito]]</f>
        <v>3523861.1569999964</v>
      </c>
    </row>
    <row r="100" spans="1:12" ht="18">
      <c r="A100" s="1"/>
      <c r="B100" s="15">
        <v>45408</v>
      </c>
      <c r="C100" s="16" t="s">
        <v>113</v>
      </c>
      <c r="D100" s="18"/>
      <c r="E100" s="16"/>
      <c r="F100" s="21" t="s">
        <v>27</v>
      </c>
      <c r="G100" s="18"/>
      <c r="H100" s="17" t="s">
        <v>28</v>
      </c>
      <c r="I100" s="18"/>
      <c r="J100" s="13"/>
      <c r="K100" s="13">
        <v>17300</v>
      </c>
      <c r="L100" s="20">
        <f>+L99+Tabla13457981023456789111213143456[[#This Row],[Debito]]-Tabla13457981023456789111213143456[[#This Row],[Credito]]</f>
        <v>3506561.1569999964</v>
      </c>
    </row>
    <row r="101" spans="1:12" ht="18">
      <c r="A101" s="1"/>
      <c r="B101" s="15">
        <v>45408</v>
      </c>
      <c r="C101" s="16" t="s">
        <v>114</v>
      </c>
      <c r="D101" s="18"/>
      <c r="E101" s="16"/>
      <c r="F101" s="21" t="s">
        <v>27</v>
      </c>
      <c r="G101" s="18"/>
      <c r="H101" s="17" t="s">
        <v>28</v>
      </c>
      <c r="I101" s="18"/>
      <c r="J101" s="13"/>
      <c r="K101" s="13">
        <v>17300</v>
      </c>
      <c r="L101" s="20">
        <f>+L100+Tabla13457981023456789111213143456[[#This Row],[Debito]]-Tabla13457981023456789111213143456[[#This Row],[Credito]]</f>
        <v>3489261.1569999964</v>
      </c>
    </row>
    <row r="102" spans="1:12" ht="18">
      <c r="A102" s="1"/>
      <c r="B102" s="15">
        <v>45408</v>
      </c>
      <c r="C102" s="16" t="s">
        <v>115</v>
      </c>
      <c r="D102" s="18"/>
      <c r="E102" s="16"/>
      <c r="F102" s="21" t="s">
        <v>27</v>
      </c>
      <c r="G102" s="18"/>
      <c r="H102" s="17" t="s">
        <v>28</v>
      </c>
      <c r="I102" s="18"/>
      <c r="J102" s="13"/>
      <c r="K102" s="13">
        <v>17300</v>
      </c>
      <c r="L102" s="20">
        <f>+L101+Tabla13457981023456789111213143456[[#This Row],[Debito]]-Tabla13457981023456789111213143456[[#This Row],[Credito]]</f>
        <v>3471961.1569999964</v>
      </c>
    </row>
    <row r="103" spans="1:12" ht="18">
      <c r="A103" s="1"/>
      <c r="B103" s="15">
        <v>45408</v>
      </c>
      <c r="C103" s="16" t="s">
        <v>116</v>
      </c>
      <c r="D103" s="18"/>
      <c r="E103" s="16"/>
      <c r="F103" s="21" t="s">
        <v>27</v>
      </c>
      <c r="G103" s="18"/>
      <c r="H103" s="17" t="s">
        <v>28</v>
      </c>
      <c r="I103" s="18"/>
      <c r="J103" s="13"/>
      <c r="K103" s="13">
        <v>21150</v>
      </c>
      <c r="L103" s="20">
        <f>+L102+Tabla13457981023456789111213143456[[#This Row],[Debito]]-Tabla13457981023456789111213143456[[#This Row],[Credito]]</f>
        <v>3450811.1569999964</v>
      </c>
    </row>
    <row r="104" spans="1:12" ht="18">
      <c r="A104" s="1"/>
      <c r="B104" s="15">
        <v>45408</v>
      </c>
      <c r="C104" s="16" t="s">
        <v>117</v>
      </c>
      <c r="D104" s="18"/>
      <c r="E104" s="16"/>
      <c r="F104" s="21" t="s">
        <v>27</v>
      </c>
      <c r="G104" s="18"/>
      <c r="H104" s="17" t="s">
        <v>28</v>
      </c>
      <c r="I104" s="18"/>
      <c r="J104" s="13"/>
      <c r="K104" s="13">
        <v>56280</v>
      </c>
      <c r="L104" s="20">
        <f>+L103+Tabla13457981023456789111213143456[[#This Row],[Debito]]-Tabla13457981023456789111213143456[[#This Row],[Credito]]</f>
        <v>3394531.1569999964</v>
      </c>
    </row>
    <row r="105" spans="1:12" ht="18">
      <c r="A105" s="1"/>
      <c r="B105" s="15">
        <v>45408</v>
      </c>
      <c r="C105" s="16" t="s">
        <v>118</v>
      </c>
      <c r="D105" s="18"/>
      <c r="E105" s="16"/>
      <c r="F105" s="21" t="s">
        <v>27</v>
      </c>
      <c r="G105" s="18"/>
      <c r="H105" s="17" t="s">
        <v>28</v>
      </c>
      <c r="I105" s="18"/>
      <c r="J105" s="13"/>
      <c r="K105" s="13">
        <v>18165</v>
      </c>
      <c r="L105" s="20">
        <f>+L104+Tabla13457981023456789111213143456[[#This Row],[Debito]]-Tabla13457981023456789111213143456[[#This Row],[Credito]]</f>
        <v>3376366.1569999964</v>
      </c>
    </row>
    <row r="106" spans="1:12" ht="18">
      <c r="A106" s="1"/>
      <c r="B106" s="15">
        <v>45408</v>
      </c>
      <c r="C106" s="16" t="s">
        <v>119</v>
      </c>
      <c r="D106" s="18"/>
      <c r="E106" s="16"/>
      <c r="F106" s="21" t="s">
        <v>27</v>
      </c>
      <c r="G106" s="18"/>
      <c r="H106" s="17" t="s">
        <v>28</v>
      </c>
      <c r="I106" s="18"/>
      <c r="J106" s="13"/>
      <c r="K106" s="13">
        <v>18165</v>
      </c>
      <c r="L106" s="20">
        <f>+L105+Tabla13457981023456789111213143456[[#This Row],[Debito]]-Tabla13457981023456789111213143456[[#This Row],[Credito]]</f>
        <v>3358201.1569999964</v>
      </c>
    </row>
    <row r="107" spans="1:12" ht="18">
      <c r="A107" s="1"/>
      <c r="B107" s="15">
        <v>45408</v>
      </c>
      <c r="C107" s="16" t="s">
        <v>120</v>
      </c>
      <c r="D107" s="18"/>
      <c r="E107" s="16"/>
      <c r="F107" s="21" t="s">
        <v>27</v>
      </c>
      <c r="G107" s="18"/>
      <c r="H107" s="17" t="s">
        <v>28</v>
      </c>
      <c r="I107" s="18"/>
      <c r="J107" s="13"/>
      <c r="K107" s="13">
        <v>22207.5</v>
      </c>
      <c r="L107" s="20">
        <f>+L106+Tabla13457981023456789111213143456[[#This Row],[Debito]]-Tabla13457981023456789111213143456[[#This Row],[Credito]]</f>
        <v>3335993.6569999964</v>
      </c>
    </row>
    <row r="108" spans="1:12" ht="18">
      <c r="A108" s="1"/>
      <c r="B108" s="15">
        <v>45412</v>
      </c>
      <c r="C108" s="16">
        <v>9990002</v>
      </c>
      <c r="D108" s="18"/>
      <c r="E108" s="16"/>
      <c r="F108" s="21" t="s">
        <v>121</v>
      </c>
      <c r="G108" s="18"/>
      <c r="H108" s="17" t="s">
        <v>122</v>
      </c>
      <c r="I108" s="18"/>
      <c r="J108" s="13"/>
      <c r="K108" s="13">
        <v>175</v>
      </c>
      <c r="L108" s="20">
        <f>+L107+Tabla13457981023456789111213143456[[#This Row],[Debito]]-Tabla13457981023456789111213143456[[#This Row],[Credito]]</f>
        <v>3335818.6569999964</v>
      </c>
    </row>
    <row r="109" spans="1:12" ht="18">
      <c r="A109" s="1"/>
      <c r="B109" s="28"/>
      <c r="C109" s="18"/>
      <c r="D109" s="18"/>
      <c r="E109" s="16"/>
      <c r="F109" s="29"/>
      <c r="G109" s="18"/>
      <c r="H109" s="30"/>
      <c r="I109" s="18"/>
      <c r="J109" s="13"/>
      <c r="K109" s="31"/>
      <c r="L109" s="20"/>
    </row>
    <row r="110" spans="1:12" ht="18.75" thickBot="1">
      <c r="A110" s="1"/>
      <c r="B110" s="80" t="s">
        <v>123</v>
      </c>
      <c r="C110" s="80"/>
      <c r="D110" s="80"/>
      <c r="E110" s="80"/>
      <c r="F110" s="80"/>
      <c r="G110" s="80"/>
      <c r="H110" s="80"/>
      <c r="I110" s="32"/>
      <c r="J110" s="33">
        <f>SUM(J11:J109)</f>
        <v>8195</v>
      </c>
      <c r="K110" s="33">
        <f>SUM(K9:K109)</f>
        <v>1327610.03</v>
      </c>
      <c r="L110" s="34">
        <f>+L108</f>
        <v>3335818.6569999964</v>
      </c>
    </row>
    <row r="111" spans="1:12" ht="18.75" thickTop="1">
      <c r="A111" s="1"/>
      <c r="B111" s="1"/>
      <c r="C111" s="1"/>
      <c r="D111" s="1"/>
      <c r="E111" s="1"/>
      <c r="F111" s="1"/>
      <c r="G111" s="1"/>
      <c r="H111" s="1"/>
      <c r="I111" s="1"/>
      <c r="J111" s="2"/>
      <c r="K111" s="2"/>
      <c r="L111" s="35"/>
    </row>
    <row r="112" spans="1:12" ht="18">
      <c r="A112" s="1"/>
      <c r="B112" s="1"/>
      <c r="C112" s="1"/>
      <c r="D112" s="1"/>
      <c r="E112" s="1"/>
      <c r="F112" s="1"/>
      <c r="G112" s="1"/>
      <c r="H112" s="1"/>
      <c r="I112" s="1"/>
      <c r="J112" s="2"/>
      <c r="K112" s="2"/>
      <c r="L112" s="1"/>
    </row>
    <row r="113" spans="1:14" ht="18">
      <c r="A113" s="1"/>
      <c r="B113" s="1"/>
      <c r="C113" s="1"/>
      <c r="D113" s="1"/>
      <c r="E113" s="1"/>
      <c r="F113" s="1"/>
      <c r="G113" s="1"/>
      <c r="H113" s="1"/>
      <c r="I113" s="1"/>
      <c r="J113" s="2"/>
      <c r="K113" s="2"/>
      <c r="L113" s="35"/>
    </row>
    <row r="114" spans="1:14" ht="18">
      <c r="A114" s="1"/>
      <c r="B114" s="1"/>
      <c r="E114" s="1"/>
      <c r="F114" s="1"/>
      <c r="G114" s="1"/>
      <c r="H114" s="1"/>
      <c r="I114" s="1"/>
      <c r="J114" s="2"/>
    </row>
    <row r="115" spans="1:14" ht="18">
      <c r="A115" s="1"/>
      <c r="B115" s="1"/>
      <c r="C115" s="78" t="s">
        <v>124</v>
      </c>
      <c r="D115" s="78"/>
      <c r="E115" s="78"/>
      <c r="G115" s="1"/>
      <c r="H115" s="36" t="s">
        <v>125</v>
      </c>
      <c r="I115" s="1"/>
      <c r="K115" s="78" t="s">
        <v>125</v>
      </c>
      <c r="L115" s="78"/>
    </row>
    <row r="116" spans="1:14" ht="18">
      <c r="A116" s="1"/>
      <c r="B116" s="1"/>
      <c r="C116" s="79" t="s">
        <v>126</v>
      </c>
      <c r="D116" s="79"/>
      <c r="E116" s="79"/>
      <c r="G116" s="4"/>
      <c r="H116" s="37" t="s">
        <v>127</v>
      </c>
      <c r="I116" s="1"/>
      <c r="J116" s="1"/>
      <c r="K116" s="79" t="s">
        <v>128</v>
      </c>
      <c r="L116" s="79"/>
    </row>
    <row r="117" spans="1:14" ht="18">
      <c r="A117" s="1"/>
      <c r="B117" s="1"/>
      <c r="C117" s="75" t="s">
        <v>129</v>
      </c>
      <c r="D117" s="75"/>
      <c r="E117" s="75"/>
      <c r="G117" s="4"/>
      <c r="H117" s="4" t="s">
        <v>130</v>
      </c>
      <c r="I117" s="1"/>
      <c r="J117" s="1"/>
      <c r="K117" s="75" t="s">
        <v>131</v>
      </c>
      <c r="L117" s="75"/>
    </row>
    <row r="118" spans="1:14" ht="18">
      <c r="A118" s="1"/>
      <c r="B118" s="1"/>
      <c r="C118" s="1"/>
      <c r="D118" s="1"/>
      <c r="E118" s="1"/>
      <c r="F118" s="1"/>
      <c r="G118" s="1"/>
      <c r="H118" s="1"/>
      <c r="I118" s="1"/>
      <c r="J118" s="2"/>
      <c r="K118" s="2"/>
      <c r="L118" s="1"/>
    </row>
    <row r="119" spans="1:14" ht="18">
      <c r="A119" s="1"/>
      <c r="B119" s="1"/>
      <c r="C119" s="1"/>
      <c r="D119" s="1"/>
      <c r="E119" s="1"/>
      <c r="F119" s="1"/>
      <c r="G119" s="1"/>
      <c r="H119" s="1"/>
      <c r="I119" s="1"/>
      <c r="J119" s="2"/>
      <c r="K119" s="2"/>
      <c r="L119" s="1"/>
    </row>
    <row r="120" spans="1:14" ht="18">
      <c r="A120" s="1"/>
      <c r="B120" s="1"/>
      <c r="C120" s="1"/>
      <c r="D120" s="1"/>
      <c r="E120" s="1"/>
      <c r="F120" s="1"/>
      <c r="G120" s="1"/>
      <c r="H120" s="1"/>
      <c r="I120" s="1"/>
      <c r="J120" s="2"/>
      <c r="K120" s="2"/>
      <c r="L120" s="1"/>
    </row>
    <row r="121" spans="1:14" ht="18">
      <c r="A121" s="1"/>
      <c r="B121" s="75" t="s">
        <v>0</v>
      </c>
      <c r="C121" s="75"/>
      <c r="D121" s="75"/>
      <c r="E121" s="75"/>
      <c r="F121" s="75"/>
      <c r="G121" s="75"/>
      <c r="H121" s="75"/>
      <c r="I121" s="75"/>
      <c r="J121" s="75"/>
      <c r="K121" s="75"/>
      <c r="L121" s="75"/>
    </row>
    <row r="122" spans="1:14" ht="18">
      <c r="A122" s="1"/>
      <c r="B122" s="75" t="s">
        <v>1</v>
      </c>
      <c r="C122" s="75"/>
      <c r="D122" s="75"/>
      <c r="E122" s="75"/>
      <c r="F122" s="75"/>
      <c r="G122" s="75"/>
      <c r="H122" s="75"/>
      <c r="I122" s="75"/>
      <c r="J122" s="75"/>
      <c r="K122" s="75"/>
      <c r="L122" s="75"/>
    </row>
    <row r="123" spans="1:14" ht="18">
      <c r="A123" s="1"/>
      <c r="B123" s="75" t="s">
        <v>132</v>
      </c>
      <c r="C123" s="75"/>
      <c r="D123" s="75"/>
      <c r="E123" s="75"/>
      <c r="F123" s="75"/>
      <c r="G123" s="75"/>
      <c r="H123" s="75"/>
      <c r="I123" s="75"/>
      <c r="J123" s="75"/>
      <c r="K123" s="75"/>
      <c r="L123" s="75"/>
    </row>
    <row r="124" spans="1:14" ht="18">
      <c r="A124" s="1"/>
      <c r="B124" s="76">
        <f>+B5</f>
        <v>45412</v>
      </c>
      <c r="C124" s="76"/>
      <c r="D124" s="76"/>
      <c r="E124" s="76"/>
      <c r="F124" s="76"/>
      <c r="G124" s="76"/>
      <c r="H124" s="76"/>
      <c r="I124" s="76"/>
      <c r="J124" s="76"/>
      <c r="K124" s="76"/>
      <c r="L124" s="76"/>
    </row>
    <row r="125" spans="1:14" ht="18">
      <c r="A125" s="1"/>
      <c r="B125" s="1"/>
      <c r="C125" s="1"/>
      <c r="D125" s="1"/>
      <c r="E125" s="1"/>
      <c r="F125" s="1"/>
      <c r="G125" s="1"/>
      <c r="H125" s="1"/>
      <c r="I125" s="1"/>
      <c r="J125" s="2"/>
      <c r="K125" s="2"/>
      <c r="L125" s="1"/>
    </row>
    <row r="126" spans="1:14" ht="18">
      <c r="A126" s="1"/>
      <c r="B126" s="5" t="s">
        <v>3</v>
      </c>
      <c r="C126" s="5" t="s">
        <v>133</v>
      </c>
      <c r="D126" s="5" t="s">
        <v>5</v>
      </c>
      <c r="E126" s="5" t="s">
        <v>6</v>
      </c>
      <c r="F126" s="5" t="s">
        <v>7</v>
      </c>
      <c r="G126" s="5"/>
      <c r="H126" s="38" t="s">
        <v>134</v>
      </c>
      <c r="I126" s="38" t="s">
        <v>10</v>
      </c>
      <c r="J126" s="39" t="s">
        <v>135</v>
      </c>
      <c r="K126" s="39" t="s">
        <v>136</v>
      </c>
      <c r="L126" s="5" t="s">
        <v>13</v>
      </c>
    </row>
    <row r="127" spans="1:14" ht="18">
      <c r="A127" s="1"/>
      <c r="B127" s="40"/>
      <c r="C127" s="41"/>
      <c r="D127" s="8"/>
      <c r="E127" s="8"/>
      <c r="F127" s="42"/>
      <c r="G127" s="8"/>
      <c r="H127" s="10" t="s">
        <v>14</v>
      </c>
      <c r="I127" s="8"/>
      <c r="J127" s="11"/>
      <c r="K127" s="11"/>
      <c r="L127" s="13">
        <f>+'[1]Marzo 2024 '!L207</f>
        <v>597321800.45708597</v>
      </c>
      <c r="N127" s="43"/>
    </row>
    <row r="128" spans="1:14" ht="32.25" customHeight="1">
      <c r="A128" s="1"/>
      <c r="B128" s="44">
        <v>45385</v>
      </c>
      <c r="C128" s="45">
        <v>790</v>
      </c>
      <c r="D128" s="46"/>
      <c r="E128" s="47" t="s">
        <v>137</v>
      </c>
      <c r="F128" s="47" t="s">
        <v>138</v>
      </c>
      <c r="G128" s="48"/>
      <c r="H128" s="49" t="s">
        <v>139</v>
      </c>
      <c r="I128" s="46"/>
      <c r="J128" s="50"/>
      <c r="K128" s="51">
        <v>47200</v>
      </c>
      <c r="L128" s="50">
        <f t="shared" ref="L128:L191" si="0">+L127+J128-K128</f>
        <v>597274600.45708597</v>
      </c>
      <c r="N128" s="43"/>
    </row>
    <row r="129" spans="1:14" ht="31.5" customHeight="1">
      <c r="A129" s="1"/>
      <c r="B129" s="44">
        <v>45385</v>
      </c>
      <c r="C129" s="45">
        <v>792</v>
      </c>
      <c r="D129" s="46"/>
      <c r="E129" s="47" t="s">
        <v>137</v>
      </c>
      <c r="F129" s="47" t="s">
        <v>140</v>
      </c>
      <c r="G129" s="48"/>
      <c r="H129" s="49" t="s">
        <v>141</v>
      </c>
      <c r="I129" s="46"/>
      <c r="J129" s="50"/>
      <c r="K129" s="51">
        <v>11800</v>
      </c>
      <c r="L129" s="50">
        <f t="shared" si="0"/>
        <v>597262800.45708597</v>
      </c>
      <c r="N129" s="43"/>
    </row>
    <row r="130" spans="1:14" ht="36.75" customHeight="1">
      <c r="A130" s="1"/>
      <c r="B130" s="44">
        <v>45385</v>
      </c>
      <c r="C130" s="45">
        <v>794</v>
      </c>
      <c r="D130" s="46"/>
      <c r="E130" s="47" t="s">
        <v>137</v>
      </c>
      <c r="F130" s="47" t="s">
        <v>142</v>
      </c>
      <c r="G130" s="48"/>
      <c r="H130" s="49" t="s">
        <v>143</v>
      </c>
      <c r="I130" s="46"/>
      <c r="J130" s="50"/>
      <c r="K130" s="51">
        <v>37170</v>
      </c>
      <c r="L130" s="50">
        <f t="shared" si="0"/>
        <v>597225630.45708597</v>
      </c>
      <c r="N130" s="43"/>
    </row>
    <row r="131" spans="1:14" ht="36">
      <c r="A131" s="1"/>
      <c r="B131" s="44">
        <v>45385</v>
      </c>
      <c r="C131" s="45">
        <v>809</v>
      </c>
      <c r="D131" s="46"/>
      <c r="E131" s="47" t="s">
        <v>144</v>
      </c>
      <c r="F131" s="47" t="s">
        <v>145</v>
      </c>
      <c r="G131" s="48"/>
      <c r="H131" s="49" t="s">
        <v>146</v>
      </c>
      <c r="I131" s="46"/>
      <c r="J131" s="50"/>
      <c r="K131" s="51">
        <v>2100</v>
      </c>
      <c r="L131" s="50">
        <f t="shared" si="0"/>
        <v>597223530.45708597</v>
      </c>
      <c r="N131" s="43"/>
    </row>
    <row r="132" spans="1:14" ht="36">
      <c r="A132" s="1"/>
      <c r="B132" s="44">
        <v>45385</v>
      </c>
      <c r="C132" s="45">
        <v>810</v>
      </c>
      <c r="D132" s="46"/>
      <c r="E132" s="47" t="s">
        <v>147</v>
      </c>
      <c r="F132" s="47" t="s">
        <v>148</v>
      </c>
      <c r="G132" s="48"/>
      <c r="H132" s="49" t="s">
        <v>149</v>
      </c>
      <c r="I132" s="46"/>
      <c r="J132" s="50"/>
      <c r="K132" s="51">
        <v>62882.2</v>
      </c>
      <c r="L132" s="50">
        <f t="shared" si="0"/>
        <v>597160648.25708592</v>
      </c>
      <c r="N132" s="43"/>
    </row>
    <row r="133" spans="1:14" ht="36">
      <c r="A133" s="1"/>
      <c r="B133" s="44">
        <v>45385</v>
      </c>
      <c r="C133" s="45">
        <v>811</v>
      </c>
      <c r="D133" s="46"/>
      <c r="E133" s="47" t="s">
        <v>150</v>
      </c>
      <c r="F133" s="47" t="s">
        <v>151</v>
      </c>
      <c r="G133" s="48"/>
      <c r="H133" s="49" t="s">
        <v>152</v>
      </c>
      <c r="I133" s="46"/>
      <c r="J133" s="50"/>
      <c r="K133" s="51">
        <v>561557.62</v>
      </c>
      <c r="L133" s="50">
        <f t="shared" si="0"/>
        <v>596599090.63708591</v>
      </c>
      <c r="N133" s="43"/>
    </row>
    <row r="134" spans="1:14" ht="36">
      <c r="A134" s="1"/>
      <c r="B134" s="44">
        <v>45385</v>
      </c>
      <c r="C134" s="45">
        <v>812</v>
      </c>
      <c r="D134" s="46"/>
      <c r="E134" s="47" t="s">
        <v>153</v>
      </c>
      <c r="F134" s="47" t="s">
        <v>154</v>
      </c>
      <c r="G134" s="48"/>
      <c r="H134" s="49" t="s">
        <v>155</v>
      </c>
      <c r="I134" s="46"/>
      <c r="J134" s="50"/>
      <c r="K134" s="51">
        <v>3489.85</v>
      </c>
      <c r="L134" s="50">
        <f t="shared" si="0"/>
        <v>596595600.78708589</v>
      </c>
      <c r="N134" s="43"/>
    </row>
    <row r="135" spans="1:14" ht="36">
      <c r="A135" s="1"/>
      <c r="B135" s="44">
        <v>45385</v>
      </c>
      <c r="C135" s="45">
        <v>814</v>
      </c>
      <c r="D135" s="46"/>
      <c r="E135" s="47" t="s">
        <v>156</v>
      </c>
      <c r="F135" s="47" t="s">
        <v>157</v>
      </c>
      <c r="G135" s="48"/>
      <c r="H135" s="49" t="s">
        <v>158</v>
      </c>
      <c r="I135" s="46"/>
      <c r="J135" s="50"/>
      <c r="K135" s="51">
        <v>70800</v>
      </c>
      <c r="L135" s="50">
        <f t="shared" si="0"/>
        <v>596524800.78708589</v>
      </c>
      <c r="N135" s="43"/>
    </row>
    <row r="136" spans="1:14" ht="36">
      <c r="A136" s="1"/>
      <c r="B136" s="44">
        <v>45385</v>
      </c>
      <c r="C136" s="45">
        <v>816</v>
      </c>
      <c r="D136" s="46"/>
      <c r="E136" s="47" t="s">
        <v>159</v>
      </c>
      <c r="F136" s="47" t="s">
        <v>160</v>
      </c>
      <c r="G136" s="48"/>
      <c r="H136" s="49" t="s">
        <v>161</v>
      </c>
      <c r="I136" s="46"/>
      <c r="J136" s="50"/>
      <c r="K136" s="51">
        <v>336300</v>
      </c>
      <c r="L136" s="50">
        <f t="shared" si="0"/>
        <v>596188500.78708589</v>
      </c>
      <c r="N136" s="43"/>
    </row>
    <row r="137" spans="1:14" ht="54">
      <c r="A137" s="1"/>
      <c r="B137" s="44">
        <v>45385</v>
      </c>
      <c r="C137" s="45">
        <v>817</v>
      </c>
      <c r="D137" s="46"/>
      <c r="E137" s="47" t="s">
        <v>144</v>
      </c>
      <c r="F137" s="47" t="s">
        <v>162</v>
      </c>
      <c r="G137" s="48"/>
      <c r="H137" s="49" t="s">
        <v>163</v>
      </c>
      <c r="I137" s="46"/>
      <c r="J137" s="50"/>
      <c r="K137" s="51">
        <v>16666.32</v>
      </c>
      <c r="L137" s="50">
        <f t="shared" si="0"/>
        <v>596171834.46708584</v>
      </c>
      <c r="N137" s="43"/>
    </row>
    <row r="138" spans="1:14" ht="36">
      <c r="A138" s="1"/>
      <c r="B138" s="44">
        <v>45385</v>
      </c>
      <c r="C138" s="45">
        <v>818</v>
      </c>
      <c r="D138" s="46"/>
      <c r="E138" s="47" t="s">
        <v>164</v>
      </c>
      <c r="F138" s="47" t="s">
        <v>165</v>
      </c>
      <c r="G138" s="48"/>
      <c r="H138" s="49" t="s">
        <v>166</v>
      </c>
      <c r="I138" s="46"/>
      <c r="J138" s="50"/>
      <c r="K138" s="51">
        <v>48649.04</v>
      </c>
      <c r="L138" s="50">
        <f t="shared" si="0"/>
        <v>596123185.42708588</v>
      </c>
      <c r="N138" s="43"/>
    </row>
    <row r="139" spans="1:14" ht="36">
      <c r="A139" s="1"/>
      <c r="B139" s="44">
        <v>45385</v>
      </c>
      <c r="C139" s="45">
        <v>819</v>
      </c>
      <c r="D139" s="46"/>
      <c r="E139" s="47" t="s">
        <v>167</v>
      </c>
      <c r="F139" s="47" t="s">
        <v>168</v>
      </c>
      <c r="G139" s="48"/>
      <c r="H139" s="49" t="s">
        <v>169</v>
      </c>
      <c r="I139" s="46"/>
      <c r="J139" s="50"/>
      <c r="K139" s="51">
        <v>10620</v>
      </c>
      <c r="L139" s="50">
        <f t="shared" si="0"/>
        <v>596112565.42708588</v>
      </c>
      <c r="N139" s="43"/>
    </row>
    <row r="140" spans="1:14" ht="36">
      <c r="A140" s="1"/>
      <c r="B140" s="44">
        <v>45385</v>
      </c>
      <c r="C140" s="45">
        <v>820</v>
      </c>
      <c r="D140" s="46"/>
      <c r="E140" s="47" t="s">
        <v>156</v>
      </c>
      <c r="F140" s="47" t="s">
        <v>157</v>
      </c>
      <c r="G140" s="48"/>
      <c r="H140" s="49" t="s">
        <v>170</v>
      </c>
      <c r="I140" s="46"/>
      <c r="J140" s="50"/>
      <c r="K140" s="51">
        <v>70800</v>
      </c>
      <c r="L140" s="50">
        <f t="shared" si="0"/>
        <v>596041765.42708588</v>
      </c>
      <c r="N140" s="43"/>
    </row>
    <row r="141" spans="1:14" ht="36">
      <c r="A141" s="1"/>
      <c r="B141" s="44">
        <v>45385</v>
      </c>
      <c r="C141" s="45">
        <v>821</v>
      </c>
      <c r="D141" s="46"/>
      <c r="E141" s="47" t="s">
        <v>171</v>
      </c>
      <c r="F141" s="47" t="s">
        <v>172</v>
      </c>
      <c r="G141" s="48"/>
      <c r="H141" s="49" t="s">
        <v>173</v>
      </c>
      <c r="I141" s="46"/>
      <c r="J141" s="50"/>
      <c r="K141" s="51">
        <v>743654.08</v>
      </c>
      <c r="L141" s="50">
        <f t="shared" si="0"/>
        <v>595298111.34708583</v>
      </c>
      <c r="N141" s="43"/>
    </row>
    <row r="142" spans="1:14" ht="36">
      <c r="A142" s="1"/>
      <c r="B142" s="44">
        <v>45385</v>
      </c>
      <c r="C142" s="45">
        <v>822</v>
      </c>
      <c r="D142" s="46"/>
      <c r="E142" s="47" t="s">
        <v>174</v>
      </c>
      <c r="F142" s="47" t="s">
        <v>175</v>
      </c>
      <c r="G142" s="48"/>
      <c r="H142" s="49" t="s">
        <v>176</v>
      </c>
      <c r="I142" s="46"/>
      <c r="J142" s="50"/>
      <c r="K142" s="51">
        <v>112595.6</v>
      </c>
      <c r="L142" s="50">
        <f t="shared" si="0"/>
        <v>595185515.74708581</v>
      </c>
      <c r="N142" s="43"/>
    </row>
    <row r="143" spans="1:14" ht="36">
      <c r="A143" s="1"/>
      <c r="B143" s="44">
        <v>45385</v>
      </c>
      <c r="C143" s="45">
        <v>823</v>
      </c>
      <c r="D143" s="46"/>
      <c r="E143" s="47" t="s">
        <v>177</v>
      </c>
      <c r="F143" s="47" t="s">
        <v>178</v>
      </c>
      <c r="G143" s="48"/>
      <c r="H143" s="49" t="s">
        <v>179</v>
      </c>
      <c r="I143" s="46"/>
      <c r="J143" s="50"/>
      <c r="K143" s="51">
        <v>6435</v>
      </c>
      <c r="L143" s="50">
        <f t="shared" si="0"/>
        <v>595179080.74708581</v>
      </c>
      <c r="N143" s="43"/>
    </row>
    <row r="144" spans="1:14" ht="54">
      <c r="A144" s="1"/>
      <c r="B144" s="44">
        <v>45385</v>
      </c>
      <c r="C144" s="45">
        <v>825</v>
      </c>
      <c r="D144" s="46"/>
      <c r="E144" s="47" t="s">
        <v>180</v>
      </c>
      <c r="F144" s="47" t="s">
        <v>181</v>
      </c>
      <c r="G144" s="48"/>
      <c r="H144" s="49" t="s">
        <v>182</v>
      </c>
      <c r="I144" s="46"/>
      <c r="J144" s="50"/>
      <c r="K144" s="51">
        <v>92326.74</v>
      </c>
      <c r="L144" s="50">
        <f t="shared" si="0"/>
        <v>595086754.0070858</v>
      </c>
      <c r="N144" s="43"/>
    </row>
    <row r="145" spans="1:14" ht="36">
      <c r="A145" s="1"/>
      <c r="B145" s="44">
        <v>45386</v>
      </c>
      <c r="C145" s="45"/>
      <c r="D145" s="46"/>
      <c r="E145" s="47" t="s">
        <v>183</v>
      </c>
      <c r="F145" s="52" t="s">
        <v>184</v>
      </c>
      <c r="G145" s="48"/>
      <c r="H145" s="49" t="s">
        <v>185</v>
      </c>
      <c r="I145" s="46"/>
      <c r="J145" s="50">
        <v>149010728.85057601</v>
      </c>
      <c r="K145" s="51"/>
      <c r="L145" s="50">
        <f t="shared" si="0"/>
        <v>744097482.85766184</v>
      </c>
      <c r="N145" s="43"/>
    </row>
    <row r="146" spans="1:14" ht="36">
      <c r="A146" s="1"/>
      <c r="B146" s="44">
        <v>45386</v>
      </c>
      <c r="C146" s="45"/>
      <c r="D146" s="46"/>
      <c r="E146" s="47" t="s">
        <v>186</v>
      </c>
      <c r="F146" s="52" t="s">
        <v>184</v>
      </c>
      <c r="G146" s="48"/>
      <c r="H146" s="49" t="s">
        <v>187</v>
      </c>
      <c r="I146" s="46"/>
      <c r="J146" s="50">
        <v>2877629.625</v>
      </c>
      <c r="K146" s="51"/>
      <c r="L146" s="50">
        <f t="shared" si="0"/>
        <v>746975112.48266184</v>
      </c>
      <c r="N146" s="43"/>
    </row>
    <row r="147" spans="1:14" ht="54">
      <c r="A147" s="1"/>
      <c r="B147" s="44">
        <v>45387</v>
      </c>
      <c r="C147" s="45" t="s">
        <v>188</v>
      </c>
      <c r="D147" s="46"/>
      <c r="E147" s="47" t="s">
        <v>189</v>
      </c>
      <c r="F147" s="52" t="s">
        <v>190</v>
      </c>
      <c r="G147" s="48"/>
      <c r="H147" s="49" t="s">
        <v>191</v>
      </c>
      <c r="I147" s="46"/>
      <c r="J147" s="50"/>
      <c r="K147" s="51">
        <v>4606493.2</v>
      </c>
      <c r="L147" s="50">
        <f t="shared" si="0"/>
        <v>742368619.2826618</v>
      </c>
      <c r="N147" s="43"/>
    </row>
    <row r="148" spans="1:14" ht="54">
      <c r="A148" s="1"/>
      <c r="B148" s="44">
        <v>45387</v>
      </c>
      <c r="C148" s="45">
        <v>851</v>
      </c>
      <c r="D148" s="46"/>
      <c r="E148" s="47" t="s">
        <v>192</v>
      </c>
      <c r="F148" s="47" t="s">
        <v>193</v>
      </c>
      <c r="G148" s="48"/>
      <c r="H148" s="49" t="s">
        <v>194</v>
      </c>
      <c r="I148" s="46"/>
      <c r="J148" s="50"/>
      <c r="K148" s="51">
        <v>43227.98</v>
      </c>
      <c r="L148" s="50">
        <f t="shared" si="0"/>
        <v>742325391.30266178</v>
      </c>
      <c r="N148" s="43"/>
    </row>
    <row r="149" spans="1:14" ht="54">
      <c r="A149" s="1"/>
      <c r="B149" s="44">
        <v>45387</v>
      </c>
      <c r="C149" s="53">
        <v>852</v>
      </c>
      <c r="D149" s="54"/>
      <c r="E149" s="55" t="s">
        <v>195</v>
      </c>
      <c r="F149" s="55" t="s">
        <v>196</v>
      </c>
      <c r="G149" s="56"/>
      <c r="H149" s="57" t="s">
        <v>197</v>
      </c>
      <c r="I149" s="54"/>
      <c r="J149" s="58"/>
      <c r="K149" s="59">
        <v>287979</v>
      </c>
      <c r="L149" s="58">
        <f t="shared" si="0"/>
        <v>742037412.30266178</v>
      </c>
      <c r="N149" s="43"/>
    </row>
    <row r="150" spans="1:14" ht="36">
      <c r="A150" s="1"/>
      <c r="B150" s="44">
        <v>45387</v>
      </c>
      <c r="C150" s="45">
        <v>853</v>
      </c>
      <c r="D150" s="46"/>
      <c r="E150" s="47" t="s">
        <v>198</v>
      </c>
      <c r="F150" s="47" t="s">
        <v>199</v>
      </c>
      <c r="G150" s="48"/>
      <c r="H150" s="49" t="s">
        <v>200</v>
      </c>
      <c r="I150" s="46"/>
      <c r="J150" s="50"/>
      <c r="K150" s="51">
        <v>1394029.79</v>
      </c>
      <c r="L150" s="50">
        <f t="shared" si="0"/>
        <v>740643382.51266181</v>
      </c>
      <c r="N150" s="43"/>
    </row>
    <row r="151" spans="1:14" ht="54">
      <c r="A151" s="1"/>
      <c r="B151" s="60">
        <v>45391</v>
      </c>
      <c r="C151" s="61">
        <v>877</v>
      </c>
      <c r="D151" s="62"/>
      <c r="E151" s="63" t="s">
        <v>201</v>
      </c>
      <c r="F151" s="64" t="s">
        <v>202</v>
      </c>
      <c r="G151" s="65"/>
      <c r="H151" s="66" t="s">
        <v>203</v>
      </c>
      <c r="I151" s="62"/>
      <c r="J151" s="67"/>
      <c r="K151" s="68">
        <v>3544763.34</v>
      </c>
      <c r="L151" s="67">
        <f t="shared" si="0"/>
        <v>737098619.17266178</v>
      </c>
    </row>
    <row r="152" spans="1:14" ht="36">
      <c r="A152" s="1"/>
      <c r="B152" s="60" t="s">
        <v>204</v>
      </c>
      <c r="C152" s="61" t="s">
        <v>205</v>
      </c>
      <c r="D152" s="62"/>
      <c r="E152" s="63" t="s">
        <v>206</v>
      </c>
      <c r="F152" s="64" t="s">
        <v>207</v>
      </c>
      <c r="G152" s="65"/>
      <c r="H152" s="66" t="s">
        <v>208</v>
      </c>
      <c r="I152" s="62"/>
      <c r="J152" s="67"/>
      <c r="K152" s="68">
        <v>6273078.9800000004</v>
      </c>
      <c r="L152" s="67">
        <f t="shared" si="0"/>
        <v>730825540.19266176</v>
      </c>
    </row>
    <row r="153" spans="1:14" ht="54">
      <c r="A153" s="1"/>
      <c r="B153" s="60" t="s">
        <v>204</v>
      </c>
      <c r="C153" s="61" t="s">
        <v>209</v>
      </c>
      <c r="D153" s="62"/>
      <c r="E153" s="63" t="s">
        <v>210</v>
      </c>
      <c r="F153" s="64" t="s">
        <v>211</v>
      </c>
      <c r="G153" s="65"/>
      <c r="H153" s="66" t="s">
        <v>212</v>
      </c>
      <c r="I153" s="62"/>
      <c r="J153" s="67"/>
      <c r="K153" s="68">
        <v>300000</v>
      </c>
      <c r="L153" s="67">
        <f t="shared" si="0"/>
        <v>730525540.19266176</v>
      </c>
    </row>
    <row r="154" spans="1:14" ht="36">
      <c r="A154" s="1"/>
      <c r="B154" s="60" t="s">
        <v>204</v>
      </c>
      <c r="C154" s="61" t="s">
        <v>213</v>
      </c>
      <c r="D154" s="62"/>
      <c r="E154" s="63" t="s">
        <v>214</v>
      </c>
      <c r="F154" s="64" t="s">
        <v>215</v>
      </c>
      <c r="G154" s="65"/>
      <c r="H154" s="66" t="s">
        <v>216</v>
      </c>
      <c r="I154" s="62"/>
      <c r="J154" s="67"/>
      <c r="K154" s="68">
        <v>5870</v>
      </c>
      <c r="L154" s="67">
        <f t="shared" si="0"/>
        <v>730519670.19266176</v>
      </c>
    </row>
    <row r="155" spans="1:14" ht="36">
      <c r="A155" s="1"/>
      <c r="B155" s="60" t="s">
        <v>204</v>
      </c>
      <c r="C155" s="61" t="s">
        <v>217</v>
      </c>
      <c r="D155" s="62"/>
      <c r="E155" s="63" t="s">
        <v>218</v>
      </c>
      <c r="F155" s="64" t="s">
        <v>219</v>
      </c>
      <c r="G155" s="65"/>
      <c r="H155" s="66" t="s">
        <v>220</v>
      </c>
      <c r="I155" s="62"/>
      <c r="J155" s="67"/>
      <c r="K155" s="68">
        <v>26668</v>
      </c>
      <c r="L155" s="67">
        <f t="shared" si="0"/>
        <v>730493002.19266176</v>
      </c>
    </row>
    <row r="156" spans="1:14" ht="36">
      <c r="A156" s="1"/>
      <c r="B156" s="60" t="s">
        <v>204</v>
      </c>
      <c r="C156" s="61" t="s">
        <v>221</v>
      </c>
      <c r="D156" s="62"/>
      <c r="E156" s="63" t="s">
        <v>195</v>
      </c>
      <c r="F156" s="64" t="s">
        <v>222</v>
      </c>
      <c r="G156" s="65"/>
      <c r="H156" s="66" t="s">
        <v>223</v>
      </c>
      <c r="I156" s="62"/>
      <c r="J156" s="67"/>
      <c r="K156" s="68">
        <v>24780</v>
      </c>
      <c r="L156" s="67">
        <f t="shared" si="0"/>
        <v>730468222.19266176</v>
      </c>
    </row>
    <row r="157" spans="1:14" ht="18">
      <c r="A157" s="1"/>
      <c r="B157" s="60" t="s">
        <v>204</v>
      </c>
      <c r="C157" s="61" t="s">
        <v>224</v>
      </c>
      <c r="D157" s="62"/>
      <c r="E157" s="63" t="s">
        <v>137</v>
      </c>
      <c r="F157" s="64" t="s">
        <v>138</v>
      </c>
      <c r="G157" s="65"/>
      <c r="H157" s="66" t="s">
        <v>225</v>
      </c>
      <c r="I157" s="62"/>
      <c r="J157" s="67"/>
      <c r="K157" s="68">
        <v>47200</v>
      </c>
      <c r="L157" s="67">
        <f t="shared" si="0"/>
        <v>730421022.19266176</v>
      </c>
    </row>
    <row r="158" spans="1:14" ht="54">
      <c r="A158" s="1"/>
      <c r="B158" s="60" t="s">
        <v>204</v>
      </c>
      <c r="C158" s="61">
        <v>919</v>
      </c>
      <c r="D158" s="62"/>
      <c r="E158" s="63" t="s">
        <v>226</v>
      </c>
      <c r="F158" s="64" t="s">
        <v>227</v>
      </c>
      <c r="G158" s="65"/>
      <c r="H158" s="66" t="s">
        <v>228</v>
      </c>
      <c r="I158" s="62"/>
      <c r="J158" s="67"/>
      <c r="K158" s="68">
        <v>4228.47</v>
      </c>
      <c r="L158" s="67">
        <f t="shared" si="0"/>
        <v>730416793.72266173</v>
      </c>
    </row>
    <row r="159" spans="1:14" ht="36">
      <c r="A159" s="1"/>
      <c r="B159" s="60" t="s">
        <v>204</v>
      </c>
      <c r="C159" s="61" t="s">
        <v>229</v>
      </c>
      <c r="D159" s="62"/>
      <c r="E159" s="63" t="s">
        <v>230</v>
      </c>
      <c r="F159" s="64" t="s">
        <v>231</v>
      </c>
      <c r="G159" s="65"/>
      <c r="H159" s="66" t="s">
        <v>232</v>
      </c>
      <c r="I159" s="62"/>
      <c r="J159" s="67"/>
      <c r="K159" s="68">
        <v>380000</v>
      </c>
      <c r="L159" s="67">
        <f t="shared" si="0"/>
        <v>730036793.72266173</v>
      </c>
    </row>
    <row r="160" spans="1:14" ht="36">
      <c r="A160" s="1"/>
      <c r="B160" s="60" t="s">
        <v>204</v>
      </c>
      <c r="C160" s="61" t="s">
        <v>233</v>
      </c>
      <c r="D160" s="62"/>
      <c r="E160" s="63" t="s">
        <v>234</v>
      </c>
      <c r="F160" s="64" t="s">
        <v>235</v>
      </c>
      <c r="G160" s="65"/>
      <c r="H160" s="66" t="s">
        <v>236</v>
      </c>
      <c r="I160" s="62"/>
      <c r="J160" s="67"/>
      <c r="K160" s="68">
        <v>113048.15</v>
      </c>
      <c r="L160" s="67">
        <f t="shared" si="0"/>
        <v>729923745.57266176</v>
      </c>
    </row>
    <row r="161" spans="1:14" ht="36">
      <c r="A161" s="1"/>
      <c r="B161" s="44">
        <v>45393</v>
      </c>
      <c r="C161" s="45"/>
      <c r="D161" s="46"/>
      <c r="E161" s="47" t="s">
        <v>237</v>
      </c>
      <c r="F161" s="52" t="s">
        <v>184</v>
      </c>
      <c r="G161" s="48"/>
      <c r="H161" s="49" t="s">
        <v>238</v>
      </c>
      <c r="I161" s="46"/>
      <c r="J161" s="50">
        <v>2771355.2057875115</v>
      </c>
      <c r="K161" s="51"/>
      <c r="L161" s="67">
        <f t="shared" si="0"/>
        <v>732695100.7784493</v>
      </c>
    </row>
    <row r="162" spans="1:14" ht="36">
      <c r="A162" s="1"/>
      <c r="B162" s="44">
        <v>45393</v>
      </c>
      <c r="C162" s="69"/>
      <c r="D162" s="46"/>
      <c r="E162" s="47" t="s">
        <v>239</v>
      </c>
      <c r="F162" s="52" t="s">
        <v>184</v>
      </c>
      <c r="G162" s="46"/>
      <c r="H162" s="49" t="s">
        <v>240</v>
      </c>
      <c r="I162" s="46"/>
      <c r="J162" s="50">
        <v>2728427.084212489</v>
      </c>
      <c r="K162" s="50"/>
      <c r="L162" s="50">
        <f t="shared" si="0"/>
        <v>735423527.86266184</v>
      </c>
    </row>
    <row r="163" spans="1:14" ht="36">
      <c r="A163" s="1"/>
      <c r="B163" s="44" t="s">
        <v>241</v>
      </c>
      <c r="C163" s="69" t="s">
        <v>242</v>
      </c>
      <c r="D163" s="46"/>
      <c r="E163" s="47" t="s">
        <v>156</v>
      </c>
      <c r="F163" s="47" t="s">
        <v>243</v>
      </c>
      <c r="G163" s="46"/>
      <c r="H163" s="49" t="s">
        <v>244</v>
      </c>
      <c r="I163" s="46"/>
      <c r="J163" s="50"/>
      <c r="K163" s="50">
        <v>116228</v>
      </c>
      <c r="L163" s="50">
        <f t="shared" si="0"/>
        <v>735307299.86266184</v>
      </c>
    </row>
    <row r="164" spans="1:14" ht="54">
      <c r="A164" s="1"/>
      <c r="B164" s="44" t="s">
        <v>241</v>
      </c>
      <c r="C164" s="69" t="s">
        <v>245</v>
      </c>
      <c r="D164" s="46"/>
      <c r="E164" s="47" t="s">
        <v>201</v>
      </c>
      <c r="F164" s="47" t="s">
        <v>246</v>
      </c>
      <c r="G164" s="46"/>
      <c r="H164" s="49" t="s">
        <v>247</v>
      </c>
      <c r="I164" s="46"/>
      <c r="J164" s="50"/>
      <c r="K164" s="50">
        <v>9484070.4199999999</v>
      </c>
      <c r="L164" s="50">
        <f t="shared" si="0"/>
        <v>725823229.44266188</v>
      </c>
    </row>
    <row r="165" spans="1:14" ht="36">
      <c r="A165" s="1"/>
      <c r="B165" s="44" t="s">
        <v>241</v>
      </c>
      <c r="C165" s="69" t="s">
        <v>248</v>
      </c>
      <c r="D165" s="46"/>
      <c r="E165" s="47" t="s">
        <v>249</v>
      </c>
      <c r="F165" s="47" t="s">
        <v>250</v>
      </c>
      <c r="G165" s="46"/>
      <c r="H165" s="49" t="s">
        <v>251</v>
      </c>
      <c r="I165" s="46"/>
      <c r="J165" s="70"/>
      <c r="K165" s="50">
        <v>13483.53</v>
      </c>
      <c r="L165" s="50">
        <f t="shared" si="0"/>
        <v>725809745.91266191</v>
      </c>
      <c r="N165" s="71"/>
    </row>
    <row r="166" spans="1:14" ht="36">
      <c r="A166" s="1"/>
      <c r="B166" s="44" t="s">
        <v>241</v>
      </c>
      <c r="C166" s="69" t="s">
        <v>252</v>
      </c>
      <c r="D166" s="46"/>
      <c r="E166" s="52" t="s">
        <v>206</v>
      </c>
      <c r="F166" s="49" t="s">
        <v>253</v>
      </c>
      <c r="G166" s="46"/>
      <c r="H166" s="49" t="s">
        <v>254</v>
      </c>
      <c r="I166" s="46"/>
      <c r="J166" s="70"/>
      <c r="K166" s="50">
        <v>1240811.02</v>
      </c>
      <c r="L166" s="50">
        <f t="shared" si="0"/>
        <v>724568934.89266193</v>
      </c>
    </row>
    <row r="167" spans="1:14" ht="36">
      <c r="A167" s="1"/>
      <c r="B167" s="44" t="s">
        <v>255</v>
      </c>
      <c r="C167" s="69" t="s">
        <v>256</v>
      </c>
      <c r="D167" s="46"/>
      <c r="E167" s="46" t="s">
        <v>226</v>
      </c>
      <c r="F167" s="49" t="s">
        <v>257</v>
      </c>
      <c r="G167" s="46"/>
      <c r="H167" s="49" t="s">
        <v>258</v>
      </c>
      <c r="I167" s="46"/>
      <c r="J167" s="70"/>
      <c r="K167" s="50">
        <v>34962.18</v>
      </c>
      <c r="L167" s="50">
        <f t="shared" si="0"/>
        <v>724533972.71266198</v>
      </c>
    </row>
    <row r="168" spans="1:14" ht="54">
      <c r="A168" s="1"/>
      <c r="B168" s="44" t="s">
        <v>255</v>
      </c>
      <c r="C168" s="69" t="s">
        <v>259</v>
      </c>
      <c r="D168" s="46"/>
      <c r="E168" s="47" t="s">
        <v>226</v>
      </c>
      <c r="F168" s="49" t="s">
        <v>257</v>
      </c>
      <c r="G168" s="46"/>
      <c r="H168" s="49" t="s">
        <v>260</v>
      </c>
      <c r="I168" s="46"/>
      <c r="J168" s="70"/>
      <c r="K168" s="50">
        <v>145255.26</v>
      </c>
      <c r="L168" s="50">
        <f t="shared" si="0"/>
        <v>724388717.45266199</v>
      </c>
    </row>
    <row r="169" spans="1:14" ht="36">
      <c r="A169" s="1"/>
      <c r="B169" s="44" t="s">
        <v>255</v>
      </c>
      <c r="C169" s="69" t="s">
        <v>261</v>
      </c>
      <c r="D169" s="46"/>
      <c r="E169" s="47" t="s">
        <v>262</v>
      </c>
      <c r="F169" s="52" t="s">
        <v>184</v>
      </c>
      <c r="G169" s="46"/>
      <c r="H169" s="49" t="s">
        <v>263</v>
      </c>
      <c r="I169" s="46"/>
      <c r="J169" s="70"/>
      <c r="K169" s="50">
        <v>5136115.2399999993</v>
      </c>
      <c r="L169" s="50">
        <f t="shared" si="0"/>
        <v>719252602.21266198</v>
      </c>
    </row>
    <row r="170" spans="1:14" ht="36">
      <c r="A170" s="1"/>
      <c r="B170" s="44" t="s">
        <v>255</v>
      </c>
      <c r="C170" s="69" t="s">
        <v>264</v>
      </c>
      <c r="D170" s="46"/>
      <c r="E170" s="47" t="s">
        <v>265</v>
      </c>
      <c r="F170" s="52" t="s">
        <v>184</v>
      </c>
      <c r="G170" s="46"/>
      <c r="H170" s="49" t="s">
        <v>266</v>
      </c>
      <c r="I170" s="46"/>
      <c r="J170" s="70"/>
      <c r="K170" s="50">
        <v>4879223.3499999996</v>
      </c>
      <c r="L170" s="50">
        <f t="shared" si="0"/>
        <v>714373378.86266196</v>
      </c>
    </row>
    <row r="171" spans="1:14" ht="36">
      <c r="A171" s="1"/>
      <c r="B171" s="44" t="s">
        <v>255</v>
      </c>
      <c r="C171" s="69" t="s">
        <v>267</v>
      </c>
      <c r="D171" s="46"/>
      <c r="E171" s="46" t="s">
        <v>268</v>
      </c>
      <c r="F171" s="52" t="s">
        <v>184</v>
      </c>
      <c r="G171" s="46"/>
      <c r="H171" s="49" t="s">
        <v>269</v>
      </c>
      <c r="I171" s="46"/>
      <c r="J171" s="70"/>
      <c r="K171" s="50">
        <v>20000</v>
      </c>
      <c r="L171" s="50">
        <f t="shared" si="0"/>
        <v>714353378.86266196</v>
      </c>
    </row>
    <row r="172" spans="1:14" ht="50.25" customHeight="1">
      <c r="A172" s="1"/>
      <c r="B172" s="44" t="s">
        <v>255</v>
      </c>
      <c r="C172" s="69" t="s">
        <v>270</v>
      </c>
      <c r="D172" s="46"/>
      <c r="E172" s="46" t="s">
        <v>206</v>
      </c>
      <c r="F172" s="49" t="s">
        <v>271</v>
      </c>
      <c r="G172" s="46"/>
      <c r="H172" s="49" t="s">
        <v>272</v>
      </c>
      <c r="I172" s="46"/>
      <c r="J172" s="70"/>
      <c r="K172" s="50">
        <v>4180816.66</v>
      </c>
      <c r="L172" s="50">
        <f t="shared" si="0"/>
        <v>710172562.20266199</v>
      </c>
    </row>
    <row r="173" spans="1:14" ht="72">
      <c r="A173" s="1"/>
      <c r="B173" s="44" t="s">
        <v>273</v>
      </c>
      <c r="C173" s="69" t="s">
        <v>274</v>
      </c>
      <c r="D173" s="46"/>
      <c r="E173" s="47" t="s">
        <v>275</v>
      </c>
      <c r="F173" s="49" t="s">
        <v>184</v>
      </c>
      <c r="G173" s="46"/>
      <c r="H173" s="49" t="s">
        <v>276</v>
      </c>
      <c r="I173" s="46"/>
      <c r="J173" s="70"/>
      <c r="K173" s="50">
        <v>1604940.0500000003</v>
      </c>
      <c r="L173" s="50">
        <f t="shared" si="0"/>
        <v>708567622.15266204</v>
      </c>
    </row>
    <row r="174" spans="1:14" ht="54">
      <c r="A174" s="1"/>
      <c r="B174" s="44">
        <v>45398</v>
      </c>
      <c r="C174" s="69">
        <v>971</v>
      </c>
      <c r="D174" s="46"/>
      <c r="E174" s="46" t="s">
        <v>189</v>
      </c>
      <c r="F174" s="49" t="s">
        <v>277</v>
      </c>
      <c r="G174" s="46"/>
      <c r="H174" s="49" t="s">
        <v>278</v>
      </c>
      <c r="I174" s="46"/>
      <c r="J174" s="70"/>
      <c r="K174" s="50">
        <v>4092806.48</v>
      </c>
      <c r="L174" s="50">
        <f t="shared" si="0"/>
        <v>704474815.67266202</v>
      </c>
    </row>
    <row r="175" spans="1:14" ht="36">
      <c r="A175" s="1"/>
      <c r="B175" s="44">
        <v>45398</v>
      </c>
      <c r="C175" s="69">
        <v>973</v>
      </c>
      <c r="D175" s="46"/>
      <c r="E175" s="47" t="s">
        <v>279</v>
      </c>
      <c r="F175" s="49" t="s">
        <v>184</v>
      </c>
      <c r="G175" s="46"/>
      <c r="H175" s="49" t="s">
        <v>280</v>
      </c>
      <c r="I175" s="46"/>
      <c r="J175" s="70"/>
      <c r="K175" s="50">
        <v>63519.5</v>
      </c>
      <c r="L175" s="50">
        <f t="shared" si="0"/>
        <v>704411296.17266202</v>
      </c>
    </row>
    <row r="176" spans="1:14" ht="54">
      <c r="A176" s="1"/>
      <c r="B176" s="44">
        <v>45398</v>
      </c>
      <c r="C176" s="69">
        <v>977</v>
      </c>
      <c r="D176" s="46"/>
      <c r="E176" s="47" t="s">
        <v>206</v>
      </c>
      <c r="F176" s="47" t="s">
        <v>281</v>
      </c>
      <c r="G176" s="46"/>
      <c r="H176" s="49" t="s">
        <v>282</v>
      </c>
      <c r="I176" s="46"/>
      <c r="J176" s="70"/>
      <c r="K176" s="50">
        <v>9408768.4000000004</v>
      </c>
      <c r="L176" s="50">
        <f t="shared" si="0"/>
        <v>695002527.77266204</v>
      </c>
    </row>
    <row r="177" spans="1:14" ht="36">
      <c r="A177" s="1"/>
      <c r="B177" s="44">
        <v>45399</v>
      </c>
      <c r="C177" s="69">
        <v>988</v>
      </c>
      <c r="D177" s="46"/>
      <c r="E177" s="47" t="s">
        <v>206</v>
      </c>
      <c r="F177" s="47" t="s">
        <v>283</v>
      </c>
      <c r="G177" s="46"/>
      <c r="H177" s="49" t="s">
        <v>284</v>
      </c>
      <c r="I177" s="46"/>
      <c r="J177" s="70"/>
      <c r="K177" s="50">
        <v>783950.62</v>
      </c>
      <c r="L177" s="50">
        <f t="shared" si="0"/>
        <v>694218577.15266204</v>
      </c>
    </row>
    <row r="178" spans="1:14" ht="36">
      <c r="A178" s="1"/>
      <c r="B178" s="44">
        <v>45399</v>
      </c>
      <c r="C178" s="69">
        <v>993</v>
      </c>
      <c r="D178" s="46"/>
      <c r="E178" s="46" t="s">
        <v>153</v>
      </c>
      <c r="F178" s="52" t="s">
        <v>285</v>
      </c>
      <c r="G178" s="46"/>
      <c r="H178" s="49" t="s">
        <v>286</v>
      </c>
      <c r="I178" s="46"/>
      <c r="J178" s="70"/>
      <c r="K178" s="50">
        <v>30916</v>
      </c>
      <c r="L178" s="50">
        <f t="shared" si="0"/>
        <v>694187661.15266204</v>
      </c>
    </row>
    <row r="179" spans="1:14" ht="47.25" customHeight="1">
      <c r="A179" s="1"/>
      <c r="B179" s="44">
        <v>45399</v>
      </c>
      <c r="C179" s="69">
        <v>994</v>
      </c>
      <c r="D179" s="69"/>
      <c r="E179" s="46" t="s">
        <v>226</v>
      </c>
      <c r="F179" s="52" t="s">
        <v>287</v>
      </c>
      <c r="G179" s="46"/>
      <c r="H179" s="49" t="s">
        <v>288</v>
      </c>
      <c r="I179" s="46"/>
      <c r="J179" s="50"/>
      <c r="K179" s="50">
        <v>11499.99</v>
      </c>
      <c r="L179" s="50">
        <f t="shared" si="0"/>
        <v>694176161.16266203</v>
      </c>
    </row>
    <row r="180" spans="1:14" ht="90">
      <c r="A180" s="1"/>
      <c r="B180" s="44">
        <v>45399</v>
      </c>
      <c r="C180" s="69">
        <v>996</v>
      </c>
      <c r="D180" s="69"/>
      <c r="E180" s="47" t="s">
        <v>289</v>
      </c>
      <c r="F180" s="52" t="s">
        <v>290</v>
      </c>
      <c r="G180" s="46"/>
      <c r="H180" s="49" t="s">
        <v>291</v>
      </c>
      <c r="I180" s="46"/>
      <c r="J180" s="50"/>
      <c r="K180" s="50">
        <v>75732.12</v>
      </c>
      <c r="L180" s="50">
        <f t="shared" si="0"/>
        <v>694100429.04266202</v>
      </c>
    </row>
    <row r="181" spans="1:14" ht="37.5" customHeight="1">
      <c r="A181" s="1"/>
      <c r="B181" s="44">
        <v>45399</v>
      </c>
      <c r="C181" s="69">
        <v>997</v>
      </c>
      <c r="D181" s="69"/>
      <c r="E181" s="46" t="s">
        <v>226</v>
      </c>
      <c r="F181" s="52" t="s">
        <v>292</v>
      </c>
      <c r="G181" s="46"/>
      <c r="H181" s="49" t="s">
        <v>293</v>
      </c>
      <c r="I181" s="46"/>
      <c r="J181" s="50"/>
      <c r="K181" s="50">
        <v>35990</v>
      </c>
      <c r="L181" s="50">
        <f t="shared" si="0"/>
        <v>694064439.04266202</v>
      </c>
    </row>
    <row r="182" spans="1:14" ht="36">
      <c r="A182" s="1"/>
      <c r="B182" s="44">
        <v>45399</v>
      </c>
      <c r="C182" s="69">
        <v>998</v>
      </c>
      <c r="D182" s="69"/>
      <c r="E182" s="46" t="s">
        <v>210</v>
      </c>
      <c r="F182" s="52" t="s">
        <v>294</v>
      </c>
      <c r="G182" s="46"/>
      <c r="H182" s="49" t="s">
        <v>295</v>
      </c>
      <c r="I182" s="46"/>
      <c r="J182" s="50"/>
      <c r="K182" s="50">
        <v>391552.92</v>
      </c>
      <c r="L182" s="50">
        <f t="shared" si="0"/>
        <v>693672886.12266207</v>
      </c>
    </row>
    <row r="183" spans="1:14" ht="36">
      <c r="A183" s="1"/>
      <c r="B183" s="44">
        <v>45400</v>
      </c>
      <c r="C183" s="69">
        <v>1000</v>
      </c>
      <c r="D183" s="69"/>
      <c r="E183" s="46" t="s">
        <v>171</v>
      </c>
      <c r="F183" s="52" t="s">
        <v>296</v>
      </c>
      <c r="G183" s="46"/>
      <c r="H183" s="49" t="s">
        <v>297</v>
      </c>
      <c r="I183" s="46"/>
      <c r="J183" s="50"/>
      <c r="K183" s="50">
        <v>5800</v>
      </c>
      <c r="L183" s="50">
        <f t="shared" si="0"/>
        <v>693667086.12266207</v>
      </c>
    </row>
    <row r="184" spans="1:14" ht="36">
      <c r="A184" s="1"/>
      <c r="B184" s="44">
        <v>45400</v>
      </c>
      <c r="C184" s="69">
        <v>1003</v>
      </c>
      <c r="D184" s="69"/>
      <c r="E184" s="46" t="s">
        <v>298</v>
      </c>
      <c r="F184" s="52" t="s">
        <v>285</v>
      </c>
      <c r="G184" s="46"/>
      <c r="H184" s="49" t="s">
        <v>299</v>
      </c>
      <c r="I184" s="46"/>
      <c r="J184" s="50"/>
      <c r="K184" s="50">
        <v>48262</v>
      </c>
      <c r="L184" s="50">
        <f t="shared" si="0"/>
        <v>693618824.12266207</v>
      </c>
    </row>
    <row r="185" spans="1:14" ht="18">
      <c r="A185" s="1"/>
      <c r="B185" s="44">
        <v>45400</v>
      </c>
      <c r="C185" s="69">
        <v>1008</v>
      </c>
      <c r="D185" s="69"/>
      <c r="E185" s="46" t="s">
        <v>137</v>
      </c>
      <c r="F185" s="52" t="s">
        <v>142</v>
      </c>
      <c r="G185" s="46"/>
      <c r="H185" s="49" t="s">
        <v>300</v>
      </c>
      <c r="I185" s="46"/>
      <c r="J185" s="50"/>
      <c r="K185" s="50">
        <v>94400</v>
      </c>
      <c r="L185" s="50">
        <f t="shared" si="0"/>
        <v>693524424.12266207</v>
      </c>
    </row>
    <row r="186" spans="1:14" ht="36">
      <c r="A186" s="1"/>
      <c r="B186" s="44">
        <v>45400</v>
      </c>
      <c r="C186" s="69">
        <v>1014</v>
      </c>
      <c r="D186" s="69"/>
      <c r="E186" s="46" t="s">
        <v>301</v>
      </c>
      <c r="F186" s="52" t="s">
        <v>302</v>
      </c>
      <c r="G186" s="46"/>
      <c r="H186" s="49" t="s">
        <v>303</v>
      </c>
      <c r="I186" s="46"/>
      <c r="J186" s="50"/>
      <c r="K186" s="50">
        <v>5664</v>
      </c>
      <c r="L186" s="50">
        <f t="shared" si="0"/>
        <v>693518760.12266207</v>
      </c>
    </row>
    <row r="187" spans="1:14" ht="36">
      <c r="A187" s="1"/>
      <c r="B187" s="44">
        <v>45400</v>
      </c>
      <c r="C187" s="69">
        <v>1031</v>
      </c>
      <c r="D187" s="69"/>
      <c r="E187" s="46" t="s">
        <v>304</v>
      </c>
      <c r="F187" s="52" t="s">
        <v>184</v>
      </c>
      <c r="G187" s="46"/>
      <c r="H187" s="49" t="s">
        <v>305</v>
      </c>
      <c r="I187" s="46"/>
      <c r="J187" s="50"/>
      <c r="K187" s="50">
        <v>2120000</v>
      </c>
      <c r="L187" s="50">
        <f t="shared" si="0"/>
        <v>691398760.12266207</v>
      </c>
    </row>
    <row r="188" spans="1:14" ht="36">
      <c r="A188" s="1"/>
      <c r="B188" s="44">
        <v>45400</v>
      </c>
      <c r="C188" s="69"/>
      <c r="D188" s="69"/>
      <c r="E188" s="52" t="s">
        <v>306</v>
      </c>
      <c r="F188" s="49" t="s">
        <v>184</v>
      </c>
      <c r="G188" s="46"/>
      <c r="H188" s="49" t="s">
        <v>307</v>
      </c>
      <c r="I188" s="46"/>
      <c r="J188" s="50">
        <v>174409605.56</v>
      </c>
      <c r="K188" s="50"/>
      <c r="L188" s="50">
        <f t="shared" si="0"/>
        <v>865808365.68266201</v>
      </c>
    </row>
    <row r="189" spans="1:14" ht="37.5" customHeight="1">
      <c r="A189" s="1"/>
      <c r="B189" s="44" t="s">
        <v>308</v>
      </c>
      <c r="C189" s="69" t="s">
        <v>309</v>
      </c>
      <c r="D189" s="69"/>
      <c r="E189" s="52" t="s">
        <v>137</v>
      </c>
      <c r="F189" s="52" t="s">
        <v>138</v>
      </c>
      <c r="G189" s="46"/>
      <c r="H189" s="49" t="s">
        <v>310</v>
      </c>
      <c r="I189" s="46"/>
      <c r="J189" s="50"/>
      <c r="K189" s="50">
        <v>23600</v>
      </c>
      <c r="L189" s="50">
        <f t="shared" si="0"/>
        <v>865784765.68266201</v>
      </c>
    </row>
    <row r="190" spans="1:14" ht="36">
      <c r="A190" s="1"/>
      <c r="B190" s="44" t="s">
        <v>308</v>
      </c>
      <c r="C190" s="69" t="s">
        <v>311</v>
      </c>
      <c r="D190" s="69"/>
      <c r="E190" s="52" t="s">
        <v>195</v>
      </c>
      <c r="F190" s="52" t="s">
        <v>312</v>
      </c>
      <c r="G190" s="46"/>
      <c r="H190" s="49" t="s">
        <v>313</v>
      </c>
      <c r="I190" s="46"/>
      <c r="J190" s="50"/>
      <c r="K190" s="50">
        <v>42600.36</v>
      </c>
      <c r="L190" s="50">
        <f t="shared" si="0"/>
        <v>865742165.322662</v>
      </c>
    </row>
    <row r="191" spans="1:14" ht="36">
      <c r="A191" s="1"/>
      <c r="B191" s="44" t="s">
        <v>308</v>
      </c>
      <c r="C191" s="69" t="s">
        <v>314</v>
      </c>
      <c r="D191" s="69"/>
      <c r="E191" s="52" t="s">
        <v>177</v>
      </c>
      <c r="F191" s="52" t="s">
        <v>178</v>
      </c>
      <c r="G191" s="46"/>
      <c r="H191" s="49" t="s">
        <v>315</v>
      </c>
      <c r="I191" s="46"/>
      <c r="J191" s="50"/>
      <c r="K191" s="50">
        <v>3025</v>
      </c>
      <c r="L191" s="50">
        <f t="shared" si="0"/>
        <v>865739140.322662</v>
      </c>
      <c r="N191" s="71"/>
    </row>
    <row r="192" spans="1:14" ht="36">
      <c r="A192" s="1"/>
      <c r="B192" s="44" t="s">
        <v>308</v>
      </c>
      <c r="C192" s="69" t="s">
        <v>316</v>
      </c>
      <c r="D192" s="69"/>
      <c r="E192" s="52" t="s">
        <v>156</v>
      </c>
      <c r="F192" s="52" t="s">
        <v>243</v>
      </c>
      <c r="G192" s="46"/>
      <c r="H192" s="49" t="s">
        <v>317</v>
      </c>
      <c r="I192" s="46"/>
      <c r="J192" s="50"/>
      <c r="K192" s="50">
        <v>58113.48</v>
      </c>
      <c r="L192" s="50">
        <f t="shared" ref="L192:L211" si="1">+L191+J192-K192</f>
        <v>865681026.84266198</v>
      </c>
      <c r="N192" s="71"/>
    </row>
    <row r="193" spans="1:14" ht="36">
      <c r="A193" s="1"/>
      <c r="B193" s="44" t="s">
        <v>308</v>
      </c>
      <c r="C193" s="69" t="s">
        <v>318</v>
      </c>
      <c r="D193" s="69"/>
      <c r="E193" s="52" t="s">
        <v>150</v>
      </c>
      <c r="F193" s="52" t="s">
        <v>319</v>
      </c>
      <c r="G193" s="46"/>
      <c r="H193" s="49" t="s">
        <v>320</v>
      </c>
      <c r="I193" s="46"/>
      <c r="J193" s="50"/>
      <c r="K193" s="50">
        <v>737711.88</v>
      </c>
      <c r="L193" s="50">
        <f t="shared" si="1"/>
        <v>864943314.96266198</v>
      </c>
      <c r="N193" s="71"/>
    </row>
    <row r="194" spans="1:14" ht="36">
      <c r="A194" s="1"/>
      <c r="B194" s="44" t="s">
        <v>308</v>
      </c>
      <c r="C194" s="69" t="s">
        <v>321</v>
      </c>
      <c r="D194" s="69"/>
      <c r="E194" s="52" t="s">
        <v>218</v>
      </c>
      <c r="F194" s="52" t="s">
        <v>322</v>
      </c>
      <c r="G194" s="46"/>
      <c r="H194" s="49" t="s">
        <v>323</v>
      </c>
      <c r="I194" s="46"/>
      <c r="J194" s="50"/>
      <c r="K194" s="50">
        <v>45824.71</v>
      </c>
      <c r="L194" s="50">
        <f t="shared" si="1"/>
        <v>864897490.25266194</v>
      </c>
      <c r="N194" s="71"/>
    </row>
    <row r="195" spans="1:14" ht="54">
      <c r="A195" s="1"/>
      <c r="B195" s="44" t="s">
        <v>308</v>
      </c>
      <c r="C195" s="69" t="s">
        <v>324</v>
      </c>
      <c r="D195" s="69"/>
      <c r="E195" s="52" t="s">
        <v>201</v>
      </c>
      <c r="F195" s="52" t="s">
        <v>325</v>
      </c>
      <c r="G195" s="46"/>
      <c r="H195" s="49" t="s">
        <v>326</v>
      </c>
      <c r="I195" s="46"/>
      <c r="J195" s="50"/>
      <c r="K195" s="50">
        <v>11595664.67</v>
      </c>
      <c r="L195" s="50">
        <f t="shared" si="1"/>
        <v>853301825.58266199</v>
      </c>
      <c r="N195" s="71"/>
    </row>
    <row r="196" spans="1:14" ht="36">
      <c r="A196" s="1"/>
      <c r="B196" s="44" t="s">
        <v>308</v>
      </c>
      <c r="C196" s="69" t="s">
        <v>327</v>
      </c>
      <c r="D196" s="69"/>
      <c r="E196" s="52" t="s">
        <v>328</v>
      </c>
      <c r="F196" s="49" t="s">
        <v>184</v>
      </c>
      <c r="G196" s="46"/>
      <c r="H196" s="49" t="s">
        <v>329</v>
      </c>
      <c r="I196" s="46"/>
      <c r="J196" s="50"/>
      <c r="K196" s="50">
        <v>6535547.2199999997</v>
      </c>
      <c r="L196" s="50">
        <f t="shared" si="1"/>
        <v>846766278.36266196</v>
      </c>
      <c r="N196" s="71"/>
    </row>
    <row r="197" spans="1:14" ht="36">
      <c r="A197" s="1"/>
      <c r="B197" s="44">
        <v>45404</v>
      </c>
      <c r="C197" s="69">
        <v>1075</v>
      </c>
      <c r="D197" s="69"/>
      <c r="E197" s="52" t="s">
        <v>330</v>
      </c>
      <c r="F197" s="49" t="s">
        <v>184</v>
      </c>
      <c r="G197" s="46"/>
      <c r="H197" s="49" t="s">
        <v>331</v>
      </c>
      <c r="I197" s="46"/>
      <c r="J197" s="50"/>
      <c r="K197" s="50">
        <v>205238.57</v>
      </c>
      <c r="L197" s="50">
        <f t="shared" si="1"/>
        <v>846561039.79266191</v>
      </c>
      <c r="N197" s="71"/>
    </row>
    <row r="198" spans="1:14" ht="36">
      <c r="A198" s="1"/>
      <c r="B198" s="44">
        <v>45405</v>
      </c>
      <c r="C198" s="69">
        <v>1078</v>
      </c>
      <c r="D198" s="69"/>
      <c r="E198" s="52" t="s">
        <v>304</v>
      </c>
      <c r="F198" s="49" t="s">
        <v>184</v>
      </c>
      <c r="G198" s="46"/>
      <c r="H198" s="49" t="s">
        <v>332</v>
      </c>
      <c r="I198" s="46"/>
      <c r="J198" s="50"/>
      <c r="K198" s="50">
        <v>12960000</v>
      </c>
      <c r="L198" s="50">
        <f t="shared" si="1"/>
        <v>833601039.79266191</v>
      </c>
      <c r="N198" s="71"/>
    </row>
    <row r="199" spans="1:14" ht="36">
      <c r="A199" s="1"/>
      <c r="B199" s="44" t="s">
        <v>333</v>
      </c>
      <c r="C199" s="69"/>
      <c r="D199" s="69"/>
      <c r="E199" s="52" t="s">
        <v>334</v>
      </c>
      <c r="F199" s="49" t="s">
        <v>184</v>
      </c>
      <c r="G199" s="46"/>
      <c r="H199" s="49" t="s">
        <v>335</v>
      </c>
      <c r="I199" s="46"/>
      <c r="J199" s="50">
        <v>2403938.77</v>
      </c>
      <c r="K199" s="50"/>
      <c r="L199" s="50">
        <f t="shared" si="1"/>
        <v>836004978.56266189</v>
      </c>
      <c r="N199" s="71"/>
    </row>
    <row r="200" spans="1:14" ht="36">
      <c r="A200" s="1"/>
      <c r="B200" s="44">
        <v>45406</v>
      </c>
      <c r="C200" s="69">
        <v>1085</v>
      </c>
      <c r="D200" s="69"/>
      <c r="E200" s="52" t="s">
        <v>156</v>
      </c>
      <c r="F200" s="52" t="s">
        <v>157</v>
      </c>
      <c r="G200" s="46"/>
      <c r="H200" s="49" t="s">
        <v>336</v>
      </c>
      <c r="I200" s="46"/>
      <c r="J200" s="50"/>
      <c r="K200" s="50">
        <v>70800</v>
      </c>
      <c r="L200" s="50">
        <f t="shared" si="1"/>
        <v>835934178.56266189</v>
      </c>
      <c r="N200" s="71"/>
    </row>
    <row r="201" spans="1:14" ht="36">
      <c r="A201" s="1"/>
      <c r="B201" s="44">
        <v>45406</v>
      </c>
      <c r="C201" s="69">
        <v>1087</v>
      </c>
      <c r="D201" s="69"/>
      <c r="E201" s="52" t="s">
        <v>337</v>
      </c>
      <c r="F201" s="52" t="s">
        <v>338</v>
      </c>
      <c r="G201" s="46"/>
      <c r="H201" s="49" t="s">
        <v>339</v>
      </c>
      <c r="I201" s="46"/>
      <c r="J201" s="50"/>
      <c r="K201" s="50">
        <v>357068</v>
      </c>
      <c r="L201" s="50">
        <f t="shared" si="1"/>
        <v>835577110.56266189</v>
      </c>
      <c r="N201" s="71"/>
    </row>
    <row r="202" spans="1:14" ht="36">
      <c r="A202" s="1"/>
      <c r="B202" s="44">
        <v>45406</v>
      </c>
      <c r="C202" s="69">
        <v>1092</v>
      </c>
      <c r="D202" s="69"/>
      <c r="E202" s="52" t="s">
        <v>340</v>
      </c>
      <c r="F202" s="52" t="s">
        <v>341</v>
      </c>
      <c r="G202" s="46"/>
      <c r="H202" s="49" t="s">
        <v>342</v>
      </c>
      <c r="I202" s="46"/>
      <c r="J202" s="50"/>
      <c r="K202" s="50">
        <v>82600</v>
      </c>
      <c r="L202" s="50">
        <f t="shared" si="1"/>
        <v>835494510.56266189</v>
      </c>
      <c r="N202" s="71"/>
    </row>
    <row r="203" spans="1:14" ht="36">
      <c r="A203" s="1"/>
      <c r="B203" s="44">
        <v>45407</v>
      </c>
      <c r="C203" s="69">
        <v>1105</v>
      </c>
      <c r="D203" s="69"/>
      <c r="E203" s="52" t="s">
        <v>343</v>
      </c>
      <c r="F203" s="52" t="s">
        <v>344</v>
      </c>
      <c r="G203" s="46"/>
      <c r="H203" s="49" t="s">
        <v>345</v>
      </c>
      <c r="I203" s="46"/>
      <c r="J203" s="50"/>
      <c r="K203" s="50">
        <v>186478.82</v>
      </c>
      <c r="L203" s="50">
        <f t="shared" si="1"/>
        <v>835308031.74266183</v>
      </c>
      <c r="N203" s="71"/>
    </row>
    <row r="204" spans="1:14" ht="50.25" customHeight="1">
      <c r="A204" s="1"/>
      <c r="B204" s="44">
        <v>45408</v>
      </c>
      <c r="C204" s="69">
        <v>1113</v>
      </c>
      <c r="D204" s="69"/>
      <c r="E204" s="52" t="s">
        <v>201</v>
      </c>
      <c r="F204" s="52" t="s">
        <v>346</v>
      </c>
      <c r="G204" s="46"/>
      <c r="H204" s="49" t="s">
        <v>347</v>
      </c>
      <c r="I204" s="46"/>
      <c r="J204" s="50"/>
      <c r="K204" s="50">
        <v>9489589.4700000007</v>
      </c>
      <c r="L204" s="50">
        <f t="shared" si="1"/>
        <v>825818442.27266181</v>
      </c>
      <c r="N204" s="71"/>
    </row>
    <row r="205" spans="1:14" ht="36">
      <c r="A205" s="1"/>
      <c r="B205" s="44">
        <v>45408</v>
      </c>
      <c r="C205" s="69">
        <v>1117</v>
      </c>
      <c r="D205" s="69"/>
      <c r="E205" s="52" t="s">
        <v>206</v>
      </c>
      <c r="F205" s="52" t="s">
        <v>348</v>
      </c>
      <c r="G205" s="46"/>
      <c r="H205" s="49" t="s">
        <v>349</v>
      </c>
      <c r="I205" s="46"/>
      <c r="J205" s="50"/>
      <c r="K205" s="50">
        <v>11955397.07</v>
      </c>
      <c r="L205" s="50">
        <f t="shared" si="1"/>
        <v>813863045.20266175</v>
      </c>
      <c r="N205" s="71"/>
    </row>
    <row r="206" spans="1:14" ht="54">
      <c r="A206" s="1"/>
      <c r="B206" s="44">
        <v>45408</v>
      </c>
      <c r="C206" s="69">
        <v>1121</v>
      </c>
      <c r="D206" s="69"/>
      <c r="E206" s="52" t="s">
        <v>201</v>
      </c>
      <c r="F206" s="52" t="s">
        <v>325</v>
      </c>
      <c r="G206" s="46"/>
      <c r="H206" s="49" t="s">
        <v>350</v>
      </c>
      <c r="I206" s="46"/>
      <c r="J206" s="50"/>
      <c r="K206" s="50">
        <v>12165147.35</v>
      </c>
      <c r="L206" s="50">
        <f t="shared" si="1"/>
        <v>801697897.85266173</v>
      </c>
      <c r="N206" s="71"/>
    </row>
    <row r="207" spans="1:14" ht="54">
      <c r="A207" s="1"/>
      <c r="B207" s="44">
        <v>45408</v>
      </c>
      <c r="C207" s="69">
        <v>1125</v>
      </c>
      <c r="D207" s="69"/>
      <c r="E207" s="52" t="s">
        <v>351</v>
      </c>
      <c r="F207" s="52" t="s">
        <v>352</v>
      </c>
      <c r="G207" s="46"/>
      <c r="H207" s="49" t="s">
        <v>353</v>
      </c>
      <c r="I207" s="46"/>
      <c r="J207" s="50"/>
      <c r="K207" s="50">
        <v>10461175.17</v>
      </c>
      <c r="L207" s="50">
        <f t="shared" si="1"/>
        <v>791236722.68266177</v>
      </c>
    </row>
    <row r="208" spans="1:14" ht="46.5" customHeight="1">
      <c r="A208" s="1"/>
      <c r="B208" s="44">
        <v>45408</v>
      </c>
      <c r="C208" s="69">
        <v>1139</v>
      </c>
      <c r="D208" s="69"/>
      <c r="E208" s="52" t="s">
        <v>201</v>
      </c>
      <c r="F208" s="52" t="s">
        <v>354</v>
      </c>
      <c r="G208" s="46"/>
      <c r="H208" s="49" t="s">
        <v>355</v>
      </c>
      <c r="I208" s="46"/>
      <c r="J208" s="50"/>
      <c r="K208" s="50">
        <v>4358609.68</v>
      </c>
      <c r="L208" s="50">
        <f t="shared" si="1"/>
        <v>786878113.00266182</v>
      </c>
    </row>
    <row r="209" spans="1:14" ht="52.5" customHeight="1">
      <c r="A209" s="1"/>
      <c r="B209" s="44">
        <v>45412</v>
      </c>
      <c r="C209" s="69" t="s">
        <v>356</v>
      </c>
      <c r="D209" s="69"/>
      <c r="E209" s="52" t="s">
        <v>201</v>
      </c>
      <c r="F209" s="52" t="s">
        <v>357</v>
      </c>
      <c r="G209" s="46"/>
      <c r="H209" s="49" t="s">
        <v>358</v>
      </c>
      <c r="I209" s="46"/>
      <c r="J209" s="50"/>
      <c r="K209" s="50">
        <v>19201823.57</v>
      </c>
      <c r="L209" s="50">
        <f t="shared" si="1"/>
        <v>767676289.43266177</v>
      </c>
    </row>
    <row r="210" spans="1:14" ht="54">
      <c r="A210" s="1"/>
      <c r="B210" s="44">
        <v>45412</v>
      </c>
      <c r="C210" s="69" t="s">
        <v>359</v>
      </c>
      <c r="D210" s="69"/>
      <c r="E210" s="52" t="s">
        <v>360</v>
      </c>
      <c r="F210" s="52" t="s">
        <v>361</v>
      </c>
      <c r="G210" s="46"/>
      <c r="H210" s="49" t="s">
        <v>362</v>
      </c>
      <c r="I210" s="46"/>
      <c r="J210" s="50"/>
      <c r="K210" s="50">
        <v>2625924.65</v>
      </c>
      <c r="L210" s="50">
        <f t="shared" si="1"/>
        <v>765050364.7826618</v>
      </c>
    </row>
    <row r="211" spans="1:14" ht="54">
      <c r="A211" s="1"/>
      <c r="B211" s="44">
        <v>45412</v>
      </c>
      <c r="C211" s="69" t="s">
        <v>363</v>
      </c>
      <c r="D211" s="69"/>
      <c r="E211" s="52" t="s">
        <v>364</v>
      </c>
      <c r="F211" s="52" t="s">
        <v>365</v>
      </c>
      <c r="G211" s="46"/>
      <c r="H211" s="49" t="s">
        <v>366</v>
      </c>
      <c r="I211" s="46"/>
      <c r="J211" s="50"/>
      <c r="K211" s="50">
        <v>14425205.66</v>
      </c>
      <c r="L211" s="50">
        <f t="shared" si="1"/>
        <v>750625159.12266183</v>
      </c>
    </row>
    <row r="212" spans="1:14" ht="18">
      <c r="B212" s="44"/>
      <c r="C212" s="69"/>
      <c r="D212" s="69"/>
      <c r="E212" s="52"/>
      <c r="F212" s="52"/>
      <c r="G212" s="46"/>
      <c r="H212" s="49"/>
      <c r="I212" s="46"/>
      <c r="J212" s="50"/>
      <c r="K212" s="50"/>
      <c r="L212" s="50">
        <f>+L211+J212-K212</f>
        <v>750625159.12266183</v>
      </c>
      <c r="M212" s="43"/>
    </row>
    <row r="213" spans="1:14" ht="18.75" thickBot="1">
      <c r="B213" s="77" t="s">
        <v>123</v>
      </c>
      <c r="C213" s="77"/>
      <c r="D213" s="77"/>
      <c r="E213" s="77"/>
      <c r="F213" s="77"/>
      <c r="G213" s="77"/>
      <c r="H213" s="77"/>
      <c r="I213" s="72"/>
      <c r="J213" s="73">
        <f>SUM(J127:J212)</f>
        <v>334201685.09557599</v>
      </c>
      <c r="K213" s="73">
        <f>SUM(K127:K212)</f>
        <v>180898326.42999998</v>
      </c>
      <c r="L213" s="73">
        <f>+L212</f>
        <v>750625159.12266183</v>
      </c>
    </row>
    <row r="214" spans="1:14" ht="18.75" thickTop="1">
      <c r="B214" s="1"/>
      <c r="C214" s="1"/>
      <c r="D214" s="1"/>
      <c r="E214" s="1"/>
      <c r="F214" s="1"/>
      <c r="G214" s="1"/>
      <c r="H214" s="1"/>
      <c r="I214" s="1"/>
      <c r="J214" s="2"/>
      <c r="K214" s="2"/>
      <c r="L214" s="1"/>
    </row>
    <row r="215" spans="1:14" ht="18">
      <c r="B215" s="1"/>
      <c r="C215" s="1"/>
      <c r="D215" s="1"/>
      <c r="E215" s="1"/>
      <c r="F215" s="1"/>
      <c r="G215" s="1"/>
      <c r="H215" s="1"/>
      <c r="I215" s="1"/>
      <c r="J215" s="2"/>
      <c r="K215" s="2"/>
      <c r="L215" s="1"/>
    </row>
    <row r="216" spans="1:14" ht="18">
      <c r="B216" s="1"/>
      <c r="C216" s="1"/>
      <c r="D216" s="1"/>
      <c r="E216" s="1"/>
      <c r="F216" s="1"/>
      <c r="G216" s="1"/>
      <c r="H216" s="1"/>
      <c r="I216" s="1"/>
      <c r="J216" s="2"/>
      <c r="K216" s="2"/>
      <c r="L216" s="1"/>
    </row>
    <row r="217" spans="1:14" ht="18">
      <c r="B217" s="1"/>
      <c r="E217" s="1"/>
      <c r="F217" s="1"/>
      <c r="G217" s="1"/>
      <c r="H217" s="1"/>
      <c r="I217" s="1"/>
      <c r="J217" s="2"/>
    </row>
    <row r="218" spans="1:14" ht="18">
      <c r="B218" s="1"/>
      <c r="C218" s="78" t="s">
        <v>124</v>
      </c>
      <c r="D218" s="78"/>
      <c r="E218" s="78"/>
      <c r="G218" s="1"/>
      <c r="H218" s="36" t="s">
        <v>125</v>
      </c>
      <c r="I218" s="1"/>
      <c r="K218" s="78" t="s">
        <v>125</v>
      </c>
      <c r="L218" s="78"/>
    </row>
    <row r="219" spans="1:14" ht="18">
      <c r="B219" s="1"/>
      <c r="C219" s="79" t="s">
        <v>126</v>
      </c>
      <c r="D219" s="79"/>
      <c r="E219" s="79"/>
      <c r="G219" s="4"/>
      <c r="H219" s="37" t="s">
        <v>127</v>
      </c>
      <c r="I219" s="1"/>
      <c r="J219" s="1"/>
      <c r="K219" s="79" t="s">
        <v>128</v>
      </c>
      <c r="L219" s="79"/>
    </row>
    <row r="220" spans="1:14" ht="18">
      <c r="B220" s="1"/>
      <c r="C220" s="75" t="s">
        <v>129</v>
      </c>
      <c r="D220" s="75"/>
      <c r="E220" s="75"/>
      <c r="G220" s="4"/>
      <c r="H220" s="4" t="s">
        <v>130</v>
      </c>
      <c r="I220" s="1"/>
      <c r="J220" s="1"/>
      <c r="K220" s="75" t="s">
        <v>131</v>
      </c>
      <c r="L220" s="75"/>
    </row>
    <row r="221" spans="1:14" ht="18">
      <c r="B221" s="1"/>
      <c r="C221" s="1"/>
      <c r="D221" s="1"/>
      <c r="E221" s="1"/>
      <c r="F221" s="1"/>
      <c r="G221" s="1"/>
      <c r="H221" s="1"/>
      <c r="I221" s="1"/>
      <c r="J221" s="2"/>
      <c r="K221" s="2"/>
      <c r="L221" s="1"/>
      <c r="N221" s="71"/>
    </row>
    <row r="222" spans="1:14">
      <c r="N222" s="43"/>
    </row>
    <row r="223" spans="1:14">
      <c r="L223" s="43"/>
    </row>
    <row r="224" spans="1:14">
      <c r="K224" s="71"/>
    </row>
    <row r="225" spans="11:11">
      <c r="K225" s="74"/>
    </row>
    <row r="227" spans="11:11">
      <c r="K227" s="71"/>
    </row>
  </sheetData>
  <mergeCells count="22">
    <mergeCell ref="B122:L122"/>
    <mergeCell ref="B2:L2"/>
    <mergeCell ref="B3:L3"/>
    <mergeCell ref="B4:L4"/>
    <mergeCell ref="B5:L5"/>
    <mergeCell ref="B110:H110"/>
    <mergeCell ref="C115:E115"/>
    <mergeCell ref="K115:L115"/>
    <mergeCell ref="C116:E116"/>
    <mergeCell ref="K116:L116"/>
    <mergeCell ref="C117:E117"/>
    <mergeCell ref="K117:L117"/>
    <mergeCell ref="B121:L121"/>
    <mergeCell ref="C220:E220"/>
    <mergeCell ref="K220:L220"/>
    <mergeCell ref="B123:L123"/>
    <mergeCell ref="B124:L124"/>
    <mergeCell ref="B213:H213"/>
    <mergeCell ref="C218:E218"/>
    <mergeCell ref="K218:L218"/>
    <mergeCell ref="C219:E219"/>
    <mergeCell ref="K219:L219"/>
  </mergeCells>
  <pageMargins left="0.70866141732283472" right="0.70866141732283472" top="0.74803149606299213" bottom="0.74803149606299213" header="0.31496062992125984" footer="0.31496062992125984"/>
  <pageSetup paperSize="5" scale="70" orientation="landscape" r:id="rId1"/>
  <rowBreaks count="3" manualBreakCount="3">
    <brk id="50" max="11" man="1"/>
    <brk id="99" max="16383" man="1"/>
    <brk id="117"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2DE2E2-9BA5-48D3-9C2F-72395BB4003E}"/>
</file>

<file path=customXml/itemProps2.xml><?xml version="1.0" encoding="utf-8"?>
<ds:datastoreItem xmlns:ds="http://schemas.openxmlformats.org/officeDocument/2006/customXml" ds:itemID="{5ED936D0-3E54-46C7-84BF-9E6C1E4E1D82}"/>
</file>

<file path=customXml/itemProps3.xml><?xml version="1.0" encoding="utf-8"?>
<ds:datastoreItem xmlns:ds="http://schemas.openxmlformats.org/officeDocument/2006/customXml" ds:itemID="{26DB3DDB-3B1F-4CB3-B7B4-8902D374DE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Maggy Villar</dc:creator>
  <cp:keywords/>
  <dc:description/>
  <cp:lastModifiedBy/>
  <cp:revision/>
  <dcterms:created xsi:type="dcterms:W3CDTF">2024-05-02T18:33:01Z</dcterms:created>
  <dcterms:modified xsi:type="dcterms:W3CDTF">2024-05-03T16:16:34Z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ies>
</file>