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3/Informacion al potal 2023/1. Enero 2023/"/>
    </mc:Choice>
  </mc:AlternateContent>
  <xr:revisionPtr revIDLastSave="0" documentId="8_{BF03E97C-55B2-4796-A59D-FFCA81327569}" xr6:coauthVersionLast="47" xr6:coauthVersionMax="47" xr10:uidLastSave="{00000000-0000-0000-0000-000000000000}"/>
  <bookViews>
    <workbookView xWindow="-120" yWindow="-120" windowWidth="24240" windowHeight="13140" xr2:uid="{CAF2A29E-8909-4026-972C-84596496B867}"/>
  </bookViews>
  <sheets>
    <sheet name="ENERO" sheetId="1" r:id="rId1"/>
  </sheets>
  <definedNames>
    <definedName name="_xlnm.Print_Area" localSheetId="0">ENERO!$A$1:$O$73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1" l="1"/>
  <c r="J66" i="1"/>
  <c r="L43" i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B39" i="1"/>
  <c r="K21" i="1"/>
  <c r="J21" i="1"/>
  <c r="L9" i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</calcChain>
</file>

<file path=xl/sharedStrings.xml><?xml version="1.0" encoding="utf-8"?>
<sst xmlns="http://schemas.openxmlformats.org/spreadsheetml/2006/main" count="152" uniqueCount="108">
  <si>
    <t>INFORME DE TESORERIA</t>
  </si>
  <si>
    <t>INGRESOS Y EGRESOS</t>
  </si>
  <si>
    <t>CUENTA NO. 2400169440 (Fondo Reponible)</t>
  </si>
  <si>
    <t>ENERO DEL 2023</t>
  </si>
  <si>
    <t>Fecha</t>
  </si>
  <si>
    <t>Transferencia</t>
  </si>
  <si>
    <t>Cheque</t>
  </si>
  <si>
    <t>Referencia</t>
  </si>
  <si>
    <t>Beneficiario</t>
  </si>
  <si>
    <t>Columna1</t>
  </si>
  <si>
    <t>Descripcion</t>
  </si>
  <si>
    <t>Columna2</t>
  </si>
  <si>
    <t>Debito</t>
  </si>
  <si>
    <t>Credito</t>
  </si>
  <si>
    <t>Balance</t>
  </si>
  <si>
    <t>Balance Inicial</t>
  </si>
  <si>
    <t>452400008</t>
  </si>
  <si>
    <t>Empleados</t>
  </si>
  <si>
    <t>PAGO DE VIATICOS</t>
  </si>
  <si>
    <t>292653341</t>
  </si>
  <si>
    <t>929265334</t>
  </si>
  <si>
    <t>DGII</t>
  </si>
  <si>
    <t>COBRO IMP DGII 0.15%_TRANS TUB</t>
  </si>
  <si>
    <t>452444093</t>
  </si>
  <si>
    <t>293036673</t>
  </si>
  <si>
    <t>929303667</t>
  </si>
  <si>
    <t>452400012</t>
  </si>
  <si>
    <t>452444349</t>
  </si>
  <si>
    <t>294037173</t>
  </si>
  <si>
    <t>929403717</t>
  </si>
  <si>
    <t>9990002</t>
  </si>
  <si>
    <t>BNARESERVAS</t>
  </si>
  <si>
    <t>COMISION MANEJO DE CUENTA</t>
  </si>
  <si>
    <t>Total</t>
  </si>
  <si>
    <t>Realizado por:</t>
  </si>
  <si>
    <t>Aprobado por:</t>
  </si>
  <si>
    <t>Maggy Villar</t>
  </si>
  <si>
    <t>Anyolani Nolasco</t>
  </si>
  <si>
    <t>Jose Luis Mañon</t>
  </si>
  <si>
    <t>Técnico de Contabilidad</t>
  </si>
  <si>
    <t>Enc. Division Depto. de Contabilidad</t>
  </si>
  <si>
    <t>Encargado Financiero</t>
  </si>
  <si>
    <t xml:space="preserve">  CUENTA UNICA DEL TESORO NO. 100010102384894</t>
  </si>
  <si>
    <t>Libramiento</t>
  </si>
  <si>
    <t>Descripción</t>
  </si>
  <si>
    <t>Débito</t>
  </si>
  <si>
    <t>Crédito</t>
  </si>
  <si>
    <t>2.1.5.3.01, 2.1.5.2.01, 2.1.5.1.01, 2.1.1.1.01</t>
  </si>
  <si>
    <t xml:space="preserve">COMITÉ EJECUTOR DE INFRAESTRUACTURAS  ZONAS TURISTICAS </t>
  </si>
  <si>
    <t>Nómina fijos enero 2023</t>
  </si>
  <si>
    <t>2.1.1.3.01, 2.1.5.3.01, 2.1.5.2.01, 2.1.5.1.01</t>
  </si>
  <si>
    <t>Nómina tramite de pensión enero 2023</t>
  </si>
  <si>
    <t>2.1.5.3.01, 2.1.5.2.01, 2.1.1.2.05, 2.1.5.1.01</t>
  </si>
  <si>
    <t>Nómina periodo probatorio enero 2023</t>
  </si>
  <si>
    <t>2.1.2.2.05</t>
  </si>
  <si>
    <t>Nómina militar enero 2023</t>
  </si>
  <si>
    <t>2.2.6.3.01</t>
  </si>
  <si>
    <t xml:space="preserve">HUMANO SEGUROS, SA </t>
  </si>
  <si>
    <t>Pago Factura No. 6424 correspondiente al mes de enero 2023, del Seguro Médico de Salud a los empleados del CEIZTUR</t>
  </si>
  <si>
    <t>2.1.1.2.08; 2.1.5.1.01;  2.1.5.2.01; 2.1.5.3.01</t>
  </si>
  <si>
    <t xml:space="preserve">COMITE EJECUTOR DE INFRAESTRUCTURAS DE ZONAS TURISTICAS </t>
  </si>
  <si>
    <t>Nómina temporales enero 2023</t>
  </si>
  <si>
    <t>2.2.5.1.01</t>
  </si>
  <si>
    <t>CENTRO DE EXPORTACION E INVERSIONES DE LA REPUBLICA DOMINICANA</t>
  </si>
  <si>
    <t>Pago de factura No.0027, Cesión de derecho Contrato 32-2021 por los gastos de mantenimiento del edificio del CEI-RD espacio concedido al CEIZTUR, correspondiente al mes de enero del 2023.</t>
  </si>
  <si>
    <t>2.2.1.3.01</t>
  </si>
  <si>
    <t>COMPANIA DOMINICANA DE TELEFONOS C POR A</t>
  </si>
  <si>
    <t>Pago Factura No. 2641 por Servicios de Renta Mensual de las Flotas del CEIZTUR, correspondiente al mes de diciembre del año 2022.</t>
  </si>
  <si>
    <t>2.2.8.7.06</t>
  </si>
  <si>
    <t>MARITZA JUSTINA CRUZ GONZALEZ DE VAZQUEZ</t>
  </si>
  <si>
    <t>Pago Facturas No. 0076, 0077 y 0078 por concepto de pago de trámites legales de documentos, según anexos</t>
  </si>
  <si>
    <t>FREDDY BOLIVAR DE JESUS ALMONTE BRITO</t>
  </si>
  <si>
    <t>Pago Factura No. 0706 por concepto de pago de trámites legales de documentos, según anexos.</t>
  </si>
  <si>
    <t>ESTRELLA ROSA SOSA</t>
  </si>
  <si>
    <t>Pago Factura No. 0134 por concepto de pago de trámites legales de documentos, según anexos.</t>
  </si>
  <si>
    <t>XIOMARA DEL CARMEN MARMOLEJOS ACOSTA</t>
  </si>
  <si>
    <t>Pago Factura No.0064, por el Alquiler de un inmueble que aloja oficinas de la policía de Turismo Politur, correspondiente al mes de enero 2023.</t>
  </si>
  <si>
    <t>JOSEFA MARIA GIL DE LA CRUZ</t>
  </si>
  <si>
    <t>Pago Factura No. 0160, por concepto de Trámites Legales de Documentos, según anexos.</t>
  </si>
  <si>
    <t>2.7.1.2.01</t>
  </si>
  <si>
    <t>Exyco, SRL</t>
  </si>
  <si>
    <t>Pago fact. No. 0118, Cub. No. 6, Proy. No. 364 contrato No.49-2021; Reconstrucción Plaza de los Vendedores de Guayacanes, San Pedro de Macorís.</t>
  </si>
  <si>
    <t>CONSTRUCTORA GONZALEZ TAVERAS &amp; ASOCIADOS SRL</t>
  </si>
  <si>
    <t>Pago fact. No. 0016, Cub. No. 4 Proy. No. 363, contrato No. 48-2021; Reconstrucción Plaza de los Vendedores La Playita de Guayacanes, Provincia
San Pedro de Macorís.</t>
  </si>
  <si>
    <t>2.7.2.7.01</t>
  </si>
  <si>
    <t>Grupo Marfa, SRL</t>
  </si>
  <si>
    <t>Pago fact. No. 0009, Cub. No. 4 Proy. No.371, Cont. No.02-2022, Mejoramiento del Malecón Santo Domingo Este</t>
  </si>
  <si>
    <t>2.2.6.2.01</t>
  </si>
  <si>
    <t>Seguros Reservas, SA</t>
  </si>
  <si>
    <t>Pago Facturas No. 9623, 9624, 9626, y 9629, por el servicio de inclusión a póliza de seguros flotilla vehicular; póliza No. 2-2-502-0262235 Vehículos motor flotilla, y póliza No. 2-2-503-0262255 Resp. Civil vehículo de motor, según anexos.</t>
  </si>
  <si>
    <t>2.2.9.2.01</t>
  </si>
  <si>
    <t>INSTITUTO DE FORMACION TURISTICA DEL CARIBE</t>
  </si>
  <si>
    <t>Pago Facturas No. 0655, 0656 y 0663, correspondiente al servicio de almuerzo para los empleados del CEIZTUR, desde el 12 al 30 de diciembre del año 2022, según anexos.</t>
  </si>
  <si>
    <t>2.2.8.5.01</t>
  </si>
  <si>
    <t>Dita Services, SRL</t>
  </si>
  <si>
    <t>Pago Factura No. 0244 por Servicios de Fumigación de las Oficinas del CEIZTUR correspondiente al mes de enero del 2023 según proceso de compra CEIZTUR-DAF-CM-2022-0014.</t>
  </si>
  <si>
    <t>2.6.8.5.01</t>
  </si>
  <si>
    <t>Constructora Sol BKJ, SRL</t>
  </si>
  <si>
    <t>Pago Factura No. 0101, por concepto de Estudio Geotécnico Plaza Taurina, El Seibo, relanzamiento, según anexos.</t>
  </si>
  <si>
    <t>2.3.2.3.01</t>
  </si>
  <si>
    <t>MJP Promotion Group, SRL</t>
  </si>
  <si>
    <t>Pago Factura No. 0333, para Compra de Uniformes del Programa Nacional de Limpieza de Playas y Balnearios (PNLPB). Expediente No. CEIZTUR-DAF-CM-2022-0046, según anexos.</t>
  </si>
  <si>
    <t>2.2.7.1.01</t>
  </si>
  <si>
    <t>Industria Dominguez, S.R.L.</t>
  </si>
  <si>
    <t>Pago No.0109, para el Suministro e Instalación Divisiones en Cristal Templado y Vinil Frost para los Departamento Administrativo y Jurídico del CEIZTUR (RELANZAMIENTO).</t>
  </si>
  <si>
    <t>2.1.1.5.04</t>
  </si>
  <si>
    <t>COMITE EJECUTOR DE INFRAESTRUCTURAS DE ZONAS TURISTICAS</t>
  </si>
  <si>
    <t>Nómina vacaciones no tomadas excolaborador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</si>
</sst>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name val="Palatino Linotype"/>
      <family val="1"/>
    </font>
    <font>
      <sz val="10"/>
      <color theme="1"/>
      <name val="Calibri"/>
      <family val="2"/>
      <scheme val="minor"/>
    </font>
    <font>
      <sz val="10"/>
      <color indexed="8"/>
      <name val="Palatino Linotype"/>
      <family val="1"/>
    </font>
    <font>
      <sz val="11"/>
      <color indexed="8"/>
      <name val="Palatino Linotype"/>
      <family val="1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right"/>
    </xf>
    <xf numFmtId="0" fontId="2" fillId="0" borderId="3" xfId="0" applyFont="1" applyBorder="1"/>
    <xf numFmtId="0" fontId="0" fillId="0" borderId="3" xfId="0" applyBorder="1"/>
    <xf numFmtId="0" fontId="3" fillId="0" borderId="3" xfId="0" applyFont="1" applyBorder="1" applyAlignment="1">
      <alignment horizontal="left"/>
    </xf>
    <xf numFmtId="43" fontId="2" fillId="0" borderId="3" xfId="1" applyFont="1" applyBorder="1"/>
    <xf numFmtId="43" fontId="2" fillId="3" borderId="4" xfId="1" applyFont="1" applyFill="1" applyBorder="1"/>
    <xf numFmtId="43" fontId="5" fillId="0" borderId="1" xfId="1" applyFont="1" applyBorder="1"/>
    <xf numFmtId="44" fontId="0" fillId="0" borderId="0" xfId="0" applyNumberFormat="1"/>
    <xf numFmtId="2" fontId="0" fillId="0" borderId="0" xfId="0" applyNumberFormat="1"/>
    <xf numFmtId="14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Fill="1" applyBorder="1"/>
    <xf numFmtId="43" fontId="2" fillId="3" borderId="1" xfId="1" applyFont="1" applyFill="1" applyBorder="1"/>
    <xf numFmtId="43" fontId="2" fillId="0" borderId="1" xfId="0" applyNumberFormat="1" applyFont="1" applyBorder="1"/>
    <xf numFmtId="43" fontId="0" fillId="0" borderId="0" xfId="1" applyFont="1"/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39" fontId="6" fillId="0" borderId="1" xfId="1" applyNumberFormat="1" applyFont="1" applyFill="1" applyBorder="1" applyAlignment="1">
      <alignment horizontal="right"/>
    </xf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3" fillId="2" borderId="5" xfId="1" applyFont="1" applyFill="1" applyBorder="1"/>
    <xf numFmtId="43" fontId="3" fillId="2" borderId="5" xfId="0" applyNumberFormat="1" applyFont="1" applyFill="1" applyBorder="1"/>
    <xf numFmtId="43" fontId="2" fillId="0" borderId="0" xfId="0" applyNumberFormat="1" applyFont="1"/>
    <xf numFmtId="0" fontId="7" fillId="0" borderId="0" xfId="0" applyFont="1"/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43" fontId="2" fillId="0" borderId="7" xfId="1" applyFont="1" applyBorder="1"/>
    <xf numFmtId="0" fontId="3" fillId="2" borderId="8" xfId="0" applyFont="1" applyFill="1" applyBorder="1" applyAlignment="1">
      <alignment horizontal="center"/>
    </xf>
    <xf numFmtId="43" fontId="3" fillId="2" borderId="8" xfId="1" applyFont="1" applyFill="1" applyBorder="1" applyAlignment="1">
      <alignment horizontal="center"/>
    </xf>
    <xf numFmtId="14" fontId="2" fillId="0" borderId="2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43" fontId="2" fillId="0" borderId="1" xfId="1" applyFont="1" applyBorder="1"/>
    <xf numFmtId="14" fontId="8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14" fontId="9" fillId="0" borderId="1" xfId="0" applyNumberFormat="1" applyFont="1" applyBorder="1" applyAlignment="1">
      <alignment horizontal="left" vertical="center" wrapText="1"/>
    </xf>
    <xf numFmtId="43" fontId="2" fillId="0" borderId="1" xfId="1" applyFont="1" applyFill="1" applyBorder="1" applyAlignment="1">
      <alignment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Border="1" applyAlignment="1">
      <alignment vertical="center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164" fontId="0" fillId="0" borderId="0" xfId="0" applyNumberFormat="1"/>
    <xf numFmtId="43" fontId="9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43" fontId="2" fillId="0" borderId="9" xfId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14" fontId="9" fillId="0" borderId="10" xfId="0" applyNumberFormat="1" applyFont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3" fillId="2" borderId="5" xfId="1" applyFont="1" applyFill="1" applyBorder="1" applyAlignment="1">
      <alignment vertical="center"/>
    </xf>
    <xf numFmtId="0" fontId="3" fillId="0" borderId="0" xfId="0" applyFont="1"/>
    <xf numFmtId="43" fontId="7" fillId="0" borderId="0" xfId="0" applyNumberFormat="1" applyFont="1"/>
  </cellXfs>
  <cellStyles count="2">
    <cellStyle name="Millares" xfId="1" builtinId="3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scheme val="none"/>
      </font>
      <numFmt numFmtId="166" formatCode="#,##0.00;\-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196215</xdr:rowOff>
    </xdr:from>
    <xdr:to>
      <xdr:col>5</xdr:col>
      <xdr:colOff>372427</xdr:colOff>
      <xdr:row>5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810A78-690A-4F81-8E35-E9B4AA40CFCB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79070" y="196215"/>
          <a:ext cx="3593782" cy="857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56674</xdr:colOff>
      <xdr:row>35</xdr:row>
      <xdr:rowOff>25241</xdr:rowOff>
    </xdr:from>
    <xdr:to>
      <xdr:col>5</xdr:col>
      <xdr:colOff>385762</xdr:colOff>
      <xdr:row>39</xdr:row>
      <xdr:rowOff>149067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D2AC5F2-AEFC-4986-AFED-78CC42C0F7A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228124" y="7073741"/>
          <a:ext cx="3558063" cy="9239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1E6181-451B-4B43-B277-13A34A4E00DF}" name="Tabla1345798102" displayName="Tabla1345798102" ref="B7:L20" totalsRowShown="0" headerRowDxfId="12" headerRowBorderDxfId="10" tableBorderDxfId="11" headerRowCellStyle="Millares">
  <sortState xmlns:xlrd2="http://schemas.microsoft.com/office/spreadsheetml/2017/richdata2" ref="B8:L20">
    <sortCondition ref="B9:B20"/>
  </sortState>
  <tableColumns count="11">
    <tableColumn id="1" xr3:uid="{4A0B5DEA-3D2B-4AD2-8D7B-DD90F2EB2A60}" name="Fecha" dataDxfId="9"/>
    <tableColumn id="2" xr3:uid="{27F8C16A-25B2-491C-A800-EBE83A7C27AB}" name="Transferencia" dataDxfId="8"/>
    <tableColumn id="3" xr3:uid="{E98C6DD8-546E-4607-B8CA-903861295CD0}" name="Cheque" dataDxfId="7"/>
    <tableColumn id="4" xr3:uid="{F913374E-AEB0-461E-A63A-6AB025F1D098}" name="Referencia"/>
    <tableColumn id="5" xr3:uid="{1B6CD4B5-919A-4E06-A920-69E10E70C39B}" name="Beneficiario" dataDxfId="6"/>
    <tableColumn id="6" xr3:uid="{5245FE61-3993-4E09-8277-D2750D9FE028}" name="Columna1" dataDxfId="5"/>
    <tableColumn id="7" xr3:uid="{19C08C04-5353-47B7-AE14-F441E378D86B}" name="Descripcion" dataDxfId="4"/>
    <tableColumn id="8" xr3:uid="{45B64509-D635-4C1A-8039-2E6ECCF846F4}" name="Columna2" dataDxfId="3"/>
    <tableColumn id="9" xr3:uid="{56BC3B6B-3B8A-4F3F-90E2-1359DC729623}" name="Debito" dataDxfId="2" dataCellStyle="Millares"/>
    <tableColumn id="10" xr3:uid="{11AD8FF0-277F-4AD7-A91D-E4B4CECD268F}" name="Credito" dataDxfId="1" dataCellStyle="Millares"/>
    <tableColumn id="11" xr3:uid="{2A4A1B8D-423B-4BD1-A42F-7B4AC30787F6}" name="Balance" dataDxfId="0">
      <calculatedColumnFormula>+J8-K8+L7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A8CD5-3A82-4DFF-8699-D7DBE25E3BA0}">
  <dimension ref="A1:P75"/>
  <sheetViews>
    <sheetView showGridLines="0" tabSelected="1" view="pageBreakPreview" topLeftCell="A32" zoomScale="90" zoomScaleNormal="100" zoomScaleSheetLayoutView="90" workbookViewId="0">
      <selection activeCell="D13" sqref="D13"/>
    </sheetView>
  </sheetViews>
  <sheetFormatPr baseColWidth="10" defaultRowHeight="15" x14ac:dyDescent="0.25"/>
  <cols>
    <col min="1" max="1" width="2.5703125" customWidth="1"/>
    <col min="2" max="2" width="10.140625" bestFit="1" customWidth="1"/>
    <col min="3" max="3" width="13" bestFit="1" customWidth="1"/>
    <col min="4" max="4" width="7.7109375" bestFit="1" customWidth="1"/>
    <col min="5" max="5" width="17.5703125" customWidth="1"/>
    <col min="6" max="6" width="35.85546875" customWidth="1"/>
    <col min="7" max="7" width="5.28515625" hidden="1" customWidth="1"/>
    <col min="8" max="8" width="84.7109375" customWidth="1"/>
    <col min="9" max="9" width="10" hidden="1" customWidth="1"/>
    <col min="10" max="10" width="8.140625" bestFit="1" customWidth="1"/>
    <col min="11" max="11" width="13.85546875" bestFit="1" customWidth="1"/>
    <col min="12" max="12" width="14.42578125" style="35" bestFit="1" customWidth="1"/>
    <col min="13" max="13" width="5" customWidth="1"/>
    <col min="14" max="14" width="16.85546875" bestFit="1" customWidth="1"/>
    <col min="16" max="16" width="14.140625" bestFit="1" customWidth="1"/>
  </cols>
  <sheetData>
    <row r="1" spans="1:15" ht="15.7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</row>
    <row r="2" spans="1:15" ht="15.75" x14ac:dyDescent="0.3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ht="15.75" x14ac:dyDescent="0.3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15.75" x14ac:dyDescent="0.3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5" ht="15.75" x14ac:dyDescent="0.3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1:15" ht="15.75" x14ac:dyDescent="0.3">
      <c r="A6" s="1"/>
      <c r="B6" s="1"/>
      <c r="C6" s="1"/>
      <c r="D6" s="1"/>
      <c r="E6" s="1"/>
      <c r="F6" s="1"/>
      <c r="G6" s="1"/>
      <c r="H6" s="1"/>
      <c r="I6" s="1"/>
      <c r="J6" s="2"/>
      <c r="K6" s="2"/>
      <c r="L6" s="1"/>
    </row>
    <row r="7" spans="1:15" ht="17.25" x14ac:dyDescent="0.35">
      <c r="A7" s="1"/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6" t="s">
        <v>12</v>
      </c>
      <c r="K7" s="6" t="s">
        <v>13</v>
      </c>
      <c r="L7" s="7" t="s">
        <v>14</v>
      </c>
    </row>
    <row r="8" spans="1:15" ht="16.5" x14ac:dyDescent="0.3">
      <c r="A8" s="1"/>
      <c r="B8" s="8"/>
      <c r="C8" s="9"/>
      <c r="D8" s="9"/>
      <c r="E8" s="9"/>
      <c r="F8" s="10"/>
      <c r="G8" s="9"/>
      <c r="H8" s="11" t="s">
        <v>15</v>
      </c>
      <c r="I8" s="9"/>
      <c r="J8" s="12"/>
      <c r="K8" s="13"/>
      <c r="L8" s="14">
        <v>4268152.1599999992</v>
      </c>
      <c r="N8" s="15"/>
      <c r="O8" s="16"/>
    </row>
    <row r="9" spans="1:15" ht="15.75" x14ac:dyDescent="0.3">
      <c r="A9" s="1"/>
      <c r="B9" s="17">
        <v>44939</v>
      </c>
      <c r="C9" s="18"/>
      <c r="D9" s="19"/>
      <c r="E9" s="18" t="s">
        <v>16</v>
      </c>
      <c r="F9" s="20" t="s">
        <v>17</v>
      </c>
      <c r="G9" s="19"/>
      <c r="H9" s="21" t="s">
        <v>18</v>
      </c>
      <c r="I9" s="19"/>
      <c r="J9" s="22"/>
      <c r="K9" s="23">
        <v>99800</v>
      </c>
      <c r="L9" s="24">
        <f>+L8+Tabla1345798102[[#This Row],[Debito]]-Tabla1345798102[[#This Row],[Credito]]</f>
        <v>4168352.1599999992</v>
      </c>
      <c r="N9" s="25"/>
    </row>
    <row r="10" spans="1:15" ht="15.75" x14ac:dyDescent="0.3">
      <c r="A10" s="1"/>
      <c r="B10" s="17">
        <v>44939</v>
      </c>
      <c r="C10" s="19"/>
      <c r="D10" s="19"/>
      <c r="E10" s="18" t="s">
        <v>19</v>
      </c>
      <c r="F10" s="20" t="s">
        <v>17</v>
      </c>
      <c r="G10" s="19"/>
      <c r="H10" s="21" t="s">
        <v>18</v>
      </c>
      <c r="I10" s="19"/>
      <c r="J10" s="22"/>
      <c r="K10" s="23">
        <v>48850</v>
      </c>
      <c r="L10" s="24">
        <f>+L9+Tabla1345798102[[#This Row],[Debito]]-Tabla1345798102[[#This Row],[Credito]]</f>
        <v>4119502.1599999992</v>
      </c>
    </row>
    <row r="11" spans="1:15" ht="15.75" x14ac:dyDescent="0.3">
      <c r="A11" s="1"/>
      <c r="B11" s="17">
        <v>44939</v>
      </c>
      <c r="C11" s="19"/>
      <c r="D11" s="19"/>
      <c r="E11" s="18" t="s">
        <v>20</v>
      </c>
      <c r="F11" s="26" t="s">
        <v>21</v>
      </c>
      <c r="G11" s="19"/>
      <c r="H11" s="21" t="s">
        <v>22</v>
      </c>
      <c r="I11" s="19"/>
      <c r="J11" s="22"/>
      <c r="K11" s="23">
        <v>73.28</v>
      </c>
      <c r="L11" s="24">
        <f>+L10+Tabla1345798102[[#This Row],[Debito]]-Tabla1345798102[[#This Row],[Credito]]</f>
        <v>4119428.8799999994</v>
      </c>
    </row>
    <row r="12" spans="1:15" ht="15.75" x14ac:dyDescent="0.3">
      <c r="A12" s="1"/>
      <c r="B12" s="17">
        <v>44939</v>
      </c>
      <c r="C12" s="19"/>
      <c r="D12" s="19"/>
      <c r="E12" s="18" t="s">
        <v>23</v>
      </c>
      <c r="F12" s="26" t="s">
        <v>21</v>
      </c>
      <c r="G12" s="19"/>
      <c r="H12" s="21" t="s">
        <v>22</v>
      </c>
      <c r="I12" s="19"/>
      <c r="J12" s="22"/>
      <c r="K12" s="23">
        <v>149.69999999999999</v>
      </c>
      <c r="L12" s="24">
        <f>+L11+Tabla1345798102[[#This Row],[Debito]]-Tabla1345798102[[#This Row],[Credito]]</f>
        <v>4119279.1799999992</v>
      </c>
    </row>
    <row r="13" spans="1:15" ht="15.75" x14ac:dyDescent="0.3">
      <c r="A13" s="1"/>
      <c r="B13" s="17">
        <v>44942</v>
      </c>
      <c r="C13" s="19"/>
      <c r="D13" s="19"/>
      <c r="E13" s="18" t="s">
        <v>24</v>
      </c>
      <c r="F13" s="20" t="s">
        <v>17</v>
      </c>
      <c r="G13" s="19"/>
      <c r="H13" s="21" t="s">
        <v>18</v>
      </c>
      <c r="I13" s="19"/>
      <c r="J13" s="22"/>
      <c r="K13" s="23">
        <v>35647.5</v>
      </c>
      <c r="L13" s="24">
        <f>+L12+Tabla1345798102[[#This Row],[Debito]]-Tabla1345798102[[#This Row],[Credito]]</f>
        <v>4083631.6799999992</v>
      </c>
    </row>
    <row r="14" spans="1:15" ht="15.75" x14ac:dyDescent="0.3">
      <c r="A14" s="1"/>
      <c r="B14" s="17">
        <v>44943</v>
      </c>
      <c r="C14" s="19"/>
      <c r="D14" s="19"/>
      <c r="E14" s="18" t="s">
        <v>25</v>
      </c>
      <c r="F14" s="26" t="s">
        <v>21</v>
      </c>
      <c r="G14" s="19"/>
      <c r="H14" s="21" t="s">
        <v>22</v>
      </c>
      <c r="I14" s="19"/>
      <c r="J14" s="22"/>
      <c r="K14" s="23">
        <v>53.47</v>
      </c>
      <c r="L14" s="24">
        <f>+L13+Tabla1345798102[[#This Row],[Debito]]-Tabla1345798102[[#This Row],[Credito]]</f>
        <v>4083578.209999999</v>
      </c>
    </row>
    <row r="15" spans="1:15" ht="15.75" x14ac:dyDescent="0.3">
      <c r="A15" s="1"/>
      <c r="B15" s="17">
        <v>44949</v>
      </c>
      <c r="C15" s="19"/>
      <c r="D15" s="19"/>
      <c r="E15" s="18" t="s">
        <v>26</v>
      </c>
      <c r="F15" s="20" t="s">
        <v>17</v>
      </c>
      <c r="G15" s="19"/>
      <c r="H15" s="21" t="s">
        <v>18</v>
      </c>
      <c r="I15" s="19"/>
      <c r="J15" s="22"/>
      <c r="K15" s="23">
        <v>117102.5</v>
      </c>
      <c r="L15" s="24">
        <f>+L14+Tabla1345798102[[#This Row],[Debito]]-Tabla1345798102[[#This Row],[Credito]]</f>
        <v>3966475.709999999</v>
      </c>
    </row>
    <row r="16" spans="1:15" ht="15.75" x14ac:dyDescent="0.3">
      <c r="A16" s="1"/>
      <c r="B16" s="17">
        <v>44950</v>
      </c>
      <c r="C16" s="19"/>
      <c r="D16" s="19"/>
      <c r="E16" s="18" t="s">
        <v>27</v>
      </c>
      <c r="F16" s="26" t="s">
        <v>21</v>
      </c>
      <c r="G16" s="19"/>
      <c r="H16" s="21" t="s">
        <v>22</v>
      </c>
      <c r="I16" s="19"/>
      <c r="J16" s="22"/>
      <c r="K16" s="23">
        <v>175.65</v>
      </c>
      <c r="L16" s="24">
        <f>+L15+Tabla1345798102[[#This Row],[Debito]]-Tabla1345798102[[#This Row],[Credito]]</f>
        <v>3966300.0599999991</v>
      </c>
    </row>
    <row r="17" spans="1:14" ht="15.75" x14ac:dyDescent="0.3">
      <c r="A17" s="1"/>
      <c r="B17" s="17">
        <v>44952</v>
      </c>
      <c r="C17" s="19"/>
      <c r="D17" s="19"/>
      <c r="E17" s="18" t="s">
        <v>28</v>
      </c>
      <c r="F17" s="20" t="s">
        <v>17</v>
      </c>
      <c r="G17" s="19"/>
      <c r="H17" s="21" t="s">
        <v>18</v>
      </c>
      <c r="I17" s="19"/>
      <c r="J17" s="22"/>
      <c r="K17" s="23">
        <v>42157.5</v>
      </c>
      <c r="L17" s="24">
        <f>+L16+Tabla1345798102[[#This Row],[Debito]]-Tabla1345798102[[#This Row],[Credito]]</f>
        <v>3924142.5599999991</v>
      </c>
    </row>
    <row r="18" spans="1:14" ht="15.75" x14ac:dyDescent="0.3">
      <c r="A18" s="1"/>
      <c r="B18" s="17">
        <v>44952</v>
      </c>
      <c r="C18" s="19"/>
      <c r="D18" s="19"/>
      <c r="E18" s="18" t="s">
        <v>29</v>
      </c>
      <c r="F18" s="26" t="s">
        <v>21</v>
      </c>
      <c r="G18" s="19"/>
      <c r="H18" s="21" t="s">
        <v>22</v>
      </c>
      <c r="I18" s="19"/>
      <c r="J18" s="22"/>
      <c r="K18" s="23">
        <v>63.24</v>
      </c>
      <c r="L18" s="24">
        <f>+L17+Tabla1345798102[[#This Row],[Debito]]-Tabla1345798102[[#This Row],[Credito]]</f>
        <v>3924079.3199999989</v>
      </c>
    </row>
    <row r="19" spans="1:14" ht="15.75" x14ac:dyDescent="0.3">
      <c r="A19" s="1"/>
      <c r="B19" s="17">
        <v>44957</v>
      </c>
      <c r="C19" s="19"/>
      <c r="D19" s="19"/>
      <c r="E19" s="18" t="s">
        <v>30</v>
      </c>
      <c r="F19" s="26" t="s">
        <v>31</v>
      </c>
      <c r="G19" s="19"/>
      <c r="H19" s="21" t="s">
        <v>32</v>
      </c>
      <c r="I19" s="19"/>
      <c r="J19" s="22"/>
      <c r="K19" s="23">
        <v>175</v>
      </c>
      <c r="L19" s="24">
        <f>+L18+Tabla1345798102[[#This Row],[Debito]]-Tabla1345798102[[#This Row],[Credito]]</f>
        <v>3923904.3199999989</v>
      </c>
    </row>
    <row r="20" spans="1:14" ht="15.75" x14ac:dyDescent="0.3">
      <c r="A20" s="1"/>
      <c r="B20" s="17"/>
      <c r="C20" s="17"/>
      <c r="D20" s="19"/>
      <c r="E20" s="27"/>
      <c r="F20" s="20"/>
      <c r="G20" s="21"/>
      <c r="H20" s="21"/>
      <c r="I20" s="19"/>
      <c r="J20" s="22"/>
      <c r="K20" s="28"/>
      <c r="L20" s="24">
        <f>+L19+Tabla1345798102[[#This Row],[Debito]]-Tabla1345798102[[#This Row],[Credito]]</f>
        <v>3923904.3199999989</v>
      </c>
    </row>
    <row r="21" spans="1:14" ht="16.5" thickBot="1" x14ac:dyDescent="0.35">
      <c r="A21" s="1"/>
      <c r="B21" s="29" t="s">
        <v>33</v>
      </c>
      <c r="C21" s="30"/>
      <c r="D21" s="30"/>
      <c r="E21" s="30"/>
      <c r="F21" s="29"/>
      <c r="G21" s="29"/>
      <c r="H21" s="31"/>
      <c r="I21" s="30"/>
      <c r="J21" s="32">
        <f>SUM(J11:J20)</f>
        <v>0</v>
      </c>
      <c r="K21" s="32">
        <f>SUM(K9:K20)</f>
        <v>344247.84</v>
      </c>
      <c r="L21" s="33">
        <f>+L20</f>
        <v>3923904.3199999989</v>
      </c>
      <c r="N21" s="25"/>
    </row>
    <row r="22" spans="1:14" ht="16.5" thickTop="1" x14ac:dyDescent="0.3">
      <c r="A22" s="1"/>
      <c r="B22" s="1"/>
      <c r="C22" s="1"/>
      <c r="D22" s="1"/>
      <c r="E22" s="1"/>
      <c r="F22" s="1"/>
      <c r="G22" s="1"/>
      <c r="H22" s="1"/>
      <c r="I22" s="1"/>
      <c r="J22" s="2"/>
      <c r="K22" s="2"/>
      <c r="L22" s="34"/>
    </row>
    <row r="23" spans="1:14" ht="15.75" x14ac:dyDescent="0.3">
      <c r="A23" s="1"/>
      <c r="B23" s="1"/>
      <c r="C23" s="1"/>
      <c r="D23" s="1"/>
      <c r="E23" s="1"/>
      <c r="F23" s="1"/>
      <c r="G23" s="1"/>
      <c r="H23" s="1"/>
      <c r="I23" s="1"/>
      <c r="J23" s="2"/>
      <c r="K23" s="2"/>
      <c r="L23" s="1"/>
    </row>
    <row r="24" spans="1:14" ht="15.75" x14ac:dyDescent="0.3">
      <c r="A24" s="1"/>
      <c r="B24" s="1"/>
      <c r="C24" s="1"/>
      <c r="D24" s="1"/>
      <c r="E24" s="1"/>
      <c r="F24" s="1"/>
      <c r="G24" s="1"/>
      <c r="H24" s="1"/>
      <c r="I24" s="1"/>
      <c r="J24" s="2"/>
      <c r="K24" s="2"/>
      <c r="L24" s="1"/>
    </row>
    <row r="25" spans="1:14" ht="15.75" x14ac:dyDescent="0.3">
      <c r="A25" s="1"/>
      <c r="B25" s="1"/>
      <c r="C25" s="1"/>
      <c r="D25" s="1"/>
      <c r="E25" s="1"/>
      <c r="F25" s="1"/>
      <c r="G25" s="1"/>
      <c r="H25" s="1"/>
      <c r="I25" s="1"/>
      <c r="J25" s="2"/>
      <c r="K25" s="2"/>
      <c r="L25" s="34"/>
    </row>
    <row r="26" spans="1:14" ht="15.75" x14ac:dyDescent="0.3">
      <c r="A26" s="1"/>
      <c r="B26" s="1"/>
      <c r="E26" s="1"/>
      <c r="F26" s="1"/>
      <c r="G26" s="1"/>
      <c r="H26" s="1"/>
      <c r="I26" s="1"/>
      <c r="J26" s="2"/>
    </row>
    <row r="27" spans="1:14" ht="15.75" x14ac:dyDescent="0.3">
      <c r="A27" s="1"/>
      <c r="B27" s="1"/>
      <c r="C27" s="36" t="s">
        <v>34</v>
      </c>
      <c r="D27" s="36"/>
      <c r="E27" s="36"/>
      <c r="G27" s="1"/>
      <c r="H27" s="37" t="s">
        <v>35</v>
      </c>
      <c r="I27" s="1"/>
      <c r="K27" s="36" t="s">
        <v>35</v>
      </c>
      <c r="L27" s="36"/>
    </row>
    <row r="28" spans="1:14" ht="15.75" x14ac:dyDescent="0.3">
      <c r="A28" s="1"/>
      <c r="B28" s="1"/>
      <c r="C28" s="38" t="s">
        <v>36</v>
      </c>
      <c r="D28" s="38"/>
      <c r="E28" s="38"/>
      <c r="G28" s="39"/>
      <c r="H28" s="40" t="s">
        <v>37</v>
      </c>
      <c r="I28" s="1"/>
      <c r="J28" s="1"/>
      <c r="K28" s="38" t="s">
        <v>38</v>
      </c>
      <c r="L28" s="38"/>
    </row>
    <row r="29" spans="1:14" ht="15.75" x14ac:dyDescent="0.3">
      <c r="A29" s="1"/>
      <c r="B29" s="1"/>
      <c r="C29" s="3" t="s">
        <v>39</v>
      </c>
      <c r="D29" s="3"/>
      <c r="E29" s="3"/>
      <c r="G29" s="39"/>
      <c r="H29" s="39" t="s">
        <v>40</v>
      </c>
      <c r="I29" s="1"/>
      <c r="J29" s="1"/>
      <c r="K29" s="3" t="s">
        <v>41</v>
      </c>
      <c r="L29" s="3"/>
    </row>
    <row r="30" spans="1:14" ht="15.75" x14ac:dyDescent="0.3">
      <c r="A30" s="1"/>
      <c r="B30" s="1"/>
      <c r="C30" s="1"/>
      <c r="D30" s="1"/>
      <c r="E30" s="1"/>
      <c r="F30" s="1"/>
      <c r="G30" s="1"/>
      <c r="H30" s="1"/>
      <c r="I30" s="1"/>
      <c r="J30" s="2"/>
      <c r="K30" s="2"/>
      <c r="L30" s="1"/>
    </row>
    <row r="31" spans="1:14" ht="15.75" x14ac:dyDescent="0.3">
      <c r="A31" s="1"/>
      <c r="B31" s="41"/>
      <c r="C31" s="41"/>
      <c r="D31" s="41"/>
      <c r="E31" s="41"/>
      <c r="F31" s="41"/>
      <c r="G31" s="41"/>
      <c r="H31" s="41"/>
      <c r="I31" s="41"/>
      <c r="J31" s="42"/>
      <c r="K31" s="42"/>
      <c r="L31" s="41"/>
    </row>
    <row r="32" spans="1:14" ht="15.75" x14ac:dyDescent="0.3">
      <c r="A32" s="1"/>
      <c r="B32" s="1"/>
      <c r="C32" s="1"/>
      <c r="D32" s="1"/>
      <c r="E32" s="1"/>
      <c r="F32" s="1"/>
      <c r="G32" s="1"/>
      <c r="H32" s="1"/>
      <c r="I32" s="1"/>
      <c r="J32" s="2"/>
      <c r="K32" s="2"/>
      <c r="L32" s="1"/>
    </row>
    <row r="33" spans="1:16" ht="15.75" x14ac:dyDescent="0.3">
      <c r="A33" s="1"/>
      <c r="B33" s="1"/>
      <c r="C33" s="1"/>
      <c r="D33" s="1"/>
      <c r="E33" s="1"/>
      <c r="F33" s="1"/>
      <c r="G33" s="1"/>
      <c r="H33" s="1"/>
      <c r="I33" s="1"/>
      <c r="J33" s="2"/>
      <c r="K33" s="2"/>
      <c r="L33" s="1"/>
    </row>
    <row r="34" spans="1:16" ht="15.75" x14ac:dyDescent="0.3">
      <c r="A34" s="1"/>
      <c r="B34" s="1"/>
      <c r="C34" s="1"/>
      <c r="D34" s="1"/>
      <c r="E34" s="1"/>
      <c r="F34" s="1"/>
      <c r="G34" s="1"/>
      <c r="H34" s="1"/>
      <c r="I34" s="1"/>
      <c r="J34" s="2"/>
      <c r="K34" s="2"/>
      <c r="L34" s="1"/>
    </row>
    <row r="35" spans="1:16" ht="15.75" x14ac:dyDescent="0.3">
      <c r="A35" s="1"/>
      <c r="B35" s="1"/>
      <c r="C35" s="1"/>
      <c r="D35" s="1"/>
      <c r="E35" s="1"/>
      <c r="F35" s="1"/>
      <c r="G35" s="1"/>
      <c r="H35" s="1"/>
      <c r="I35" s="1"/>
      <c r="J35" s="2"/>
      <c r="K35" s="2"/>
      <c r="L35" s="1"/>
    </row>
    <row r="36" spans="1:16" ht="15.75" x14ac:dyDescent="0.3">
      <c r="A36" s="1"/>
      <c r="B36" s="3" t="s">
        <v>0</v>
      </c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6" ht="15.75" x14ac:dyDescent="0.3">
      <c r="A37" s="1"/>
      <c r="B37" s="3" t="s">
        <v>1</v>
      </c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6" ht="15.75" x14ac:dyDescent="0.3">
      <c r="A38" s="1"/>
      <c r="B38" s="3" t="s">
        <v>42</v>
      </c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6" ht="15.75" x14ac:dyDescent="0.3">
      <c r="A39" s="1"/>
      <c r="B39" s="4" t="str">
        <f>+B5</f>
        <v>ENERO DEL 2023</v>
      </c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6" ht="15.75" x14ac:dyDescent="0.3">
      <c r="A40" s="1"/>
      <c r="B40" s="1"/>
      <c r="C40" s="1"/>
      <c r="D40" s="1"/>
      <c r="E40" s="1"/>
      <c r="F40" s="1"/>
      <c r="G40" s="1"/>
      <c r="H40" s="1"/>
      <c r="I40" s="1"/>
      <c r="J40" s="2"/>
      <c r="K40" s="2"/>
      <c r="L40" s="1"/>
    </row>
    <row r="41" spans="1:16" ht="15.75" x14ac:dyDescent="0.3">
      <c r="A41" s="1"/>
      <c r="B41" s="5" t="s">
        <v>4</v>
      </c>
      <c r="C41" s="5" t="s">
        <v>43</v>
      </c>
      <c r="D41" s="5" t="s">
        <v>6</v>
      </c>
      <c r="E41" s="5" t="s">
        <v>7</v>
      </c>
      <c r="F41" s="5" t="s">
        <v>8</v>
      </c>
      <c r="G41" s="5"/>
      <c r="H41" s="43" t="s">
        <v>44</v>
      </c>
      <c r="I41" s="43" t="s">
        <v>11</v>
      </c>
      <c r="J41" s="44" t="s">
        <v>45</v>
      </c>
      <c r="K41" s="44" t="s">
        <v>46</v>
      </c>
      <c r="L41" s="5" t="s">
        <v>14</v>
      </c>
    </row>
    <row r="42" spans="1:16" ht="15.75" x14ac:dyDescent="0.3">
      <c r="A42" s="1"/>
      <c r="B42" s="45"/>
      <c r="C42" s="46"/>
      <c r="D42" s="9"/>
      <c r="E42" s="9"/>
      <c r="F42" s="47"/>
      <c r="G42" s="9"/>
      <c r="H42" s="11" t="s">
        <v>15</v>
      </c>
      <c r="I42" s="9"/>
      <c r="J42" s="12"/>
      <c r="K42" s="12"/>
      <c r="L42" s="48">
        <v>0</v>
      </c>
    </row>
    <row r="43" spans="1:16" ht="45" x14ac:dyDescent="0.3">
      <c r="A43" s="1"/>
      <c r="B43" s="49">
        <v>44939</v>
      </c>
      <c r="C43" s="50">
        <v>7</v>
      </c>
      <c r="D43" s="51"/>
      <c r="E43" s="52" t="s">
        <v>47</v>
      </c>
      <c r="F43" s="53" t="s">
        <v>48</v>
      </c>
      <c r="G43" s="54"/>
      <c r="H43" s="55" t="s">
        <v>49</v>
      </c>
      <c r="I43" s="51"/>
      <c r="J43" s="56"/>
      <c r="K43" s="57">
        <v>4557802.01</v>
      </c>
      <c r="L43" s="58">
        <f t="shared" ref="L43:L65" si="0">+L42+J43-K43</f>
        <v>-4557802.01</v>
      </c>
      <c r="N43" s="59"/>
    </row>
    <row r="44" spans="1:16" ht="45" x14ac:dyDescent="0.3">
      <c r="A44" s="1"/>
      <c r="B44" s="49">
        <v>44939</v>
      </c>
      <c r="C44" s="50">
        <v>9</v>
      </c>
      <c r="D44" s="51"/>
      <c r="E44" s="60" t="s">
        <v>50</v>
      </c>
      <c r="F44" s="60" t="s">
        <v>48</v>
      </c>
      <c r="G44" s="51"/>
      <c r="H44" s="55" t="s">
        <v>51</v>
      </c>
      <c r="I44" s="51"/>
      <c r="J44" s="56"/>
      <c r="K44" s="57">
        <v>127039</v>
      </c>
      <c r="L44" s="58">
        <f t="shared" si="0"/>
        <v>-4684841.01</v>
      </c>
      <c r="N44" s="61"/>
      <c r="P44" s="59"/>
    </row>
    <row r="45" spans="1:16" ht="45" x14ac:dyDescent="0.3">
      <c r="A45" s="1"/>
      <c r="B45" s="49">
        <v>44939</v>
      </c>
      <c r="C45" s="50">
        <v>11</v>
      </c>
      <c r="D45" s="51"/>
      <c r="E45" s="53" t="s">
        <v>52</v>
      </c>
      <c r="F45" s="60" t="s">
        <v>48</v>
      </c>
      <c r="G45" s="51"/>
      <c r="H45" s="55" t="s">
        <v>53</v>
      </c>
      <c r="I45" s="51"/>
      <c r="J45" s="56"/>
      <c r="K45" s="57">
        <v>75068.5</v>
      </c>
      <c r="L45" s="58">
        <f t="shared" si="0"/>
        <v>-4759909.51</v>
      </c>
    </row>
    <row r="46" spans="1:16" ht="45" x14ac:dyDescent="0.3">
      <c r="A46" s="1"/>
      <c r="B46" s="49">
        <v>44939</v>
      </c>
      <c r="C46" s="50">
        <v>13</v>
      </c>
      <c r="D46" s="51"/>
      <c r="E46" s="53" t="s">
        <v>54</v>
      </c>
      <c r="F46" s="60" t="s">
        <v>48</v>
      </c>
      <c r="G46" s="51"/>
      <c r="H46" s="55" t="s">
        <v>55</v>
      </c>
      <c r="I46" s="51"/>
      <c r="J46" s="56"/>
      <c r="K46" s="57">
        <v>20000</v>
      </c>
      <c r="L46" s="58">
        <f t="shared" si="0"/>
        <v>-4779909.51</v>
      </c>
    </row>
    <row r="47" spans="1:16" ht="33" x14ac:dyDescent="0.3">
      <c r="A47" s="1"/>
      <c r="B47" s="49">
        <v>44939</v>
      </c>
      <c r="C47" s="50">
        <v>17</v>
      </c>
      <c r="D47" s="51"/>
      <c r="E47" s="51" t="s">
        <v>56</v>
      </c>
      <c r="F47" s="60" t="s">
        <v>57</v>
      </c>
      <c r="G47" s="51"/>
      <c r="H47" s="55" t="s">
        <v>58</v>
      </c>
      <c r="I47" s="51"/>
      <c r="J47" s="62"/>
      <c r="K47" s="57">
        <v>1081316.74</v>
      </c>
      <c r="L47" s="58">
        <f t="shared" si="0"/>
        <v>-5861226.25</v>
      </c>
    </row>
    <row r="48" spans="1:16" ht="45" x14ac:dyDescent="0.3">
      <c r="A48" s="1"/>
      <c r="B48" s="49">
        <v>44942</v>
      </c>
      <c r="C48" s="50">
        <v>19</v>
      </c>
      <c r="D48" s="51"/>
      <c r="E48" s="53" t="s">
        <v>59</v>
      </c>
      <c r="F48" s="60" t="s">
        <v>60</v>
      </c>
      <c r="G48" s="51"/>
      <c r="H48" s="55" t="s">
        <v>61</v>
      </c>
      <c r="I48" s="51"/>
      <c r="J48" s="62"/>
      <c r="K48" s="57">
        <v>4065577.15</v>
      </c>
      <c r="L48" s="58">
        <f t="shared" si="0"/>
        <v>-9926803.4000000004</v>
      </c>
    </row>
    <row r="49" spans="1:12" ht="49.5" x14ac:dyDescent="0.3">
      <c r="A49" s="1"/>
      <c r="B49" s="49">
        <v>44943</v>
      </c>
      <c r="C49" s="50">
        <v>25</v>
      </c>
      <c r="D49" s="63"/>
      <c r="E49" s="60" t="s">
        <v>62</v>
      </c>
      <c r="F49" s="60" t="s">
        <v>63</v>
      </c>
      <c r="G49" s="51"/>
      <c r="H49" s="55" t="s">
        <v>64</v>
      </c>
      <c r="I49" s="51"/>
      <c r="J49" s="56"/>
      <c r="K49" s="57">
        <v>300000</v>
      </c>
      <c r="L49" s="58">
        <f t="shared" si="0"/>
        <v>-10226803.4</v>
      </c>
    </row>
    <row r="50" spans="1:12" ht="33" x14ac:dyDescent="0.3">
      <c r="A50" s="1"/>
      <c r="B50" s="49">
        <v>44943</v>
      </c>
      <c r="C50" s="50">
        <v>27</v>
      </c>
      <c r="D50" s="51"/>
      <c r="E50" s="53" t="s">
        <v>65</v>
      </c>
      <c r="F50" s="60" t="s">
        <v>66</v>
      </c>
      <c r="G50" s="51"/>
      <c r="H50" s="55" t="s">
        <v>67</v>
      </c>
      <c r="I50" s="51"/>
      <c r="J50" s="56"/>
      <c r="K50" s="57">
        <v>134390.15</v>
      </c>
      <c r="L50" s="58">
        <f t="shared" si="0"/>
        <v>-10361193.550000001</v>
      </c>
    </row>
    <row r="51" spans="1:12" ht="33" x14ac:dyDescent="0.3">
      <c r="A51" s="1"/>
      <c r="B51" s="49">
        <v>44943</v>
      </c>
      <c r="C51" s="50">
        <v>35</v>
      </c>
      <c r="D51" s="63"/>
      <c r="E51" s="60" t="s">
        <v>68</v>
      </c>
      <c r="F51" s="60" t="s">
        <v>69</v>
      </c>
      <c r="G51" s="51"/>
      <c r="H51" s="55" t="s">
        <v>70</v>
      </c>
      <c r="I51" s="51"/>
      <c r="J51" s="56"/>
      <c r="K51" s="57">
        <v>35400</v>
      </c>
      <c r="L51" s="58">
        <f t="shared" si="0"/>
        <v>-10396593.550000001</v>
      </c>
    </row>
    <row r="52" spans="1:12" ht="33" x14ac:dyDescent="0.3">
      <c r="A52" s="1"/>
      <c r="B52" s="49">
        <v>44943</v>
      </c>
      <c r="C52" s="50">
        <v>39</v>
      </c>
      <c r="D52" s="63"/>
      <c r="E52" s="60" t="s">
        <v>68</v>
      </c>
      <c r="F52" s="60" t="s">
        <v>71</v>
      </c>
      <c r="G52" s="51"/>
      <c r="H52" s="55" t="s">
        <v>72</v>
      </c>
      <c r="I52" s="51"/>
      <c r="J52" s="56"/>
      <c r="K52" s="57">
        <v>11800</v>
      </c>
      <c r="L52" s="58">
        <f t="shared" si="0"/>
        <v>-10408393.550000001</v>
      </c>
    </row>
    <row r="53" spans="1:12" ht="33" x14ac:dyDescent="0.3">
      <c r="A53" s="1"/>
      <c r="B53" s="64">
        <v>44943</v>
      </c>
      <c r="C53" s="65">
        <v>43</v>
      </c>
      <c r="D53" s="66"/>
      <c r="E53" s="67" t="s">
        <v>68</v>
      </c>
      <c r="F53" s="68" t="s">
        <v>73</v>
      </c>
      <c r="G53" s="69"/>
      <c r="H53" s="55" t="s">
        <v>74</v>
      </c>
      <c r="I53" s="69"/>
      <c r="J53" s="70"/>
      <c r="K53" s="57">
        <v>23600</v>
      </c>
      <c r="L53" s="58">
        <f t="shared" si="0"/>
        <v>-10431993.550000001</v>
      </c>
    </row>
    <row r="54" spans="1:12" ht="33" x14ac:dyDescent="0.3">
      <c r="A54" s="1"/>
      <c r="B54" s="49">
        <v>44943</v>
      </c>
      <c r="C54" s="50">
        <v>46</v>
      </c>
      <c r="D54" s="63"/>
      <c r="E54" s="71" t="s">
        <v>62</v>
      </c>
      <c r="F54" s="60" t="s">
        <v>75</v>
      </c>
      <c r="G54" s="51"/>
      <c r="H54" s="55" t="s">
        <v>76</v>
      </c>
      <c r="I54" s="51"/>
      <c r="J54" s="56"/>
      <c r="K54" s="57">
        <v>374889.24</v>
      </c>
      <c r="L54" s="58">
        <f t="shared" si="0"/>
        <v>-10806882.790000001</v>
      </c>
    </row>
    <row r="55" spans="1:12" ht="33" x14ac:dyDescent="0.3">
      <c r="A55" s="1"/>
      <c r="B55" s="49">
        <v>44946</v>
      </c>
      <c r="C55" s="50">
        <v>50</v>
      </c>
      <c r="D55" s="63"/>
      <c r="E55" s="72" t="s">
        <v>68</v>
      </c>
      <c r="F55" s="60" t="s">
        <v>77</v>
      </c>
      <c r="G55" s="51"/>
      <c r="H55" s="55" t="s">
        <v>78</v>
      </c>
      <c r="I55" s="51"/>
      <c r="J55" s="56"/>
      <c r="K55" s="57">
        <v>23600</v>
      </c>
      <c r="L55" s="58">
        <f t="shared" si="0"/>
        <v>-10830482.790000001</v>
      </c>
    </row>
    <row r="56" spans="1:12" ht="33" x14ac:dyDescent="0.3">
      <c r="A56" s="1"/>
      <c r="B56" s="49">
        <v>44946</v>
      </c>
      <c r="C56" s="50">
        <v>82</v>
      </c>
      <c r="D56" s="63"/>
      <c r="E56" s="60" t="s">
        <v>79</v>
      </c>
      <c r="F56" s="60" t="s">
        <v>80</v>
      </c>
      <c r="G56" s="51"/>
      <c r="H56" s="55" t="s">
        <v>81</v>
      </c>
      <c r="I56" s="51"/>
      <c r="J56" s="56"/>
      <c r="K56" s="57">
        <v>14155552.98</v>
      </c>
      <c r="L56" s="58">
        <f t="shared" si="0"/>
        <v>-24986035.770000003</v>
      </c>
    </row>
    <row r="57" spans="1:12" ht="49.5" x14ac:dyDescent="0.3">
      <c r="A57" s="1"/>
      <c r="B57" s="49">
        <v>44950</v>
      </c>
      <c r="C57" s="50">
        <v>93</v>
      </c>
      <c r="D57" s="63"/>
      <c r="E57" s="60" t="s">
        <v>79</v>
      </c>
      <c r="F57" s="60" t="s">
        <v>82</v>
      </c>
      <c r="G57" s="51"/>
      <c r="H57" s="55" t="s">
        <v>83</v>
      </c>
      <c r="I57" s="51"/>
      <c r="J57" s="56"/>
      <c r="K57" s="57">
        <v>1735892.38</v>
      </c>
      <c r="L57" s="58">
        <f t="shared" si="0"/>
        <v>-26721928.150000002</v>
      </c>
    </row>
    <row r="58" spans="1:12" ht="33" x14ac:dyDescent="0.3">
      <c r="A58" s="1"/>
      <c r="B58" s="49">
        <v>44950</v>
      </c>
      <c r="C58" s="50">
        <v>97</v>
      </c>
      <c r="D58" s="63"/>
      <c r="E58" s="60" t="s">
        <v>84</v>
      </c>
      <c r="F58" s="60" t="s">
        <v>85</v>
      </c>
      <c r="G58" s="51"/>
      <c r="H58" s="55" t="s">
        <v>86</v>
      </c>
      <c r="I58" s="51"/>
      <c r="J58" s="56"/>
      <c r="K58" s="57">
        <v>19535075.379999999</v>
      </c>
      <c r="L58" s="58">
        <f t="shared" si="0"/>
        <v>-46257003.530000001</v>
      </c>
    </row>
    <row r="59" spans="1:12" ht="49.5" x14ac:dyDescent="0.3">
      <c r="A59" s="1"/>
      <c r="B59" s="49">
        <v>44951</v>
      </c>
      <c r="C59" s="50">
        <v>101</v>
      </c>
      <c r="D59" s="63"/>
      <c r="E59" s="60" t="s">
        <v>87</v>
      </c>
      <c r="F59" s="60" t="s">
        <v>88</v>
      </c>
      <c r="G59" s="51"/>
      <c r="H59" s="55" t="s">
        <v>89</v>
      </c>
      <c r="I59" s="51"/>
      <c r="J59" s="56"/>
      <c r="K59" s="57">
        <v>350372.23</v>
      </c>
      <c r="L59" s="58">
        <f t="shared" si="0"/>
        <v>-46607375.759999998</v>
      </c>
    </row>
    <row r="60" spans="1:12" ht="33" x14ac:dyDescent="0.3">
      <c r="A60" s="1"/>
      <c r="B60" s="49">
        <v>44951</v>
      </c>
      <c r="C60" s="50">
        <v>105</v>
      </c>
      <c r="D60" s="63"/>
      <c r="E60" s="60" t="s">
        <v>90</v>
      </c>
      <c r="F60" s="60" t="s">
        <v>91</v>
      </c>
      <c r="G60" s="51"/>
      <c r="H60" s="55" t="s">
        <v>92</v>
      </c>
      <c r="I60" s="51"/>
      <c r="J60" s="56"/>
      <c r="K60" s="57">
        <v>186750</v>
      </c>
      <c r="L60" s="58">
        <f t="shared" si="0"/>
        <v>-46794125.759999998</v>
      </c>
    </row>
    <row r="61" spans="1:12" ht="49.5" x14ac:dyDescent="0.3">
      <c r="A61" s="1"/>
      <c r="B61" s="49">
        <v>44951</v>
      </c>
      <c r="C61" s="50">
        <v>107</v>
      </c>
      <c r="D61" s="63"/>
      <c r="E61" s="60" t="s">
        <v>93</v>
      </c>
      <c r="F61" s="60" t="s">
        <v>94</v>
      </c>
      <c r="G61" s="51"/>
      <c r="H61" s="55" t="s">
        <v>95</v>
      </c>
      <c r="I61" s="51"/>
      <c r="J61" s="56"/>
      <c r="K61" s="57">
        <v>9874</v>
      </c>
      <c r="L61" s="58">
        <f t="shared" si="0"/>
        <v>-46803999.759999998</v>
      </c>
    </row>
    <row r="62" spans="1:12" ht="33" x14ac:dyDescent="0.3">
      <c r="A62" s="1"/>
      <c r="B62" s="49">
        <v>44951</v>
      </c>
      <c r="C62" s="50">
        <v>109</v>
      </c>
      <c r="D62" s="63"/>
      <c r="E62" s="60" t="s">
        <v>96</v>
      </c>
      <c r="F62" s="60" t="s">
        <v>97</v>
      </c>
      <c r="G62" s="51"/>
      <c r="H62" s="55" t="s">
        <v>98</v>
      </c>
      <c r="I62" s="51"/>
      <c r="J62" s="62"/>
      <c r="K62" s="57">
        <v>240233.60000000001</v>
      </c>
      <c r="L62" s="58">
        <f t="shared" si="0"/>
        <v>-47044233.359999999</v>
      </c>
    </row>
    <row r="63" spans="1:12" ht="41.45" customHeight="1" x14ac:dyDescent="0.3">
      <c r="A63" s="1"/>
      <c r="B63" s="49">
        <v>44951</v>
      </c>
      <c r="C63" s="50">
        <v>111</v>
      </c>
      <c r="D63" s="63"/>
      <c r="E63" s="60" t="s">
        <v>99</v>
      </c>
      <c r="F63" s="60" t="s">
        <v>100</v>
      </c>
      <c r="G63" s="51"/>
      <c r="H63" s="73" t="s">
        <v>101</v>
      </c>
      <c r="I63" s="51"/>
      <c r="J63" s="56"/>
      <c r="K63" s="57">
        <v>388220</v>
      </c>
      <c r="L63" s="58">
        <f t="shared" si="0"/>
        <v>-47432453.359999999</v>
      </c>
    </row>
    <row r="64" spans="1:12" ht="45.6" customHeight="1" x14ac:dyDescent="0.3">
      <c r="A64" s="1"/>
      <c r="B64" s="49">
        <v>44953</v>
      </c>
      <c r="C64" s="50">
        <v>117</v>
      </c>
      <c r="D64" s="63"/>
      <c r="E64" s="60" t="s">
        <v>102</v>
      </c>
      <c r="F64" s="60" t="s">
        <v>103</v>
      </c>
      <c r="G64" s="51"/>
      <c r="H64" s="55" t="s">
        <v>104</v>
      </c>
      <c r="I64" s="51"/>
      <c r="J64" s="56"/>
      <c r="K64" s="57">
        <v>199420</v>
      </c>
      <c r="L64" s="58">
        <f t="shared" si="0"/>
        <v>-47631873.359999999</v>
      </c>
    </row>
    <row r="65" spans="1:14" ht="45" x14ac:dyDescent="0.3">
      <c r="A65" s="1"/>
      <c r="B65" s="49">
        <v>44957</v>
      </c>
      <c r="C65" s="50">
        <v>131</v>
      </c>
      <c r="D65" s="63"/>
      <c r="E65" s="52" t="s">
        <v>105</v>
      </c>
      <c r="F65" s="60" t="s">
        <v>106</v>
      </c>
      <c r="G65" s="51"/>
      <c r="H65" s="55" t="s">
        <v>107</v>
      </c>
      <c r="I65" s="51"/>
      <c r="J65" s="56"/>
      <c r="K65" s="57">
        <v>48454.080000000002</v>
      </c>
      <c r="L65" s="58">
        <f t="shared" si="0"/>
        <v>-47680327.439999998</v>
      </c>
    </row>
    <row r="66" spans="1:14" ht="15.75" thickBot="1" x14ac:dyDescent="0.3">
      <c r="B66" s="74" t="s">
        <v>33</v>
      </c>
      <c r="C66" s="75"/>
      <c r="D66" s="75"/>
      <c r="E66" s="75"/>
      <c r="F66" s="74"/>
      <c r="G66" s="75"/>
      <c r="H66" s="76"/>
      <c r="I66" s="75"/>
      <c r="J66" s="77">
        <f>SUM(J42:J65)</f>
        <v>0</v>
      </c>
      <c r="K66" s="77">
        <f>SUM(K42:K65)</f>
        <v>47680327.439999998</v>
      </c>
      <c r="L66" s="77">
        <f>+L65</f>
        <v>-47680327.439999998</v>
      </c>
      <c r="N66" s="61"/>
    </row>
    <row r="67" spans="1:14" ht="16.5" thickTop="1" x14ac:dyDescent="0.3">
      <c r="B67" s="1"/>
      <c r="C67" s="1"/>
      <c r="D67" s="1"/>
      <c r="E67" s="1"/>
      <c r="F67" s="1"/>
      <c r="G67" s="1"/>
      <c r="H67" s="1"/>
      <c r="I67" s="1"/>
      <c r="J67" s="2"/>
      <c r="K67" s="2"/>
      <c r="L67" s="1"/>
      <c r="M67" s="59"/>
    </row>
    <row r="68" spans="1:14" ht="15.75" x14ac:dyDescent="0.3">
      <c r="B68" s="1"/>
      <c r="C68" s="1"/>
      <c r="D68" s="1"/>
      <c r="E68" s="1"/>
      <c r="F68" s="1"/>
      <c r="G68" s="1"/>
      <c r="H68" s="1"/>
      <c r="I68" s="1"/>
      <c r="J68" s="2"/>
      <c r="K68" s="2"/>
      <c r="L68" s="34"/>
    </row>
    <row r="69" spans="1:14" ht="15.75" x14ac:dyDescent="0.3">
      <c r="B69" s="1"/>
      <c r="E69" s="1"/>
      <c r="F69" s="1"/>
      <c r="G69" s="1"/>
      <c r="H69" s="1"/>
      <c r="I69" s="1"/>
      <c r="J69" s="2"/>
    </row>
    <row r="70" spans="1:14" ht="15.75" x14ac:dyDescent="0.3">
      <c r="B70" s="1"/>
      <c r="C70" s="36" t="s">
        <v>34</v>
      </c>
      <c r="D70" s="36"/>
      <c r="E70" s="36"/>
      <c r="G70" s="1"/>
      <c r="H70" s="37" t="s">
        <v>35</v>
      </c>
      <c r="I70" s="1"/>
      <c r="K70" s="36" t="s">
        <v>35</v>
      </c>
      <c r="L70" s="36"/>
    </row>
    <row r="71" spans="1:14" ht="15.75" x14ac:dyDescent="0.3">
      <c r="B71" s="1"/>
      <c r="C71" s="38" t="s">
        <v>36</v>
      </c>
      <c r="D71" s="38"/>
      <c r="E71" s="38"/>
      <c r="G71" s="39"/>
      <c r="H71" s="40" t="s">
        <v>37</v>
      </c>
      <c r="I71" s="1"/>
      <c r="J71" s="1"/>
      <c r="K71" s="38" t="s">
        <v>38</v>
      </c>
      <c r="L71" s="38"/>
      <c r="M71" s="78"/>
    </row>
    <row r="72" spans="1:14" ht="15.75" x14ac:dyDescent="0.3">
      <c r="B72" s="1"/>
      <c r="C72" s="3" t="s">
        <v>39</v>
      </c>
      <c r="D72" s="3"/>
      <c r="E72" s="3"/>
      <c r="G72" s="39"/>
      <c r="H72" s="39" t="s">
        <v>40</v>
      </c>
      <c r="I72" s="1"/>
      <c r="J72" s="1"/>
      <c r="K72" s="3" t="s">
        <v>41</v>
      </c>
      <c r="L72" s="3"/>
      <c r="M72" s="78"/>
    </row>
    <row r="73" spans="1:14" ht="15.75" x14ac:dyDescent="0.3">
      <c r="B73" s="1"/>
      <c r="C73" s="1"/>
      <c r="D73" s="1"/>
      <c r="E73" s="1"/>
      <c r="F73" s="1"/>
      <c r="G73" s="1"/>
      <c r="H73" s="1"/>
      <c r="I73" s="1"/>
      <c r="J73" s="2"/>
      <c r="K73" s="2"/>
      <c r="L73" s="1"/>
    </row>
    <row r="75" spans="1:14" x14ac:dyDescent="0.25">
      <c r="L75" s="79"/>
    </row>
  </sheetData>
  <mergeCells count="20">
    <mergeCell ref="C72:E72"/>
    <mergeCell ref="K72:L72"/>
    <mergeCell ref="B38:L38"/>
    <mergeCell ref="B39:L39"/>
    <mergeCell ref="C70:E70"/>
    <mergeCell ref="K70:L70"/>
    <mergeCell ref="C71:E71"/>
    <mergeCell ref="K71:L71"/>
    <mergeCell ref="C28:E28"/>
    <mergeCell ref="K28:L28"/>
    <mergeCell ref="C29:E29"/>
    <mergeCell ref="K29:L29"/>
    <mergeCell ref="B36:L36"/>
    <mergeCell ref="B37:L37"/>
    <mergeCell ref="B2:L2"/>
    <mergeCell ref="B3:L3"/>
    <mergeCell ref="B4:L4"/>
    <mergeCell ref="B5:L5"/>
    <mergeCell ref="C27:E27"/>
    <mergeCell ref="K27:L2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rowBreaks count="2" manualBreakCount="2">
    <brk id="31" max="16383" man="1"/>
    <brk id="56" max="14" man="1"/>
  </rowBreaks>
  <colBreaks count="1" manualBreakCount="1">
    <brk id="12" max="72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E941F279AC6C4A81E78DBF67C4E25A" ma:contentTypeVersion="4" ma:contentTypeDescription="Crear nuevo documento." ma:contentTypeScope="" ma:versionID="27ea28b0829eff35c63e5dd8332aae22">
  <xsd:schema xmlns:xsd="http://www.w3.org/2001/XMLSchema" xmlns:xs="http://www.w3.org/2001/XMLSchema" xmlns:p="http://schemas.microsoft.com/office/2006/metadata/properties" xmlns:ns2="ef05142a-1ad3-40c0-9d83-26c5bd0061c7" targetNamespace="http://schemas.microsoft.com/office/2006/metadata/properties" ma:root="true" ma:fieldsID="9c1f3e89feccb0011697d8ca8a0fc2b2" ns2:_="">
    <xsd:import namespace="ef05142a-1ad3-40c0-9d83-26c5bd006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5142a-1ad3-40c0-9d83-26c5bd006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B5CF75-80F7-4A88-8238-80064E0E0685}"/>
</file>

<file path=customXml/itemProps2.xml><?xml version="1.0" encoding="utf-8"?>
<ds:datastoreItem xmlns:ds="http://schemas.openxmlformats.org/officeDocument/2006/customXml" ds:itemID="{9A67CBA6-5A64-430D-87AE-E35D59BC8D38}"/>
</file>

<file path=customXml/itemProps3.xml><?xml version="1.0" encoding="utf-8"?>
<ds:datastoreItem xmlns:ds="http://schemas.openxmlformats.org/officeDocument/2006/customXml" ds:itemID="{B9726B79-17C0-4BE5-A799-728B1D44E3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Maggy Villar</dc:creator>
  <cp:lastModifiedBy>Maggy Villar</cp:lastModifiedBy>
  <dcterms:created xsi:type="dcterms:W3CDTF">2024-01-26T12:37:55Z</dcterms:created>
  <dcterms:modified xsi:type="dcterms:W3CDTF">2024-01-26T12:44:02Z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0x01010080E941F279AC6C4A81E78DBF67C4E25A</vt:lpwstr>
  </property>
</Properties>
</file>