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3/Informacion al potal 2023/3. Marzo 2023/"/>
    </mc:Choice>
  </mc:AlternateContent>
  <xr:revisionPtr revIDLastSave="6" documentId="8_{E5101662-8174-4B61-B415-02B74B4A108F}" xr6:coauthVersionLast="47" xr6:coauthVersionMax="47" xr10:uidLastSave="{72371E2F-5EB8-424E-A07C-83424B6A1495}"/>
  <bookViews>
    <workbookView xWindow="-120" yWindow="-120" windowWidth="24240" windowHeight="13140" xr2:uid="{53D6EA33-6390-4B2B-B9EF-FD6F0DC67451}"/>
  </bookViews>
  <sheets>
    <sheet name="MARZO" sheetId="1" r:id="rId1"/>
  </sheets>
  <externalReferences>
    <externalReference r:id="rId2"/>
  </externalReferences>
  <definedNames>
    <definedName name="_xlnm.Print_Area" localSheetId="0">MARZO!$A$1:$O$181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4" i="1" l="1"/>
  <c r="J174" i="1"/>
  <c r="L88" i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87" i="1"/>
  <c r="B84" i="1"/>
  <c r="K68" i="1"/>
  <c r="J68" i="1"/>
  <c r="L8" i="1"/>
  <c r="L9" i="1" l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</calcChain>
</file>

<file path=xl/sharedStrings.xml><?xml version="1.0" encoding="utf-8"?>
<sst xmlns="http://schemas.openxmlformats.org/spreadsheetml/2006/main" count="497" uniqueCount="273">
  <si>
    <t>INFORME DE TESORERIA</t>
  </si>
  <si>
    <t>INGRESOS Y EGRESOS</t>
  </si>
  <si>
    <t>CUENTA NO. 2400169440 (Fondo Reponible)</t>
  </si>
  <si>
    <t>MARZO DEL 2023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</si>
  <si>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</si>
  <si>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</si>
  <si>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</si>
  <si>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</si>
  <si>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</si>
  <si>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</si>
  <si>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</si>
  <si>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</si>
  <si>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</si>
  <si>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</si>
  <si>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</si>
  <si>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</si>
  <si>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297964131</t>
  </si>
  <si>
    <t>Empleados</t>
  </si>
  <si>
    <t>PAGO DE VIATICOS</t>
  </si>
  <si>
    <t>929796413</t>
  </si>
  <si>
    <t>DGII</t>
  </si>
  <si>
    <t>COBRO IMP DGII 0.15%_TRANS TUB</t>
  </si>
  <si>
    <t>298296429</t>
  </si>
  <si>
    <t>929829642</t>
  </si>
  <si>
    <t>298297382</t>
  </si>
  <si>
    <t>929829738</t>
  </si>
  <si>
    <t>298297385</t>
  </si>
  <si>
    <t>298297389</t>
  </si>
  <si>
    <t>298297392</t>
  </si>
  <si>
    <t>929829739</t>
  </si>
  <si>
    <t>298301460</t>
  </si>
  <si>
    <t>929830146</t>
  </si>
  <si>
    <t>452400034</t>
  </si>
  <si>
    <t>452436137</t>
  </si>
  <si>
    <t>298842397</t>
  </si>
  <si>
    <t>929884239</t>
  </si>
  <si>
    <t>298945338</t>
  </si>
  <si>
    <t>929894533</t>
  </si>
  <si>
    <t>299014256</t>
  </si>
  <si>
    <t>929901425</t>
  </si>
  <si>
    <t>299014259</t>
  </si>
  <si>
    <t>299014263</t>
  </si>
  <si>
    <t>929901426</t>
  </si>
  <si>
    <t>299405454</t>
  </si>
  <si>
    <t>929940545</t>
  </si>
  <si>
    <t>299405458</t>
  </si>
  <si>
    <t>299405463</t>
  </si>
  <si>
    <t>929940546</t>
  </si>
  <si>
    <t>299453035</t>
  </si>
  <si>
    <t>929945303</t>
  </si>
  <si>
    <t>299453041</t>
  </si>
  <si>
    <t>929945304</t>
  </si>
  <si>
    <t>452400039</t>
  </si>
  <si>
    <t>452454838</t>
  </si>
  <si>
    <t>300062444</t>
  </si>
  <si>
    <t>930006244</t>
  </si>
  <si>
    <t>300082020</t>
  </si>
  <si>
    <t>930008202</t>
  </si>
  <si>
    <t>300582622</t>
  </si>
  <si>
    <t>930058262</t>
  </si>
  <si>
    <t>300582625</t>
  </si>
  <si>
    <t>300582629</t>
  </si>
  <si>
    <t>300583121</t>
  </si>
  <si>
    <t>930058312</t>
  </si>
  <si>
    <t>301392752</t>
  </si>
  <si>
    <t>930139275</t>
  </si>
  <si>
    <t>301392754</t>
  </si>
  <si>
    <t>301392758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</si>
  <si>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</si>
  <si>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</si>
  <si>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</si>
  <si>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</si>
  <si>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</si>
  <si>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</si>
  <si>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</si>
  <si>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Técnico de Contabilidad</t>
  </si>
  <si>
    <t>Enc. Division Depto. de Contabilidad</t>
  </si>
  <si>
    <t>Encargado Financiero</t>
  </si>
  <si>
    <t xml:space="preserve">  CUENTA UNICA DEL TESORO NO. 100010102384894</t>
  </si>
  <si>
    <t>Libramiento</t>
  </si>
  <si>
    <t>Descripción</t>
  </si>
  <si>
    <t>Débito</t>
  </si>
  <si>
    <t>Crédito</t>
  </si>
  <si>
    <t>101977/23</t>
  </si>
  <si>
    <t xml:space="preserve">Comite Ejecutor de Infraestructuras de Zonas Turisticas </t>
  </si>
  <si>
    <t>Ingresos correspondientes del 05 al 11/02/2023 (Vuelos Charter)</t>
  </si>
  <si>
    <t>2.7.1.2.01</t>
  </si>
  <si>
    <t>CONSTRUCTORA GONZALEZ TAVERAS &amp; ASOCIADOS SRL</t>
  </si>
  <si>
    <t>Pago fact. No. 0017 Cub. No. 5,  Proy. No.363 Contrato No. 48-2021; Reconstrucción Plaza de los Vendedores La Playita de Guayacanes, Provincia San Pedro de Macorís.</t>
  </si>
  <si>
    <t>Exyco, SRL</t>
  </si>
  <si>
    <t>Pago fact. No.0120, Cub. No.8, Proy. No. 364, Cont. No.49-2021. Reconstrucción plaza de los vendedores de Guayacanes, San Pedro de Macorís.</t>
  </si>
  <si>
    <t>2.2.9.2.01</t>
  </si>
  <si>
    <t xml:space="preserve">Instituto de Formacion Turistica del Caribe </t>
  </si>
  <si>
    <t>Pago Facturas No. 0666, 0672, 0674 y 0676, por Servicio de almuerzo para los colaboradores del CEIZTUR del 16 de enero al 17 de febrero del año 2023.</t>
  </si>
  <si>
    <t>2.1.2.2.03</t>
  </si>
  <si>
    <t>Nómina horas extras enero 2023</t>
  </si>
  <si>
    <t>101986/23</t>
  </si>
  <si>
    <t>Ingresos correspondientes del 12 al 18/02/2023 (Vuelos Charter)</t>
  </si>
  <si>
    <t>101991/23</t>
  </si>
  <si>
    <t>Ingresos correspondientes del   01 al 15/02/2023 (Vuelos Regulares)</t>
  </si>
  <si>
    <t>2.3.6.3.04</t>
  </si>
  <si>
    <t>Servicios y Equipos Industriales, SRL</t>
  </si>
  <si>
    <t>Pago Factura No. 0319, para Adquisición de Herramientas para el Programa Nacional de Limpiezas de Playas y Balnearios, según anexos.</t>
  </si>
  <si>
    <t>2.2.6.3.01</t>
  </si>
  <si>
    <t>HUMANO SEGUROS S A</t>
  </si>
  <si>
    <t>Pago Factura No. 7086, correspondiente al mes de marzo 2023, del Seguro Médico de Salud a los empleados del CEIZTUR</t>
  </si>
  <si>
    <t>IAPE Dominicana, SRL</t>
  </si>
  <si>
    <t>Pago No. 0199, por Adquisición de Herramientas para el Programa Nacional de Limpiezas de Playas y Balnearios, según anexos.</t>
  </si>
  <si>
    <t>2.2.7.2.06</t>
  </si>
  <si>
    <t>Viamar, SA</t>
  </si>
  <si>
    <t>Pago Factura No. 0341, para Mantenimiento Preventivo- Vehículo del CEIZTUR, según anexos.</t>
  </si>
  <si>
    <t>2.2.2.1.03</t>
  </si>
  <si>
    <t>EDITORA DEL CARIBE C POR A</t>
  </si>
  <si>
    <t>Pago Factura No. 4586, por Servicio de Publicación Periódico, recordatorio, de la Convocatoria a Licitación Pública Nacional ref.: CEIZTUR-CCC-LPN-2023-0001, según anexos.</t>
  </si>
  <si>
    <t>2.3.1.1.01</t>
  </si>
  <si>
    <t>Suplidora Reysa, EIRL</t>
  </si>
  <si>
    <t>Pago Factura No. 0576, para la Adquisición Botellas de Agua, según anexos.</t>
  </si>
  <si>
    <t>Khalicco Investments, SRL</t>
  </si>
  <si>
    <t>Pago Factura No. 0780, para Adquisición de Neumáticos para Vehículos del CEIZTUR, según anexos.</t>
  </si>
  <si>
    <t>2.2.8.7.06</t>
  </si>
  <si>
    <t>FREDDY BOLIVAR DE JESUS ALMONTE BRITO</t>
  </si>
  <si>
    <t>Pago Facturas No.0717, 0718 0720 y 0721, por concepto de Trámites Legales de Documentos, según anexos.</t>
  </si>
  <si>
    <t>2.2.7.2.02</t>
  </si>
  <si>
    <t>ALL Office Solutions TS, SRL</t>
  </si>
  <si>
    <t>Pago Factura No. 1638, por Contratación de un servicio técnico especializado para realizar mantenimientos preventivos a las impresoras del CEIZTUR, según anexos.</t>
  </si>
  <si>
    <t>2.1.1.2.06</t>
  </si>
  <si>
    <t>COMITE EJECUTOR DE INFRAESTRUCTURAS DE ZONAS TURISTICAS</t>
  </si>
  <si>
    <t>Nomina Jornaleros Febrero 2023.</t>
  </si>
  <si>
    <t>2.7.2.4.01</t>
  </si>
  <si>
    <t>Constructora Irgonza, SRL</t>
  </si>
  <si>
    <t>Pago fact. No.0088, Cub.No.1 Proy No.384, Contrato No.23-2022; Construcción de Aceras de la vía de Acceso a Playa Saladilla, Municipio Santa Cruz Provincia Barahona.</t>
  </si>
  <si>
    <t>2.2.5.1.01</t>
  </si>
  <si>
    <t>CENTRO DE EXPORTACION E INVERSIONES DE LA REPUBLICA DOMINICANA</t>
  </si>
  <si>
    <t>Pago de factura No.0033, Cesión de derecho Contrato 32-2021 por los gastos de mantenimiento del edificio del CEI-RD espacio concedido al CEIZTUR, correspondiente al mes de marzo del 2023.</t>
  </si>
  <si>
    <t>2.2.8.7.04</t>
  </si>
  <si>
    <t>FUNDACION UNIVERSIDAD EXTERNA DE COLOMBIA</t>
  </si>
  <si>
    <t>Pago fact. No.1906, I Congreso Internacional de Contratación Estatal que será impartido los días 15, 16 y 17 de marzo del 2023 en la ciudad de Barranquilla, Colombia; para la Sra. Carolina Arbaje.</t>
  </si>
  <si>
    <t>Equipos y Construcciones del Cibao ( ECOCISA) SRL</t>
  </si>
  <si>
    <t>Pago fact. No.0644, Cub. No.3, Proy. No. 358, Contrato No. 36-2021; Reconstrucción de vía de acceso y estacionamiento vehicular en la playa Macao, provincia La Altagracia.</t>
  </si>
  <si>
    <t>2.7.2.7.01</t>
  </si>
  <si>
    <t>Constructora Dominguez &amp; Herreros, SRL</t>
  </si>
  <si>
    <t>Pago Fact. No.0025, Cub. No.5, Proy. No.366, Cont. No.51-2021; Mejoramiento de la Laguna Gri Gri y su entorno municipio de Rio San Juan, provincia Maria Trinidad Sanchez.</t>
  </si>
  <si>
    <t>Constructora Echavarria Mota, SRL</t>
  </si>
  <si>
    <t>Pago avance 20% del monto RD$70,702,877.08, Reconstrucción de las Infraestructuras Viales del Distrito Municipal de Verón, Provincia la Altagracia; Contrato No.01-2023.</t>
  </si>
  <si>
    <t>Constructora Hnos. Diaz Villar, SRL</t>
  </si>
  <si>
    <t>Pago fact. No.0155, Cub. No.5 Proy.336 Cont. No.92-2019; Construcción Parque del Pinar, Provincia San Jose de Ocoa.</t>
  </si>
  <si>
    <t>2.1.5.2.01, 2.1.5.1.01, 2.1.1.1.01, 2.1.5.3.01</t>
  </si>
  <si>
    <t>COMITE EJECUTOR DE INFRAESTRUCTA EN ZONAS TURISTICAS (CEIZTUR)</t>
  </si>
  <si>
    <t>Nómina fija marzo 2023</t>
  </si>
  <si>
    <t>2.1.2.2.05</t>
  </si>
  <si>
    <t>Nómina militar marzo 2023</t>
  </si>
  <si>
    <t>2.1.1.3.01, 2.1.5.2.01, 2.1.5.1.01, 2.1.5.3.01</t>
  </si>
  <si>
    <t>Nómina tramite de pensión marzo 2023</t>
  </si>
  <si>
    <t>2.1.5.2.01, 2.1.5.1.01, 2.1.1.2.08, 2.1.5.3.01</t>
  </si>
  <si>
    <t>Nómina temporales marzo 2023</t>
  </si>
  <si>
    <t>15/03/2023</t>
  </si>
  <si>
    <t>599</t>
  </si>
  <si>
    <t>2.3.9.9.04</t>
  </si>
  <si>
    <t>MERCANTIL RAMI SRL</t>
  </si>
  <si>
    <t>Pago Factura No. 0541, por Adquisición de Herramientas para el Programa Nacional de Limpiezas de Playas y Balnearios, según anexos.</t>
  </si>
  <si>
    <t>605</t>
  </si>
  <si>
    <t>XIOMARA DEL CARMEN MARMOLEJOS ACOSTA</t>
  </si>
  <si>
    <t>Pago Factura No.0066, por el Alquiler de un inmueble que aloja oficinas de la policía de Turismo Politur, correspondiente al mes de marzo 2023.</t>
  </si>
  <si>
    <t>607</t>
  </si>
  <si>
    <t>Delta Comercial, SA</t>
  </si>
  <si>
    <t>Pago Factura No. 7206, por concepto de Pago Deducible Seguro reparación Vehículo Toyota Hilux placa No. L409889, según anexos.</t>
  </si>
  <si>
    <t>610</t>
  </si>
  <si>
    <t>CARMEN ENICIA CHEVALIER CARABALLO</t>
  </si>
  <si>
    <t>Pago Factura No. 0680, por concepto de Trámites Legales de Documentos, según anexos.</t>
  </si>
  <si>
    <t>612</t>
  </si>
  <si>
    <t>2.3.9.2.01</t>
  </si>
  <si>
    <t>Papelería Kakmon, SRL</t>
  </si>
  <si>
    <t>Pago fact. No.0107, Adquisición de material gastable de Oficina, según anexos.</t>
  </si>
  <si>
    <t>615</t>
  </si>
  <si>
    <t>Pago Factura No. 0670, por concepto de Trámites Legales de Documentos, según anexos.</t>
  </si>
  <si>
    <t>617</t>
  </si>
  <si>
    <t>Offitek, SRL</t>
  </si>
  <si>
    <t>Pago fact.No.4868, Adquisición de material gastable de Oficina, según anexos.</t>
  </si>
  <si>
    <t>619</t>
  </si>
  <si>
    <t>Fis Soluciones SRL</t>
  </si>
  <si>
    <t>Pago Factura No. 0156, para Compra de Toners y Cartuchos para Impresoras y Fotocopiadoras del CEIZTUR, según anexos.</t>
  </si>
  <si>
    <t>622</t>
  </si>
  <si>
    <t>2.3.9.9.04 ; 2.6.4.6.01</t>
  </si>
  <si>
    <t>Lola 5 Multiservices, SRL</t>
  </si>
  <si>
    <t>Pago Factura No. 0535, por Adquisición de Herramientas para el Programa Nacional de Limpiezas de Playas y Balnearios, según anexos.</t>
  </si>
  <si>
    <t>623</t>
  </si>
  <si>
    <t>2.2.8.7.01</t>
  </si>
  <si>
    <t>Vilomar Sánchez Ingeniaria, SRL</t>
  </si>
  <si>
    <t>Pago fact. No.0007, Servicio para el análisis, diseño y elaboración de planos estructurales de la Plaza Taurina, El Seibo, según anexos.</t>
  </si>
  <si>
    <t>625</t>
  </si>
  <si>
    <t>Centro Automotriz Remesa, SRL</t>
  </si>
  <si>
    <t>Pago Factura No. 1712, por concepto de 3er Pago del  Contrato de Servicios de Taller, destinados al  mantenimiento general y reparación de la flotilla Vehicular del CEIZTUR, según anexos.</t>
  </si>
  <si>
    <t>631</t>
  </si>
  <si>
    <t>2.2.1.3.01</t>
  </si>
  <si>
    <t>COMPANIA DOMINICANA DE TELEFONOS C POR A</t>
  </si>
  <si>
    <t>Pago factura No.5184, por Servicios de Renta Mensual de las Flotas del CEIZTUR, correspondiente al mes de febrero del año 2023.</t>
  </si>
  <si>
    <t>633</t>
  </si>
  <si>
    <t>Pontificia Universidad Católica Madre y Maestra</t>
  </si>
  <si>
    <t>Pago Factura No. 7170, por concepto de Curso Especializado Análisis Avanzado de los Estados Financieros, según anexos.</t>
  </si>
  <si>
    <t>2.1.1.2.09</t>
  </si>
  <si>
    <t>Nómina pasantes marzo 2023</t>
  </si>
  <si>
    <t>Pago fact. No.0121, Cub. No.9, Proy. No. 364, Cont. No.49-2021; Reconstrucción plaza de los vendedores de Guayacanes, San Pedro de Macorís.</t>
  </si>
  <si>
    <t>102002/23</t>
  </si>
  <si>
    <t>Ingresos correspondientes del 19 al 25/02/2023 (Vuelos Charter)</t>
  </si>
  <si>
    <t>102010/23</t>
  </si>
  <si>
    <t>Ingresos correspondientes del 26/02/2023 al 04/03/2023 (Vuelos Charter)</t>
  </si>
  <si>
    <t>102015/23</t>
  </si>
  <si>
    <t>Ingresos correspondientes del 16 al 28/02/2023 (vuelos Regulsres)</t>
  </si>
  <si>
    <t>2.1.1.1.01, 2.1.5.1.01, 2.1.5.2.01, 2.1.5.3.01</t>
  </si>
  <si>
    <t>Sueldos empleados fijos</t>
  </si>
  <si>
    <t>22/03/2023</t>
  </si>
  <si>
    <t>Printpaint Balbi, SRL</t>
  </si>
  <si>
    <t>Pago Factura No. 0157, por Servicio tintado de cristales para Camionetas del CEIZTUR, según anexos.</t>
  </si>
  <si>
    <t>674</t>
  </si>
  <si>
    <t>2.2.7.2.08</t>
  </si>
  <si>
    <t>Grupo BVC SRL</t>
  </si>
  <si>
    <t>Pago Factura No. 0067, correspondiente al 2do trimestre del Mantenimiento Preventivo de Aires Acondicionados Oficinas del CEIZTUR. Contrato No. 22-2022, según anexos.</t>
  </si>
  <si>
    <t>676</t>
  </si>
  <si>
    <t>GEOMEDICION INSTRUMENTOS Y SISTEMAS, (GIS), SRL</t>
  </si>
  <si>
    <t>Pago Factura No. 0166, por Servicio de Capacitación para el Software de Fotogrametría, según anexos.</t>
  </si>
  <si>
    <t>678</t>
  </si>
  <si>
    <t>Pago Factura No. 7126, por concepto de Pago Deducible Vehiculo Toyota Hilux Placa No. L409888, según anexos.</t>
  </si>
  <si>
    <t>682</t>
  </si>
  <si>
    <t>Inversiones Yang, SRL</t>
  </si>
  <si>
    <t>Pago Factura No. 0727, para Adquisición de Herramientas para el Programa Nacional de Limpiezas de Playas y Balnearios, según anexos.</t>
  </si>
  <si>
    <t>686</t>
  </si>
  <si>
    <t>Pago Factura No. 0684, por concepto de Trámites Legales de Documentos, según anexos.</t>
  </si>
  <si>
    <t>690</t>
  </si>
  <si>
    <t>Pago Factura No. 0688, por concepto de Trámites Legales de Documentos, según anexos.</t>
  </si>
  <si>
    <t>696</t>
  </si>
  <si>
    <t>Pago fact. No. 0018 Cub. No. 6,  Proy. No.363 Contrato No. 48-2021; Reconstrucción Plaza de los Vendedores La Playita de Guayacanes, Provincia San Pedro de Macorís.</t>
  </si>
  <si>
    <t>699</t>
  </si>
  <si>
    <t xml:space="preserve">	Pericles Antonio Andújar De La Vega</t>
  </si>
  <si>
    <t>Pago Cub. No.2, Proy. No.369, Fact. No.0118, Cont. No.53-2021 Reconstruccion Aceras y Contenes del Centro del Municipio de Banica, Provincia Elias Piña.</t>
  </si>
  <si>
    <t>701</t>
  </si>
  <si>
    <t>Consorcio Guzmán Morel</t>
  </si>
  <si>
    <t>Pago avance 20% del monto RD$95,379,316.15, Contrato No.5-2023; Reconstruccion de las Infraestructuras de servicios de las calles Circundantes de la Basílica, Municipio de Higüey, Provincia la Altagracia.</t>
  </si>
  <si>
    <t>Nómina horas extras febrero 2023</t>
  </si>
  <si>
    <t>102027/23</t>
  </si>
  <si>
    <t>Ingresos correspondientes del 05 al 11/03/2023 (Vuelos Charter)</t>
  </si>
  <si>
    <t>2.3.9.9.05</t>
  </si>
  <si>
    <t>MEGAPLAX , SRL</t>
  </si>
  <si>
    <t>Pago Factura No. 0243, para la Compra de Fundas Plásticas para el PNLPB, según anexos.</t>
  </si>
  <si>
    <t>SOLUCIONES DE INGENIERIA MAXIMA SOLIMAX, SRL</t>
  </si>
  <si>
    <t>Pago Fact. No.0211, Cub. No.5, Proy. No.361 Cont. No.47-2021; Reconstruccion Plaza de Vendedores, Playa el Quemaito provincia Barahona.</t>
  </si>
  <si>
    <t>Pago Factura No. 1731, por concepto de 4to Pago del  Contrato de Servicios de Taller, destinados al  mantenimiento general y reparación de la flotilla Vehicular del CEIZTUR, según anexos.</t>
  </si>
  <si>
    <t>Pago Factura No.0736, por concepto de Trámites Legales de Documentos, según anexos.</t>
  </si>
  <si>
    <t>2.2.8.5.01</t>
  </si>
  <si>
    <t xml:space="preserve">DITA SERVICES, SRL </t>
  </si>
  <si>
    <t>Pago final factura No.0259, por servicios de fumigacion de las oficinas del CEIZTUR correspondiente al mes de marzo 2023, segun proceso de compra CEIZTUR-DAF-CM-2022-0014.</t>
  </si>
  <si>
    <t>Pago Factura No. 0167, para Mantenimiento Estación Topográfica Marca Trimble C, asignada al Depto. de Ingeniería, según anexos.</t>
  </si>
  <si>
    <t>Comercializadora Kimarco, SRL</t>
  </si>
  <si>
    <t>Pago Factura No. 0160, para compra de Sobres de seguridad Courrier, Pack, según anexos.</t>
  </si>
  <si>
    <t>Pago Factura No.0740, por concepto de Trámites Legales de Documentos, según anexos.</t>
  </si>
  <si>
    <t xml:space="preserve">MARITZA JUSTINA CRUZ GONZALEZ DE VASQUEZ </t>
  </si>
  <si>
    <t>Pago Factura No.0083, por concepto de Trámites Legales de Documentos, según anexos.</t>
  </si>
  <si>
    <t>2.6.1.4.01</t>
  </si>
  <si>
    <t>Ramirez &amp; Mojica Envoy Pack Courier Express, SRL</t>
  </si>
  <si>
    <t>Pago Factura No. 1559, para compra de Nevera de 10 Pies. según proceso de compra No. CEIZTUR-UC-CD-2023-0024, según anexos.</t>
  </si>
  <si>
    <t>Pago Factura No. 1753, por Servicios de mantenimiento preventivo y cambio de diferencial para vehículo Toyota Fortuner, placa No. G419427, perteneciente a la Flotilla Vehicular de CEIZTUR, según anexos.</t>
  </si>
  <si>
    <t>2.3.9.4.01; 2.3.9.9.01</t>
  </si>
  <si>
    <t xml:space="preserve">B&amp;F MERCANTIL, SRL </t>
  </si>
  <si>
    <t>Pago Factura No. 0595, para Adquisición de Lonas y Soga para Maquinaria de PNLPB, según anexos.</t>
  </si>
  <si>
    <t>OFFICE TARGET S A</t>
  </si>
  <si>
    <t>Pago Factura No. 0321, Compra de Cartuchos ítems desiertos en Proceso No. CEIZTUR-DAF-CM-2023-0002, según anexos.</t>
  </si>
  <si>
    <t>Construpa Constructora Padilla, SRL</t>
  </si>
  <si>
    <t>Pago Factura No. 0222, para compra de Nevera Ejecutiva, según proceso de compra No. CEIZTUR-UC-CD-2023-0024, según anexos.</t>
  </si>
  <si>
    <t>Pago Facturas No. 0679, 0680, 0683 y 0685, por Servicio de almuerzo para los Colaboradores del CEIZTUR del 20 de febrero al 17 de marzo del año 2023.</t>
  </si>
  <si>
    <t>2..7.2.1.01</t>
  </si>
  <si>
    <t>CIAO. SRL</t>
  </si>
  <si>
    <t>Pago Fact. No.0066, Cub. No.1 Proy. No. 385 Cont.No.18-2022; Habilitación de Planta de Tratamiento Juan Dolió, San Pedro de Macorís, relanzamiento.</t>
  </si>
  <si>
    <t>Constructora Yunes, SRL</t>
  </si>
  <si>
    <t>Pago Fact. No.0335, Cub. No. 2 Proy. No. 375 Cont. No.12-2022; Mejoramiento del Frente Maritimo del Distrito Municipal Caleta, Provincia 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</si>
</sst>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name val="Palatino Linotype"/>
      <family val="1"/>
    </font>
    <font>
      <sz val="10"/>
      <color theme="1"/>
      <name val="Calibri"/>
      <family val="2"/>
      <scheme val="minor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horizontal="left"/>
    </xf>
    <xf numFmtId="43" fontId="2" fillId="0" borderId="3" xfId="1" applyFont="1" applyBorder="1"/>
    <xf numFmtId="43" fontId="2" fillId="3" borderId="4" xfId="1" applyFont="1" applyFill="1" applyBorder="1"/>
    <xf numFmtId="43" fontId="2" fillId="0" borderId="1" xfId="1" applyFont="1" applyBorder="1"/>
    <xf numFmtId="44" fontId="0" fillId="0" borderId="0" xfId="0" applyNumberFormat="1"/>
    <xf numFmtId="2" fontId="0" fillId="0" borderId="0" xfId="0" applyNumberFormat="1"/>
    <xf numFmtId="1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Fill="1" applyBorder="1"/>
    <xf numFmtId="43" fontId="2" fillId="3" borderId="1" xfId="1" applyFont="1" applyFill="1" applyBorder="1"/>
    <xf numFmtId="43" fontId="2" fillId="0" borderId="1" xfId="0" applyNumberFormat="1" applyFont="1" applyBorder="1"/>
    <xf numFmtId="43" fontId="0" fillId="0" borderId="0" xfId="1" applyFont="1"/>
    <xf numFmtId="0" fontId="2" fillId="3" borderId="1" xfId="0" applyFont="1" applyFill="1" applyBorder="1" applyAlignment="1">
      <alignment horizontal="center"/>
    </xf>
    <xf numFmtId="43" fontId="0" fillId="0" borderId="0" xfId="0" applyNumberFormat="1"/>
    <xf numFmtId="39" fontId="5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39" fontId="5" fillId="0" borderId="1" xfId="1" applyNumberFormat="1" applyFont="1" applyFill="1" applyBorder="1" applyAlignment="1">
      <alignment horizontal="right"/>
    </xf>
    <xf numFmtId="14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43" fontId="2" fillId="0" borderId="5" xfId="1" applyFont="1" applyFill="1" applyBorder="1"/>
    <xf numFmtId="39" fontId="5" fillId="0" borderId="5" xfId="1" applyNumberFormat="1" applyFont="1" applyFill="1" applyBorder="1" applyAlignment="1">
      <alignment horizontal="right"/>
    </xf>
    <xf numFmtId="39" fontId="5" fillId="0" borderId="1" xfId="1" applyNumberFormat="1" applyFont="1" applyBorder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6" xfId="1" applyFont="1" applyFill="1" applyBorder="1"/>
    <xf numFmtId="43" fontId="3" fillId="2" borderId="6" xfId="0" applyNumberFormat="1" applyFont="1" applyFill="1" applyBorder="1"/>
    <xf numFmtId="43" fontId="2" fillId="0" borderId="0" xfId="0" applyNumberFormat="1" applyFont="1"/>
    <xf numFmtId="0" fontId="6" fillId="0" borderId="0" xfId="0" applyFont="1"/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/>
    <xf numFmtId="43" fontId="2" fillId="0" borderId="8" xfId="1" applyFont="1" applyBorder="1"/>
    <xf numFmtId="0" fontId="3" fillId="2" borderId="9" xfId="0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164" fontId="0" fillId="0" borderId="0" xfId="0" applyNumberFormat="1"/>
    <xf numFmtId="0" fontId="3" fillId="0" borderId="0" xfId="0" applyFont="1"/>
    <xf numFmtId="43" fontId="6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5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6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231457</xdr:colOff>
      <xdr:row>5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70ECF-05DF-43F1-B176-38725797939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595687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56674</xdr:colOff>
      <xdr:row>80</xdr:row>
      <xdr:rowOff>25241</xdr:rowOff>
    </xdr:from>
    <xdr:to>
      <xdr:col>5</xdr:col>
      <xdr:colOff>244792</xdr:colOff>
      <xdr:row>84</xdr:row>
      <xdr:rowOff>149067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EFAD07B-C336-4AB3-8289-01FAA2A6BF9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28124" y="16065341"/>
          <a:ext cx="3559968" cy="9239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?0E809711" TargetMode="External"/><Relationship Id="rId1" Type="http://schemas.openxmlformats.org/officeDocument/2006/relationships/externalLinkPath" Target="file:///\\0E809711\Informe%20de%20Tesorer&#237;a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iembre 2022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3"/>
      <sheetName val="Hoja1"/>
      <sheetName val="Hoja2"/>
    </sheetNames>
    <sheetDataSet>
      <sheetData sheetId="0"/>
      <sheetData sheetId="1"/>
      <sheetData sheetId="2">
        <row r="112">
          <cell r="L112">
            <v>2543731.4799999981</v>
          </cell>
        </row>
        <row r="187">
          <cell r="L187">
            <v>1160328959.06548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9EE7F9-4688-448D-9585-A4D23D196B67}" name="Tabla134579810234" displayName="Tabla134579810234" ref="B7:L67" totalsRowShown="0" headerRowDxfId="12" headerRowBorderDxfId="11" tableBorderDxfId="10" headerRowCellStyle="Millares">
  <autoFilter ref="B7:L67" xr:uid="{DCF6E668-B328-4178-97C2-3CDD50D63D78}"/>
  <sortState xmlns:xlrd2="http://schemas.microsoft.com/office/spreadsheetml/2017/richdata2" ref="B8:L57">
    <sortCondition ref="B9:B57"/>
  </sortState>
  <tableColumns count="11">
    <tableColumn id="1" xr3:uid="{93EE83B2-8285-46CC-8F22-408321B35887}" name="Fecha" dataDxfId="9"/>
    <tableColumn id="2" xr3:uid="{D0E0DF24-9B86-4A7D-B5D9-01C73AE4C522}" name="Transferencia" dataDxfId="8"/>
    <tableColumn id="3" xr3:uid="{179C5EAF-9125-4CA3-A168-46E9D916A046}" name="Cheque" dataDxfId="7"/>
    <tableColumn id="4" xr3:uid="{0779D9B0-D7C5-496E-B7DC-900964391741}" name="Referencia"/>
    <tableColumn id="5" xr3:uid="{35CA77A7-B9E7-46AB-B56B-C8B4DC47EED8}" name="Beneficiario" dataDxfId="6"/>
    <tableColumn id="6" xr3:uid="{A85BA8DA-2952-4B79-8EDD-F86A70DB0432}" name="Columna1" dataDxfId="5"/>
    <tableColumn id="7" xr3:uid="{57EAA022-D33F-4FB3-B5CC-EA164879B7FD}" name="Descripcion" dataDxfId="4"/>
    <tableColumn id="8" xr3:uid="{D0372E88-A261-48F0-8952-75EC791A27F7}" name="Columna2" dataDxfId="3"/>
    <tableColumn id="9" xr3:uid="{C7FD111B-1A38-4B83-AD0D-17B5DF7BE630}" name="Debito" dataDxfId="2" dataCellStyle="Millares"/>
    <tableColumn id="10" xr3:uid="{CAF6C8AA-53BD-4DA8-A0F5-90CF3A927456}" name="Credito" dataDxfId="1" dataCellStyle="Millares"/>
    <tableColumn id="11" xr3:uid="{3DC14435-EEC1-41FD-9C88-D84532C49FF0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B107F-80EF-48EF-AD6B-049C31E452A5}">
  <dimension ref="A1:O184"/>
  <sheetViews>
    <sheetView showGridLines="0" tabSelected="1" view="pageBreakPreview" zoomScale="80" zoomScaleNormal="100" zoomScaleSheetLayoutView="80" workbookViewId="0">
      <pane xSplit="1" topLeftCell="B1" activePane="topRight" state="frozen"/>
      <selection pane="topRight" activeCell="N25" sqref="N25"/>
    </sheetView>
  </sheetViews>
  <sheetFormatPr baseColWidth="10" defaultRowHeight="15" x14ac:dyDescent="0.25"/>
  <cols>
    <col min="1" max="1" width="2.5703125" customWidth="1"/>
    <col min="2" max="2" width="12.5703125" customWidth="1"/>
    <col min="3" max="3" width="12.7109375" bestFit="1" customWidth="1"/>
    <col min="4" max="4" width="10.28515625" customWidth="1"/>
    <col min="5" max="5" width="15" customWidth="1"/>
    <col min="6" max="6" width="39" customWidth="1"/>
    <col min="7" max="7" width="6" customWidth="1"/>
    <col min="8" max="8" width="50" customWidth="1"/>
    <col min="9" max="9" width="0.140625" customWidth="1"/>
    <col min="10" max="10" width="20.85546875" customWidth="1"/>
    <col min="11" max="11" width="21.28515625" customWidth="1"/>
    <col min="12" max="12" width="25.5703125" style="46" customWidth="1"/>
    <col min="13" max="13" width="5" customWidth="1"/>
    <col min="14" max="14" width="16.85546875" bestFit="1" customWidth="1"/>
    <col min="16" max="16" width="14.140625" bestFit="1" customWidth="1"/>
  </cols>
  <sheetData>
    <row r="1" spans="1:15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5" ht="15.75" x14ac:dyDescent="0.3">
      <c r="A2" s="1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5" ht="15.75" x14ac:dyDescent="0.3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5" ht="15.75" x14ac:dyDescent="0.3">
      <c r="A4" s="1"/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5" ht="15.75" x14ac:dyDescent="0.3">
      <c r="A5" s="1"/>
      <c r="B5" s="75" t="s">
        <v>3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5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5" ht="17.25" x14ac:dyDescent="0.35">
      <c r="A7" s="1"/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  <c r="L7" s="6" t="s">
        <v>14</v>
      </c>
    </row>
    <row r="8" spans="1:15" ht="15.75" x14ac:dyDescent="0.3">
      <c r="A8" s="1"/>
      <c r="B8" s="7"/>
      <c r="C8" s="8"/>
      <c r="D8" s="8"/>
      <c r="E8" s="8"/>
      <c r="F8" s="9"/>
      <c r="G8" s="8"/>
      <c r="H8" s="10" t="s">
        <v>15</v>
      </c>
      <c r="I8" s="8"/>
      <c r="J8" s="11"/>
      <c r="K8" s="12"/>
      <c r="L8" s="13">
        <f>+[1]FEBRERO!L112</f>
        <v>2543731.4799999981</v>
      </c>
      <c r="N8" s="14"/>
      <c r="O8" s="15"/>
    </row>
    <row r="9" spans="1:15" ht="15.75" x14ac:dyDescent="0.3">
      <c r="A9" s="1"/>
      <c r="B9" s="16">
        <v>44986</v>
      </c>
      <c r="C9" s="17"/>
      <c r="D9" s="18"/>
      <c r="E9" s="17" t="s">
        <v>16</v>
      </c>
      <c r="F9" s="19" t="s">
        <v>17</v>
      </c>
      <c r="G9" s="18"/>
      <c r="H9" s="20" t="s">
        <v>18</v>
      </c>
      <c r="I9" s="18"/>
      <c r="J9" s="21"/>
      <c r="K9" s="22">
        <v>49402.5</v>
      </c>
      <c r="L9" s="23">
        <f>+L8+Tabla134579810234[[#This Row],[Debito]]-Tabla134579810234[[#This Row],[Credito]]</f>
        <v>2494328.9799999981</v>
      </c>
      <c r="N9" s="24"/>
    </row>
    <row r="10" spans="1:15" ht="15.75" x14ac:dyDescent="0.3">
      <c r="A10" s="1"/>
      <c r="B10" s="16">
        <v>44986</v>
      </c>
      <c r="C10" s="18"/>
      <c r="D10" s="18"/>
      <c r="E10" s="17" t="s">
        <v>19</v>
      </c>
      <c r="F10" s="25" t="s">
        <v>20</v>
      </c>
      <c r="G10" s="18"/>
      <c r="H10" s="20" t="s">
        <v>21</v>
      </c>
      <c r="I10" s="18"/>
      <c r="J10" s="21"/>
      <c r="K10" s="22">
        <v>74.099999999999994</v>
      </c>
      <c r="L10" s="23">
        <f>+L9+Tabla134579810234[[#This Row],[Debito]]-Tabla134579810234[[#This Row],[Credito]]</f>
        <v>2494254.879999998</v>
      </c>
    </row>
    <row r="11" spans="1:15" ht="15.75" x14ac:dyDescent="0.3">
      <c r="A11" s="1"/>
      <c r="B11" s="16">
        <v>44988</v>
      </c>
      <c r="C11" s="18"/>
      <c r="D11" s="18"/>
      <c r="E11" s="17" t="s">
        <v>22</v>
      </c>
      <c r="F11" s="19" t="s">
        <v>17</v>
      </c>
      <c r="G11" s="18"/>
      <c r="H11" s="20" t="s">
        <v>18</v>
      </c>
      <c r="I11" s="18"/>
      <c r="J11" s="21"/>
      <c r="K11" s="22">
        <v>49402.5</v>
      </c>
      <c r="L11" s="23">
        <f>+L10+Tabla134579810234[[#This Row],[Debito]]-Tabla134579810234[[#This Row],[Credito]]</f>
        <v>2444852.379999998</v>
      </c>
    </row>
    <row r="12" spans="1:15" ht="15.75" x14ac:dyDescent="0.3">
      <c r="A12" s="1"/>
      <c r="B12" s="16">
        <v>44988</v>
      </c>
      <c r="C12" s="18"/>
      <c r="D12" s="18"/>
      <c r="E12" s="17" t="s">
        <v>23</v>
      </c>
      <c r="F12" s="25" t="s">
        <v>20</v>
      </c>
      <c r="G12" s="18"/>
      <c r="H12" s="20" t="s">
        <v>21</v>
      </c>
      <c r="I12" s="18"/>
      <c r="J12" s="21"/>
      <c r="K12" s="22">
        <v>74.099999999999994</v>
      </c>
      <c r="L12" s="23">
        <f>+L11+Tabla134579810234[[#This Row],[Debito]]-Tabla134579810234[[#This Row],[Credito]]</f>
        <v>2444778.2799999979</v>
      </c>
    </row>
    <row r="13" spans="1:15" ht="15.75" x14ac:dyDescent="0.3">
      <c r="A13" s="1"/>
      <c r="B13" s="16">
        <v>44988</v>
      </c>
      <c r="C13" s="18"/>
      <c r="D13" s="18"/>
      <c r="E13" s="17" t="s">
        <v>24</v>
      </c>
      <c r="F13" s="19" t="s">
        <v>17</v>
      </c>
      <c r="G13" s="18"/>
      <c r="H13" s="20" t="s">
        <v>18</v>
      </c>
      <c r="I13" s="18"/>
      <c r="J13" s="21"/>
      <c r="K13" s="22">
        <v>17220</v>
      </c>
      <c r="L13" s="23">
        <f>+L12+Tabla134579810234[[#This Row],[Debito]]-Tabla134579810234[[#This Row],[Credito]]</f>
        <v>2427558.2799999979</v>
      </c>
    </row>
    <row r="14" spans="1:15" ht="15.75" x14ac:dyDescent="0.3">
      <c r="A14" s="1"/>
      <c r="B14" s="16">
        <v>44988</v>
      </c>
      <c r="C14" s="18"/>
      <c r="D14" s="18"/>
      <c r="E14" s="17" t="s">
        <v>25</v>
      </c>
      <c r="F14" s="25" t="s">
        <v>20</v>
      </c>
      <c r="G14" s="18"/>
      <c r="H14" s="20" t="s">
        <v>21</v>
      </c>
      <c r="I14" s="18"/>
      <c r="J14" s="21"/>
      <c r="K14" s="22">
        <v>25.83</v>
      </c>
      <c r="L14" s="23">
        <f>+L13+Tabla134579810234[[#This Row],[Debito]]-Tabla134579810234[[#This Row],[Credito]]</f>
        <v>2427532.4499999979</v>
      </c>
    </row>
    <row r="15" spans="1:15" ht="15.75" x14ac:dyDescent="0.3">
      <c r="A15" s="1"/>
      <c r="B15" s="16">
        <v>44988</v>
      </c>
      <c r="C15" s="18"/>
      <c r="D15" s="18"/>
      <c r="E15" s="17" t="s">
        <v>26</v>
      </c>
      <c r="F15" s="19" t="s">
        <v>17</v>
      </c>
      <c r="G15" s="18"/>
      <c r="H15" s="20" t="s">
        <v>18</v>
      </c>
      <c r="I15" s="18"/>
      <c r="J15" s="21"/>
      <c r="K15" s="22">
        <v>14070</v>
      </c>
      <c r="L15" s="23">
        <f>+L14+Tabla134579810234[[#This Row],[Debito]]-Tabla134579810234[[#This Row],[Credito]]</f>
        <v>2413462.4499999979</v>
      </c>
    </row>
    <row r="16" spans="1:15" ht="15.75" x14ac:dyDescent="0.3">
      <c r="A16" s="1"/>
      <c r="B16" s="16">
        <v>44988</v>
      </c>
      <c r="C16" s="18"/>
      <c r="D16" s="18"/>
      <c r="E16" s="17" t="s">
        <v>25</v>
      </c>
      <c r="F16" s="25" t="s">
        <v>20</v>
      </c>
      <c r="G16" s="18"/>
      <c r="H16" s="20" t="s">
        <v>21</v>
      </c>
      <c r="I16" s="18"/>
      <c r="J16" s="21"/>
      <c r="K16" s="22">
        <v>21.11</v>
      </c>
      <c r="L16" s="23">
        <f>+L15+Tabla134579810234[[#This Row],[Debito]]-Tabla134579810234[[#This Row],[Credito]]</f>
        <v>2413441.339999998</v>
      </c>
    </row>
    <row r="17" spans="1:14" ht="15.75" x14ac:dyDescent="0.3">
      <c r="A17" s="1"/>
      <c r="B17" s="16">
        <v>44988</v>
      </c>
      <c r="C17" s="18"/>
      <c r="D17" s="18"/>
      <c r="E17" s="17" t="s">
        <v>27</v>
      </c>
      <c r="F17" s="19" t="s">
        <v>17</v>
      </c>
      <c r="G17" s="18"/>
      <c r="H17" s="20" t="s">
        <v>18</v>
      </c>
      <c r="I17" s="18"/>
      <c r="J17" s="21"/>
      <c r="K17" s="22">
        <v>14070</v>
      </c>
      <c r="L17" s="23">
        <f>+L16+Tabla134579810234[[#This Row],[Debito]]-Tabla134579810234[[#This Row],[Credito]]</f>
        <v>2399371.339999998</v>
      </c>
    </row>
    <row r="18" spans="1:14" ht="15.75" x14ac:dyDescent="0.3">
      <c r="A18" s="1"/>
      <c r="B18" s="16">
        <v>44988</v>
      </c>
      <c r="C18" s="18"/>
      <c r="D18" s="18"/>
      <c r="E18" s="17" t="s">
        <v>25</v>
      </c>
      <c r="F18" s="25" t="s">
        <v>20</v>
      </c>
      <c r="G18" s="18"/>
      <c r="H18" s="20" t="s">
        <v>21</v>
      </c>
      <c r="I18" s="18"/>
      <c r="J18" s="21"/>
      <c r="K18" s="22">
        <v>21.11</v>
      </c>
      <c r="L18" s="23">
        <f>+L17+Tabla134579810234[[#This Row],[Debito]]-Tabla134579810234[[#This Row],[Credito]]</f>
        <v>2399350.2299999981</v>
      </c>
    </row>
    <row r="19" spans="1:14" ht="15.75" x14ac:dyDescent="0.3">
      <c r="A19" s="1"/>
      <c r="B19" s="16">
        <v>44988</v>
      </c>
      <c r="C19" s="18"/>
      <c r="D19" s="18"/>
      <c r="E19" s="17" t="s">
        <v>28</v>
      </c>
      <c r="F19" s="19" t="s">
        <v>17</v>
      </c>
      <c r="G19" s="18"/>
      <c r="H19" s="20" t="s">
        <v>18</v>
      </c>
      <c r="I19" s="18"/>
      <c r="J19" s="21"/>
      <c r="K19" s="22">
        <v>14070</v>
      </c>
      <c r="L19" s="23">
        <f>+L18+Tabla134579810234[[#This Row],[Debito]]-Tabla134579810234[[#This Row],[Credito]]</f>
        <v>2385280.2299999981</v>
      </c>
    </row>
    <row r="20" spans="1:14" ht="15.75" x14ac:dyDescent="0.3">
      <c r="A20" s="1"/>
      <c r="B20" s="16">
        <v>44988</v>
      </c>
      <c r="C20" s="18"/>
      <c r="D20" s="18"/>
      <c r="E20" s="17" t="s">
        <v>29</v>
      </c>
      <c r="F20" s="25" t="s">
        <v>20</v>
      </c>
      <c r="G20" s="18"/>
      <c r="H20" s="20" t="s">
        <v>21</v>
      </c>
      <c r="I20" s="18"/>
      <c r="J20" s="21"/>
      <c r="K20" s="22">
        <v>21.11</v>
      </c>
      <c r="L20" s="23">
        <f>+L19+Tabla134579810234[[#This Row],[Debito]]-Tabla134579810234[[#This Row],[Credito]]</f>
        <v>2385259.1199999982</v>
      </c>
    </row>
    <row r="21" spans="1:14" ht="15.75" x14ac:dyDescent="0.3">
      <c r="A21" s="1"/>
      <c r="B21" s="16">
        <v>44988</v>
      </c>
      <c r="C21" s="18"/>
      <c r="D21" s="18"/>
      <c r="E21" s="17" t="s">
        <v>30</v>
      </c>
      <c r="F21" s="19" t="s">
        <v>17</v>
      </c>
      <c r="G21" s="18"/>
      <c r="H21" s="20" t="s">
        <v>18</v>
      </c>
      <c r="I21" s="18"/>
      <c r="J21" s="21"/>
      <c r="K21" s="22">
        <v>63210</v>
      </c>
      <c r="L21" s="23">
        <f>+L20+Tabla134579810234[[#This Row],[Debito]]-Tabla134579810234[[#This Row],[Credito]]</f>
        <v>2322049.1199999982</v>
      </c>
    </row>
    <row r="22" spans="1:14" ht="15.75" x14ac:dyDescent="0.3">
      <c r="A22" s="1"/>
      <c r="B22" s="16">
        <v>44988</v>
      </c>
      <c r="C22" s="18"/>
      <c r="D22" s="18"/>
      <c r="E22" s="17" t="s">
        <v>31</v>
      </c>
      <c r="F22" s="25" t="s">
        <v>20</v>
      </c>
      <c r="G22" s="18"/>
      <c r="H22" s="20" t="s">
        <v>21</v>
      </c>
      <c r="I22" s="18"/>
      <c r="J22" s="21"/>
      <c r="K22" s="22">
        <v>94.82</v>
      </c>
      <c r="L22" s="23">
        <f>+L21+Tabla134579810234[[#This Row],[Debito]]-Tabla134579810234[[#This Row],[Credito]]</f>
        <v>2321954.2999999984</v>
      </c>
    </row>
    <row r="23" spans="1:14" ht="15.75" x14ac:dyDescent="0.3">
      <c r="A23" s="1"/>
      <c r="B23" s="16">
        <v>44992</v>
      </c>
      <c r="C23" s="18"/>
      <c r="D23" s="18"/>
      <c r="E23" s="17" t="s">
        <v>32</v>
      </c>
      <c r="F23" s="19" t="s">
        <v>17</v>
      </c>
      <c r="G23" s="18"/>
      <c r="H23" s="20" t="s">
        <v>18</v>
      </c>
      <c r="I23" s="18"/>
      <c r="J23" s="21"/>
      <c r="K23" s="22">
        <v>140807.5</v>
      </c>
      <c r="L23" s="23">
        <f>+L22+Tabla134579810234[[#This Row],[Debito]]-Tabla134579810234[[#This Row],[Credito]]</f>
        <v>2181146.7999999984</v>
      </c>
    </row>
    <row r="24" spans="1:14" ht="15.75" x14ac:dyDescent="0.3">
      <c r="A24" s="1"/>
      <c r="B24" s="16">
        <v>44993</v>
      </c>
      <c r="C24" s="18"/>
      <c r="D24" s="18"/>
      <c r="E24" s="17" t="s">
        <v>33</v>
      </c>
      <c r="F24" s="25" t="s">
        <v>20</v>
      </c>
      <c r="G24" s="18"/>
      <c r="H24" s="20" t="s">
        <v>21</v>
      </c>
      <c r="I24" s="18"/>
      <c r="J24" s="21"/>
      <c r="K24" s="22">
        <v>211.21</v>
      </c>
      <c r="L24" s="23">
        <f>+L23+Tabla134579810234[[#This Row],[Debito]]-Tabla134579810234[[#This Row],[Credito]]</f>
        <v>2180935.5899999985</v>
      </c>
      <c r="N24" s="26"/>
    </row>
    <row r="25" spans="1:14" ht="15.75" x14ac:dyDescent="0.3">
      <c r="A25" s="1"/>
      <c r="B25" s="16">
        <v>44993</v>
      </c>
      <c r="C25" s="18"/>
      <c r="D25" s="18"/>
      <c r="E25" s="17" t="s">
        <v>34</v>
      </c>
      <c r="F25" s="19" t="s">
        <v>17</v>
      </c>
      <c r="G25" s="18"/>
      <c r="H25" s="20" t="s">
        <v>18</v>
      </c>
      <c r="I25" s="18"/>
      <c r="J25" s="21"/>
      <c r="K25" s="22">
        <v>54400</v>
      </c>
      <c r="L25" s="23">
        <f>+L24+Tabla134579810234[[#This Row],[Debito]]-Tabla134579810234[[#This Row],[Credito]]</f>
        <v>2126535.5899999985</v>
      </c>
    </row>
    <row r="26" spans="1:14" ht="15.75" x14ac:dyDescent="0.3">
      <c r="A26" s="1"/>
      <c r="B26" s="16">
        <v>44994</v>
      </c>
      <c r="C26" s="18"/>
      <c r="D26" s="18"/>
      <c r="E26" s="17" t="s">
        <v>35</v>
      </c>
      <c r="F26" s="25" t="s">
        <v>20</v>
      </c>
      <c r="G26" s="18"/>
      <c r="H26" s="20" t="s">
        <v>21</v>
      </c>
      <c r="I26" s="18"/>
      <c r="J26" s="21"/>
      <c r="K26" s="22">
        <v>81.599999999999994</v>
      </c>
      <c r="L26" s="23">
        <f>+L25+Tabla134579810234[[#This Row],[Debito]]-Tabla134579810234[[#This Row],[Credito]]</f>
        <v>2126453.9899999984</v>
      </c>
    </row>
    <row r="27" spans="1:14" ht="15.75" x14ac:dyDescent="0.3">
      <c r="A27" s="1"/>
      <c r="B27" s="16">
        <v>44994</v>
      </c>
      <c r="C27" s="18"/>
      <c r="D27" s="18"/>
      <c r="E27" s="17" t="s">
        <v>36</v>
      </c>
      <c r="F27" s="19" t="s">
        <v>17</v>
      </c>
      <c r="G27" s="18"/>
      <c r="H27" s="20" t="s">
        <v>18</v>
      </c>
      <c r="I27" s="18"/>
      <c r="J27" s="21"/>
      <c r="K27" s="22">
        <v>82922.25</v>
      </c>
      <c r="L27" s="23">
        <f>+L26+Tabla134579810234[[#This Row],[Debito]]-Tabla134579810234[[#This Row],[Credito]]</f>
        <v>2043531.7399999984</v>
      </c>
    </row>
    <row r="28" spans="1:14" ht="15.75" x14ac:dyDescent="0.3">
      <c r="A28" s="1"/>
      <c r="B28" s="16">
        <v>44995</v>
      </c>
      <c r="C28" s="18"/>
      <c r="D28" s="18"/>
      <c r="E28" s="17" t="s">
        <v>37</v>
      </c>
      <c r="F28" s="25" t="s">
        <v>20</v>
      </c>
      <c r="G28" s="18"/>
      <c r="H28" s="20" t="s">
        <v>21</v>
      </c>
      <c r="I28" s="18"/>
      <c r="J28" s="21"/>
      <c r="K28" s="22">
        <v>124.38</v>
      </c>
      <c r="L28" s="23">
        <f>+L27+Tabla134579810234[[#This Row],[Debito]]-Tabla134579810234[[#This Row],[Credito]]</f>
        <v>2043407.3599999985</v>
      </c>
    </row>
    <row r="29" spans="1:14" ht="15.75" x14ac:dyDescent="0.3">
      <c r="A29" s="1"/>
      <c r="B29" s="16">
        <v>44995</v>
      </c>
      <c r="C29" s="18"/>
      <c r="D29" s="18"/>
      <c r="E29" s="17" t="s">
        <v>38</v>
      </c>
      <c r="F29" s="19" t="s">
        <v>17</v>
      </c>
      <c r="G29" s="18"/>
      <c r="H29" s="20" t="s">
        <v>18</v>
      </c>
      <c r="I29" s="18"/>
      <c r="J29" s="21"/>
      <c r="K29" s="27">
        <v>6900</v>
      </c>
      <c r="L29" s="23">
        <f>+L28+Tabla134579810234[[#This Row],[Debito]]-Tabla134579810234[[#This Row],[Credito]]</f>
        <v>2036507.3599999985</v>
      </c>
    </row>
    <row r="30" spans="1:14" ht="15.75" x14ac:dyDescent="0.3">
      <c r="A30" s="1"/>
      <c r="B30" s="16">
        <v>44995</v>
      </c>
      <c r="C30" s="18"/>
      <c r="D30" s="18"/>
      <c r="E30" s="17" t="s">
        <v>39</v>
      </c>
      <c r="F30" s="25" t="s">
        <v>20</v>
      </c>
      <c r="G30" s="18"/>
      <c r="H30" s="20" t="s">
        <v>21</v>
      </c>
      <c r="I30" s="18"/>
      <c r="J30" s="21"/>
      <c r="K30" s="27">
        <v>10.35</v>
      </c>
      <c r="L30" s="23">
        <f>+L29+Tabla134579810234[[#This Row],[Debito]]-Tabla134579810234[[#This Row],[Credito]]</f>
        <v>2036497.0099999984</v>
      </c>
    </row>
    <row r="31" spans="1:14" ht="15.75" x14ac:dyDescent="0.3">
      <c r="A31" s="1"/>
      <c r="B31" s="16">
        <v>44995</v>
      </c>
      <c r="C31" s="18"/>
      <c r="D31" s="18"/>
      <c r="E31" s="17" t="s">
        <v>40</v>
      </c>
      <c r="F31" s="19" t="s">
        <v>17</v>
      </c>
      <c r="G31" s="18"/>
      <c r="H31" s="20" t="s">
        <v>18</v>
      </c>
      <c r="I31" s="18"/>
      <c r="J31" s="21"/>
      <c r="K31" s="22">
        <v>5600</v>
      </c>
      <c r="L31" s="23">
        <f>+L30+Tabla134579810234[[#This Row],[Debito]]-Tabla134579810234[[#This Row],[Credito]]</f>
        <v>2030897.0099999984</v>
      </c>
    </row>
    <row r="32" spans="1:14" ht="15.75" x14ac:dyDescent="0.3">
      <c r="A32" s="1"/>
      <c r="B32" s="16">
        <v>44995</v>
      </c>
      <c r="C32" s="18"/>
      <c r="D32" s="18"/>
      <c r="E32" s="17" t="s">
        <v>39</v>
      </c>
      <c r="F32" s="25" t="s">
        <v>20</v>
      </c>
      <c r="G32" s="18"/>
      <c r="H32" s="20" t="s">
        <v>21</v>
      </c>
      <c r="I32" s="18"/>
      <c r="J32" s="21"/>
      <c r="K32" s="27">
        <v>8.4</v>
      </c>
      <c r="L32" s="23">
        <f>+L31+Tabla134579810234[[#This Row],[Debito]]-Tabla134579810234[[#This Row],[Credito]]</f>
        <v>2030888.6099999985</v>
      </c>
    </row>
    <row r="33" spans="1:12" ht="15.75" x14ac:dyDescent="0.3">
      <c r="A33" s="1"/>
      <c r="B33" s="16">
        <v>44995</v>
      </c>
      <c r="C33" s="18"/>
      <c r="D33" s="18"/>
      <c r="E33" s="17" t="s">
        <v>41</v>
      </c>
      <c r="F33" s="19" t="s">
        <v>17</v>
      </c>
      <c r="G33" s="18"/>
      <c r="H33" s="20" t="s">
        <v>18</v>
      </c>
      <c r="I33" s="18"/>
      <c r="J33" s="21"/>
      <c r="K33" s="27">
        <v>5600</v>
      </c>
      <c r="L33" s="23">
        <f>+L32+Tabla134579810234[[#This Row],[Debito]]-Tabla134579810234[[#This Row],[Credito]]</f>
        <v>2025288.6099999985</v>
      </c>
    </row>
    <row r="34" spans="1:12" ht="15.75" x14ac:dyDescent="0.3">
      <c r="A34" s="1"/>
      <c r="B34" s="16">
        <v>44995</v>
      </c>
      <c r="C34" s="18"/>
      <c r="D34" s="18"/>
      <c r="E34" s="17" t="s">
        <v>42</v>
      </c>
      <c r="F34" s="25" t="s">
        <v>20</v>
      </c>
      <c r="G34" s="18"/>
      <c r="H34" s="20" t="s">
        <v>21</v>
      </c>
      <c r="I34" s="18"/>
      <c r="J34" s="21"/>
      <c r="K34" s="27">
        <v>8.4</v>
      </c>
      <c r="L34" s="23">
        <f>+L33+Tabla134579810234[[#This Row],[Debito]]-Tabla134579810234[[#This Row],[Credito]]</f>
        <v>2025280.2099999986</v>
      </c>
    </row>
    <row r="35" spans="1:12" ht="15.75" x14ac:dyDescent="0.3">
      <c r="A35" s="1"/>
      <c r="B35" s="16">
        <v>44999</v>
      </c>
      <c r="C35" s="18"/>
      <c r="D35" s="18"/>
      <c r="E35" s="17" t="s">
        <v>43</v>
      </c>
      <c r="F35" s="19" t="s">
        <v>17</v>
      </c>
      <c r="G35" s="18"/>
      <c r="H35" s="20" t="s">
        <v>18</v>
      </c>
      <c r="I35" s="18"/>
      <c r="J35" s="21"/>
      <c r="K35" s="27">
        <v>21150</v>
      </c>
      <c r="L35" s="23">
        <f>+L34+Tabla134579810234[[#This Row],[Debito]]-Tabla134579810234[[#This Row],[Credito]]</f>
        <v>2004130.2099999986</v>
      </c>
    </row>
    <row r="36" spans="1:12" ht="15.75" x14ac:dyDescent="0.3">
      <c r="A36" s="1"/>
      <c r="B36" s="16">
        <v>44999</v>
      </c>
      <c r="C36" s="18"/>
      <c r="D36" s="18"/>
      <c r="E36" s="17" t="s">
        <v>44</v>
      </c>
      <c r="F36" s="25" t="s">
        <v>20</v>
      </c>
      <c r="G36" s="18"/>
      <c r="H36" s="20" t="s">
        <v>21</v>
      </c>
      <c r="I36" s="18"/>
      <c r="J36" s="21"/>
      <c r="K36" s="27">
        <v>31.73</v>
      </c>
      <c r="L36" s="23">
        <f>+L35+Tabla134579810234[[#This Row],[Debito]]-Tabla134579810234[[#This Row],[Credito]]</f>
        <v>2004098.4799999986</v>
      </c>
    </row>
    <row r="37" spans="1:12" ht="15.75" x14ac:dyDescent="0.3">
      <c r="A37" s="1"/>
      <c r="B37" s="16">
        <v>44999</v>
      </c>
      <c r="C37" s="18"/>
      <c r="D37" s="18"/>
      <c r="E37" s="17" t="s">
        <v>45</v>
      </c>
      <c r="F37" s="19" t="s">
        <v>17</v>
      </c>
      <c r="G37" s="18"/>
      <c r="H37" s="20" t="s">
        <v>18</v>
      </c>
      <c r="I37" s="18"/>
      <c r="J37" s="21"/>
      <c r="K37" s="27">
        <v>17300</v>
      </c>
      <c r="L37" s="23">
        <f>+L36+Tabla134579810234[[#This Row],[Debito]]-Tabla134579810234[[#This Row],[Credito]]</f>
        <v>1986798.4799999986</v>
      </c>
    </row>
    <row r="38" spans="1:12" ht="15.75" x14ac:dyDescent="0.3">
      <c r="A38" s="1"/>
      <c r="B38" s="16">
        <v>44999</v>
      </c>
      <c r="C38" s="18"/>
      <c r="D38" s="18"/>
      <c r="E38" s="17" t="s">
        <v>44</v>
      </c>
      <c r="F38" s="25" t="s">
        <v>20</v>
      </c>
      <c r="G38" s="18"/>
      <c r="H38" s="20" t="s">
        <v>21</v>
      </c>
      <c r="I38" s="18"/>
      <c r="J38" s="21"/>
      <c r="K38" s="27">
        <v>25.95</v>
      </c>
      <c r="L38" s="23">
        <f>+L37+Tabla134579810234[[#This Row],[Debito]]-Tabla134579810234[[#This Row],[Credito]]</f>
        <v>1986772.5299999986</v>
      </c>
    </row>
    <row r="39" spans="1:12" ht="15.75" x14ac:dyDescent="0.3">
      <c r="A39" s="1"/>
      <c r="B39" s="16">
        <v>44999</v>
      </c>
      <c r="C39" s="18"/>
      <c r="D39" s="18"/>
      <c r="E39" s="17" t="s">
        <v>46</v>
      </c>
      <c r="F39" s="19" t="s">
        <v>17</v>
      </c>
      <c r="G39" s="18"/>
      <c r="H39" s="20" t="s">
        <v>18</v>
      </c>
      <c r="I39" s="18"/>
      <c r="J39" s="21"/>
      <c r="K39" s="27">
        <v>17300</v>
      </c>
      <c r="L39" s="23">
        <f>+L38+Tabla134579810234[[#This Row],[Debito]]-Tabla134579810234[[#This Row],[Credito]]</f>
        <v>1969472.5299999986</v>
      </c>
    </row>
    <row r="40" spans="1:12" ht="15.75" x14ac:dyDescent="0.3">
      <c r="A40" s="1"/>
      <c r="B40" s="16">
        <v>44999</v>
      </c>
      <c r="C40" s="18"/>
      <c r="D40" s="18"/>
      <c r="E40" s="17" t="s">
        <v>47</v>
      </c>
      <c r="F40" s="25" t="s">
        <v>20</v>
      </c>
      <c r="G40" s="18"/>
      <c r="H40" s="20" t="s">
        <v>21</v>
      </c>
      <c r="I40" s="18"/>
      <c r="J40" s="21"/>
      <c r="K40" s="27">
        <v>25.95</v>
      </c>
      <c r="L40" s="23">
        <f>+L39+Tabla134579810234[[#This Row],[Debito]]-Tabla134579810234[[#This Row],[Credito]]</f>
        <v>1969446.5799999987</v>
      </c>
    </row>
    <row r="41" spans="1:12" ht="15.75" x14ac:dyDescent="0.3">
      <c r="A41" s="1"/>
      <c r="B41" s="16">
        <v>44999</v>
      </c>
      <c r="C41" s="18"/>
      <c r="D41" s="18"/>
      <c r="E41" s="17" t="s">
        <v>48</v>
      </c>
      <c r="F41" s="19" t="s">
        <v>17</v>
      </c>
      <c r="G41" s="18"/>
      <c r="H41" s="20" t="s">
        <v>18</v>
      </c>
      <c r="I41" s="18"/>
      <c r="J41" s="21"/>
      <c r="K41" s="27">
        <v>1260</v>
      </c>
      <c r="L41" s="23">
        <f>+L40+Tabla134579810234[[#This Row],[Debito]]-Tabla134579810234[[#This Row],[Credito]]</f>
        <v>1968186.5799999987</v>
      </c>
    </row>
    <row r="42" spans="1:12" ht="15.75" x14ac:dyDescent="0.3">
      <c r="A42" s="1"/>
      <c r="B42" s="16">
        <v>44999</v>
      </c>
      <c r="C42" s="18"/>
      <c r="D42" s="18"/>
      <c r="E42" s="17" t="s">
        <v>49</v>
      </c>
      <c r="F42" s="25" t="s">
        <v>20</v>
      </c>
      <c r="G42" s="18"/>
      <c r="H42" s="20" t="s">
        <v>21</v>
      </c>
      <c r="I42" s="18"/>
      <c r="J42" s="21"/>
      <c r="K42" s="27">
        <v>1.89</v>
      </c>
      <c r="L42" s="23">
        <f>+L41+Tabla134579810234[[#This Row],[Debito]]-Tabla134579810234[[#This Row],[Credito]]</f>
        <v>1968184.6899999988</v>
      </c>
    </row>
    <row r="43" spans="1:12" ht="15.75" x14ac:dyDescent="0.3">
      <c r="A43" s="1"/>
      <c r="B43" s="16">
        <v>44999</v>
      </c>
      <c r="C43" s="18"/>
      <c r="D43" s="18"/>
      <c r="E43" s="17" t="s">
        <v>50</v>
      </c>
      <c r="F43" s="19" t="s">
        <v>17</v>
      </c>
      <c r="G43" s="18"/>
      <c r="H43" s="20" t="s">
        <v>18</v>
      </c>
      <c r="I43" s="18"/>
      <c r="J43" s="21"/>
      <c r="K43" s="27">
        <v>787.5</v>
      </c>
      <c r="L43" s="23">
        <f>+L42+Tabla134579810234[[#This Row],[Debito]]-Tabla134579810234[[#This Row],[Credito]]</f>
        <v>1967397.1899999988</v>
      </c>
    </row>
    <row r="44" spans="1:12" ht="15.75" x14ac:dyDescent="0.3">
      <c r="A44" s="1"/>
      <c r="B44" s="16">
        <v>44999</v>
      </c>
      <c r="C44" s="18"/>
      <c r="D44" s="18"/>
      <c r="E44" s="17" t="s">
        <v>51</v>
      </c>
      <c r="F44" s="25" t="s">
        <v>20</v>
      </c>
      <c r="G44" s="18"/>
      <c r="H44" s="20" t="s">
        <v>21</v>
      </c>
      <c r="I44" s="18"/>
      <c r="J44" s="21"/>
      <c r="K44" s="27">
        <v>1.18</v>
      </c>
      <c r="L44" s="23">
        <f>+L43+Tabla134579810234[[#This Row],[Debito]]-Tabla134579810234[[#This Row],[Credito]]</f>
        <v>1967396.0099999988</v>
      </c>
    </row>
    <row r="45" spans="1:12" ht="15.75" x14ac:dyDescent="0.3">
      <c r="A45" s="1"/>
      <c r="B45" s="16">
        <v>45002</v>
      </c>
      <c r="C45" s="18"/>
      <c r="D45" s="18"/>
      <c r="E45" s="17" t="s">
        <v>52</v>
      </c>
      <c r="F45" s="19" t="s">
        <v>17</v>
      </c>
      <c r="G45" s="18"/>
      <c r="H45" s="20" t="s">
        <v>18</v>
      </c>
      <c r="I45" s="18"/>
      <c r="J45" s="21"/>
      <c r="K45" s="27">
        <v>417272.5</v>
      </c>
      <c r="L45" s="23">
        <f>+L44+Tabla134579810234[[#This Row],[Debito]]-Tabla134579810234[[#This Row],[Credito]]</f>
        <v>1550123.5099999988</v>
      </c>
    </row>
    <row r="46" spans="1:12" ht="15.75" x14ac:dyDescent="0.3">
      <c r="A46" s="1"/>
      <c r="B46" s="16">
        <v>45005</v>
      </c>
      <c r="C46" s="18"/>
      <c r="D46" s="18"/>
      <c r="E46" s="17" t="s">
        <v>53</v>
      </c>
      <c r="F46" s="25" t="s">
        <v>20</v>
      </c>
      <c r="G46" s="18"/>
      <c r="H46" s="20" t="s">
        <v>21</v>
      </c>
      <c r="I46" s="18"/>
      <c r="J46" s="21"/>
      <c r="K46" s="27">
        <v>625.91</v>
      </c>
      <c r="L46" s="23">
        <f>+L45+Tabla134579810234[[#This Row],[Debito]]-Tabla134579810234[[#This Row],[Credito]]</f>
        <v>1549497.5999999989</v>
      </c>
    </row>
    <row r="47" spans="1:12" ht="15.75" x14ac:dyDescent="0.3">
      <c r="A47" s="1"/>
      <c r="B47" s="16">
        <v>45005</v>
      </c>
      <c r="C47" s="18"/>
      <c r="D47" s="18"/>
      <c r="E47" s="17" t="s">
        <v>54</v>
      </c>
      <c r="F47" s="19" t="s">
        <v>17</v>
      </c>
      <c r="G47" s="18"/>
      <c r="H47" s="20" t="s">
        <v>18</v>
      </c>
      <c r="I47" s="18"/>
      <c r="J47" s="21"/>
      <c r="K47" s="27">
        <v>49402.5</v>
      </c>
      <c r="L47" s="23">
        <f>+L46+Tabla134579810234[[#This Row],[Debito]]-Tabla134579810234[[#This Row],[Credito]]</f>
        <v>1500095.0999999989</v>
      </c>
    </row>
    <row r="48" spans="1:12" ht="15.75" x14ac:dyDescent="0.3">
      <c r="A48" s="1"/>
      <c r="B48" s="16">
        <v>45005</v>
      </c>
      <c r="C48" s="18"/>
      <c r="D48" s="18"/>
      <c r="E48" s="17" t="s">
        <v>55</v>
      </c>
      <c r="F48" s="25" t="s">
        <v>20</v>
      </c>
      <c r="G48" s="18"/>
      <c r="H48" s="20" t="s">
        <v>21</v>
      </c>
      <c r="I48" s="18"/>
      <c r="J48" s="21"/>
      <c r="K48" s="27">
        <v>74.099999999999994</v>
      </c>
      <c r="L48" s="23">
        <f>+L47+Tabla134579810234[[#This Row],[Debito]]-Tabla134579810234[[#This Row],[Credito]]</f>
        <v>1500020.9999999988</v>
      </c>
    </row>
    <row r="49" spans="1:12" ht="15.75" x14ac:dyDescent="0.3">
      <c r="A49" s="1"/>
      <c r="B49" s="16">
        <v>45005</v>
      </c>
      <c r="C49" s="18"/>
      <c r="D49" s="18"/>
      <c r="E49" s="17" t="s">
        <v>56</v>
      </c>
      <c r="F49" s="19" t="s">
        <v>17</v>
      </c>
      <c r="G49" s="18"/>
      <c r="H49" s="20" t="s">
        <v>18</v>
      </c>
      <c r="I49" s="18"/>
      <c r="J49" s="21"/>
      <c r="K49" s="27">
        <v>54400</v>
      </c>
      <c r="L49" s="23">
        <f>+L48+Tabla134579810234[[#This Row],[Debito]]-Tabla134579810234[[#This Row],[Credito]]</f>
        <v>1445620.9999999988</v>
      </c>
    </row>
    <row r="50" spans="1:12" ht="15.75" x14ac:dyDescent="0.3">
      <c r="A50" s="1"/>
      <c r="B50" s="16">
        <v>45005</v>
      </c>
      <c r="C50" s="18"/>
      <c r="D50" s="18"/>
      <c r="E50" s="17" t="s">
        <v>57</v>
      </c>
      <c r="F50" s="25" t="s">
        <v>20</v>
      </c>
      <c r="G50" s="18"/>
      <c r="H50" s="20" t="s">
        <v>21</v>
      </c>
      <c r="I50" s="18"/>
      <c r="J50" s="21"/>
      <c r="K50" s="27">
        <v>81.599999999999994</v>
      </c>
      <c r="L50" s="23">
        <f>+L49+Tabla134579810234[[#This Row],[Debito]]-Tabla134579810234[[#This Row],[Credito]]</f>
        <v>1445539.3999999987</v>
      </c>
    </row>
    <row r="51" spans="1:12" ht="15.75" x14ac:dyDescent="0.3">
      <c r="A51" s="1"/>
      <c r="B51" s="16">
        <v>45008</v>
      </c>
      <c r="C51" s="18"/>
      <c r="D51" s="18"/>
      <c r="E51" s="17" t="s">
        <v>58</v>
      </c>
      <c r="F51" s="19" t="s">
        <v>17</v>
      </c>
      <c r="G51" s="18"/>
      <c r="H51" s="20" t="s">
        <v>18</v>
      </c>
      <c r="I51" s="18"/>
      <c r="J51" s="21"/>
      <c r="K51" s="27">
        <v>7245</v>
      </c>
      <c r="L51" s="23">
        <f>+L50+Tabla134579810234[[#This Row],[Debito]]-Tabla134579810234[[#This Row],[Credito]]</f>
        <v>1438294.3999999987</v>
      </c>
    </row>
    <row r="52" spans="1:12" ht="15.75" x14ac:dyDescent="0.3">
      <c r="A52" s="1"/>
      <c r="B52" s="16">
        <v>45008</v>
      </c>
      <c r="C52" s="18"/>
      <c r="D52" s="18"/>
      <c r="E52" s="17" t="s">
        <v>59</v>
      </c>
      <c r="F52" s="25" t="s">
        <v>20</v>
      </c>
      <c r="G52" s="18"/>
      <c r="H52" s="20" t="s">
        <v>21</v>
      </c>
      <c r="I52" s="18"/>
      <c r="J52" s="21"/>
      <c r="K52" s="27">
        <v>10.87</v>
      </c>
      <c r="L52" s="23">
        <f>+L51+Tabla134579810234[[#This Row],[Debito]]-Tabla134579810234[[#This Row],[Credito]]</f>
        <v>1438283.5299999986</v>
      </c>
    </row>
    <row r="53" spans="1:12" ht="15.75" x14ac:dyDescent="0.3">
      <c r="A53" s="1"/>
      <c r="B53" s="16">
        <v>45008</v>
      </c>
      <c r="C53" s="18"/>
      <c r="D53" s="18"/>
      <c r="E53" s="17" t="s">
        <v>60</v>
      </c>
      <c r="F53" s="25" t="s">
        <v>17</v>
      </c>
      <c r="G53" s="18"/>
      <c r="H53" s="20" t="s">
        <v>18</v>
      </c>
      <c r="I53" s="18"/>
      <c r="J53" s="21"/>
      <c r="K53" s="27">
        <v>5880</v>
      </c>
      <c r="L53" s="23">
        <f>+L52+Tabla134579810234[[#This Row],[Debito]]-Tabla134579810234[[#This Row],[Credito]]</f>
        <v>1432403.5299999986</v>
      </c>
    </row>
    <row r="54" spans="1:12" ht="15.75" x14ac:dyDescent="0.3">
      <c r="A54" s="1"/>
      <c r="B54" s="16">
        <v>45008</v>
      </c>
      <c r="C54" s="18"/>
      <c r="D54" s="18"/>
      <c r="E54" s="17" t="s">
        <v>59</v>
      </c>
      <c r="F54" s="19" t="s">
        <v>20</v>
      </c>
      <c r="G54" s="18"/>
      <c r="H54" s="20" t="s">
        <v>21</v>
      </c>
      <c r="I54" s="18"/>
      <c r="J54" s="21"/>
      <c r="K54" s="27">
        <v>8.82</v>
      </c>
      <c r="L54" s="23">
        <f>+L53+Tabla134579810234[[#This Row],[Debito]]-Tabla134579810234[[#This Row],[Credito]]</f>
        <v>1432394.7099999986</v>
      </c>
    </row>
    <row r="55" spans="1:12" ht="15.75" x14ac:dyDescent="0.3">
      <c r="A55" s="1"/>
      <c r="B55" s="16">
        <v>45008</v>
      </c>
      <c r="C55" s="18"/>
      <c r="D55" s="18"/>
      <c r="E55" s="17" t="s">
        <v>61</v>
      </c>
      <c r="F55" s="25" t="s">
        <v>17</v>
      </c>
      <c r="G55" s="18"/>
      <c r="H55" s="20" t="s">
        <v>18</v>
      </c>
      <c r="I55" s="18"/>
      <c r="J55" s="21"/>
      <c r="K55" s="27">
        <v>5880</v>
      </c>
      <c r="L55" s="23">
        <f>+L54+Tabla134579810234[[#This Row],[Debito]]-Tabla134579810234[[#This Row],[Credito]]</f>
        <v>1426514.7099999986</v>
      </c>
    </row>
    <row r="56" spans="1:12" ht="15.75" x14ac:dyDescent="0.3">
      <c r="A56" s="1"/>
      <c r="B56" s="16">
        <v>45008</v>
      </c>
      <c r="C56" s="18"/>
      <c r="D56" s="18"/>
      <c r="E56" s="17" t="s">
        <v>59</v>
      </c>
      <c r="F56" s="25" t="s">
        <v>20</v>
      </c>
      <c r="G56" s="18"/>
      <c r="H56" s="28" t="s">
        <v>21</v>
      </c>
      <c r="I56" s="18"/>
      <c r="J56" s="21"/>
      <c r="K56" s="27">
        <v>8.82</v>
      </c>
      <c r="L56" s="23">
        <f>+L55+Tabla134579810234[[#This Row],[Debito]]-Tabla134579810234[[#This Row],[Credito]]</f>
        <v>1426505.8899999985</v>
      </c>
    </row>
    <row r="57" spans="1:12" ht="15.75" x14ac:dyDescent="0.3">
      <c r="A57" s="1"/>
      <c r="B57" s="16">
        <v>45008</v>
      </c>
      <c r="C57" s="16"/>
      <c r="D57" s="18"/>
      <c r="E57" s="29" t="s">
        <v>62</v>
      </c>
      <c r="F57" s="19" t="s">
        <v>17</v>
      </c>
      <c r="G57" s="20"/>
      <c r="H57" s="20" t="s">
        <v>18</v>
      </c>
      <c r="I57" s="18"/>
      <c r="J57" s="21"/>
      <c r="K57" s="30">
        <v>63210</v>
      </c>
      <c r="L57" s="23">
        <f>+L56+Tabla134579810234[[#This Row],[Debito]]-Tabla134579810234[[#This Row],[Credito]]</f>
        <v>1363295.8899999985</v>
      </c>
    </row>
    <row r="58" spans="1:12" ht="15.75" x14ac:dyDescent="0.3">
      <c r="A58" s="1"/>
      <c r="B58" s="16">
        <v>45008</v>
      </c>
      <c r="C58" s="31"/>
      <c r="D58" s="32"/>
      <c r="E58" s="33" t="s">
        <v>63</v>
      </c>
      <c r="F58" s="34" t="s">
        <v>20</v>
      </c>
      <c r="G58" s="35"/>
      <c r="H58" s="36" t="s">
        <v>21</v>
      </c>
      <c r="I58" s="32"/>
      <c r="J58" s="37"/>
      <c r="K58" s="38">
        <v>94.82</v>
      </c>
      <c r="L58" s="23">
        <f>+L57+Tabla134579810234[[#This Row],[Debito]]-Tabla134579810234[[#This Row],[Credito]]</f>
        <v>1363201.0699999984</v>
      </c>
    </row>
    <row r="59" spans="1:12" ht="15.75" x14ac:dyDescent="0.3">
      <c r="A59" s="1"/>
      <c r="B59" s="16">
        <v>45015</v>
      </c>
      <c r="C59" s="16"/>
      <c r="D59" s="18"/>
      <c r="E59" s="29" t="s">
        <v>64</v>
      </c>
      <c r="F59" s="19" t="s">
        <v>17</v>
      </c>
      <c r="G59" s="20"/>
      <c r="H59" s="20" t="s">
        <v>18</v>
      </c>
      <c r="I59" s="18"/>
      <c r="J59" s="13"/>
      <c r="K59" s="39">
        <v>16400</v>
      </c>
      <c r="L59" s="23">
        <f>+L58+Tabla134579810234[[#This Row],[Debito]]-Tabla134579810234[[#This Row],[Credito]]</f>
        <v>1346801.0699999984</v>
      </c>
    </row>
    <row r="60" spans="1:12" ht="15.75" x14ac:dyDescent="0.3">
      <c r="A60" s="1"/>
      <c r="B60" s="16">
        <v>45015</v>
      </c>
      <c r="C60" s="16"/>
      <c r="D60" s="18"/>
      <c r="E60" s="29" t="s">
        <v>65</v>
      </c>
      <c r="F60" s="34" t="s">
        <v>20</v>
      </c>
      <c r="G60" s="35"/>
      <c r="H60" s="36" t="s">
        <v>21</v>
      </c>
      <c r="I60" s="18"/>
      <c r="J60" s="13"/>
      <c r="K60" s="39">
        <v>24.6</v>
      </c>
      <c r="L60" s="23">
        <f>+L59+Tabla134579810234[[#This Row],[Debito]]-Tabla134579810234[[#This Row],[Credito]]</f>
        <v>1346776.4699999983</v>
      </c>
    </row>
    <row r="61" spans="1:12" ht="15.75" x14ac:dyDescent="0.3">
      <c r="A61" s="1"/>
      <c r="B61" s="16">
        <v>45015</v>
      </c>
      <c r="C61" s="16"/>
      <c r="D61" s="18"/>
      <c r="E61" s="29" t="s">
        <v>66</v>
      </c>
      <c r="F61" s="19" t="s">
        <v>17</v>
      </c>
      <c r="G61" s="20"/>
      <c r="H61" s="20" t="s">
        <v>18</v>
      </c>
      <c r="I61" s="18"/>
      <c r="J61" s="13"/>
      <c r="K61" s="39">
        <v>13400</v>
      </c>
      <c r="L61" s="23">
        <f>+L60+Tabla134579810234[[#This Row],[Debito]]-Tabla134579810234[[#This Row],[Credito]]</f>
        <v>1333376.4699999983</v>
      </c>
    </row>
    <row r="62" spans="1:12" ht="15.75" x14ac:dyDescent="0.3">
      <c r="A62" s="1"/>
      <c r="B62" s="16">
        <v>45015</v>
      </c>
      <c r="C62" s="16"/>
      <c r="D62" s="18"/>
      <c r="E62" s="29" t="s">
        <v>65</v>
      </c>
      <c r="F62" s="34" t="s">
        <v>20</v>
      </c>
      <c r="G62" s="35"/>
      <c r="H62" s="36" t="s">
        <v>21</v>
      </c>
      <c r="I62" s="18"/>
      <c r="J62" s="13"/>
      <c r="K62" s="39">
        <v>20.100000000000001</v>
      </c>
      <c r="L62" s="23">
        <f>+L61+Tabla134579810234[[#This Row],[Debito]]-Tabla134579810234[[#This Row],[Credito]]</f>
        <v>1333356.3699999982</v>
      </c>
    </row>
    <row r="63" spans="1:12" ht="15.75" x14ac:dyDescent="0.3">
      <c r="A63" s="1"/>
      <c r="B63" s="16">
        <v>45015</v>
      </c>
      <c r="C63" s="16"/>
      <c r="D63" s="18"/>
      <c r="E63" s="29" t="s">
        <v>67</v>
      </c>
      <c r="F63" s="19" t="s">
        <v>17</v>
      </c>
      <c r="G63" s="20"/>
      <c r="H63" s="20" t="s">
        <v>18</v>
      </c>
      <c r="I63" s="18"/>
      <c r="J63" s="13"/>
      <c r="K63" s="39">
        <v>13400</v>
      </c>
      <c r="L63" s="23">
        <f>+L62+Tabla134579810234[[#This Row],[Debito]]-Tabla134579810234[[#This Row],[Credito]]</f>
        <v>1319956.3699999982</v>
      </c>
    </row>
    <row r="64" spans="1:12" ht="15.75" x14ac:dyDescent="0.3">
      <c r="A64" s="1"/>
      <c r="B64" s="16">
        <v>45015</v>
      </c>
      <c r="C64" s="16"/>
      <c r="D64" s="18"/>
      <c r="E64" s="29" t="s">
        <v>65</v>
      </c>
      <c r="F64" s="34" t="s">
        <v>20</v>
      </c>
      <c r="G64" s="35"/>
      <c r="H64" s="36" t="s">
        <v>21</v>
      </c>
      <c r="I64" s="18"/>
      <c r="J64" s="13"/>
      <c r="K64" s="39">
        <v>20.100000000000001</v>
      </c>
      <c r="L64" s="23">
        <f>+L63+Tabla134579810234[[#This Row],[Debito]]-Tabla134579810234[[#This Row],[Credito]]</f>
        <v>1319936.2699999982</v>
      </c>
    </row>
    <row r="65" spans="1:14" ht="15.75" x14ac:dyDescent="0.3">
      <c r="A65" s="1"/>
      <c r="B65" s="16">
        <v>45015</v>
      </c>
      <c r="C65" s="16"/>
      <c r="D65" s="18"/>
      <c r="E65" s="29">
        <v>452400014</v>
      </c>
      <c r="F65" s="19" t="s">
        <v>17</v>
      </c>
      <c r="G65" s="20"/>
      <c r="H65" s="20" t="s">
        <v>18</v>
      </c>
      <c r="I65" s="18"/>
      <c r="J65" s="13"/>
      <c r="K65" s="39">
        <v>96160</v>
      </c>
      <c r="L65" s="23">
        <f>+L64+Tabla134579810234[[#This Row],[Debito]]-Tabla134579810234[[#This Row],[Credito]]</f>
        <v>1223776.2699999982</v>
      </c>
    </row>
    <row r="66" spans="1:14" ht="15.75" x14ac:dyDescent="0.3">
      <c r="A66" s="1"/>
      <c r="B66" s="16">
        <v>45016</v>
      </c>
      <c r="C66" s="16"/>
      <c r="D66" s="18"/>
      <c r="E66" s="29">
        <v>452401073</v>
      </c>
      <c r="F66" s="34" t="s">
        <v>20</v>
      </c>
      <c r="G66" s="35"/>
      <c r="H66" s="36" t="s">
        <v>21</v>
      </c>
      <c r="I66" s="18"/>
      <c r="J66" s="13"/>
      <c r="K66" s="39">
        <v>144.24</v>
      </c>
      <c r="L66" s="23">
        <f>+L65+Tabla134579810234[[#This Row],[Debito]]-Tabla134579810234[[#This Row],[Credito]]</f>
        <v>1223632.0299999982</v>
      </c>
    </row>
    <row r="67" spans="1:14" ht="15.75" x14ac:dyDescent="0.3">
      <c r="A67" s="1"/>
      <c r="B67" s="16">
        <v>45016</v>
      </c>
      <c r="C67" s="16"/>
      <c r="D67" s="18"/>
      <c r="E67" s="29">
        <v>999000002</v>
      </c>
      <c r="F67" s="34" t="s">
        <v>20</v>
      </c>
      <c r="G67" s="20"/>
      <c r="H67" s="28" t="s">
        <v>68</v>
      </c>
      <c r="I67" s="18"/>
      <c r="J67" s="13"/>
      <c r="K67" s="39">
        <v>175</v>
      </c>
      <c r="L67" s="23">
        <f>+L66+Tabla134579810234[[#This Row],[Debito]]-Tabla134579810234[[#This Row],[Credito]]</f>
        <v>1223457.0299999982</v>
      </c>
    </row>
    <row r="68" spans="1:14" ht="16.5" thickBot="1" x14ac:dyDescent="0.35">
      <c r="A68" s="1"/>
      <c r="B68" s="40" t="s">
        <v>69</v>
      </c>
      <c r="C68" s="41"/>
      <c r="D68" s="41"/>
      <c r="E68" s="41"/>
      <c r="F68" s="40"/>
      <c r="G68" s="40"/>
      <c r="H68" s="42"/>
      <c r="I68" s="41"/>
      <c r="J68" s="43">
        <f>SUM(J11:J57)</f>
        <v>0</v>
      </c>
      <c r="K68" s="43">
        <f>SUM(K9:K67)</f>
        <v>1320274.4500000007</v>
      </c>
      <c r="L68" s="44">
        <f>+L67</f>
        <v>1223457.0299999982</v>
      </c>
      <c r="N68" s="24"/>
    </row>
    <row r="69" spans="1:14" ht="16.5" thickTop="1" x14ac:dyDescent="0.3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  <c r="L69" s="45"/>
    </row>
    <row r="70" spans="1:14" ht="15.75" x14ac:dyDescent="0.3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  <c r="L70" s="1"/>
    </row>
    <row r="71" spans="1:14" ht="15.75" x14ac:dyDescent="0.3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  <c r="L71" s="1"/>
    </row>
    <row r="72" spans="1:14" ht="15.75" x14ac:dyDescent="0.3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  <c r="L72" s="45"/>
    </row>
    <row r="73" spans="1:14" ht="15.75" x14ac:dyDescent="0.3">
      <c r="A73" s="1"/>
      <c r="B73" s="1"/>
      <c r="E73" s="1"/>
      <c r="F73" s="1"/>
      <c r="G73" s="1"/>
      <c r="H73" s="1"/>
      <c r="I73" s="1"/>
      <c r="J73" s="2"/>
    </row>
    <row r="74" spans="1:14" ht="15.75" x14ac:dyDescent="0.3">
      <c r="A74" s="1"/>
      <c r="B74" s="1"/>
      <c r="C74" s="76" t="s">
        <v>70</v>
      </c>
      <c r="D74" s="76"/>
      <c r="E74" s="76"/>
      <c r="G74" s="1"/>
      <c r="H74" s="47" t="s">
        <v>71</v>
      </c>
      <c r="I74" s="1"/>
      <c r="K74" s="76" t="s">
        <v>71</v>
      </c>
      <c r="L74" s="76"/>
    </row>
    <row r="75" spans="1:14" ht="15.75" x14ac:dyDescent="0.3">
      <c r="A75" s="1"/>
      <c r="B75" s="1"/>
      <c r="C75" s="77" t="s">
        <v>72</v>
      </c>
      <c r="D75" s="77"/>
      <c r="E75" s="77"/>
      <c r="G75" s="3"/>
      <c r="H75" s="48" t="s">
        <v>73</v>
      </c>
      <c r="I75" s="1"/>
      <c r="J75" s="1"/>
      <c r="K75" s="77" t="s">
        <v>74</v>
      </c>
      <c r="L75" s="77"/>
    </row>
    <row r="76" spans="1:14" ht="15.75" x14ac:dyDescent="0.3">
      <c r="A76" s="1"/>
      <c r="B76" s="1"/>
      <c r="C76" s="74" t="s">
        <v>75</v>
      </c>
      <c r="D76" s="74"/>
      <c r="E76" s="74"/>
      <c r="G76" s="3"/>
      <c r="H76" s="3" t="s">
        <v>76</v>
      </c>
      <c r="I76" s="1"/>
      <c r="J76" s="1"/>
      <c r="K76" s="74" t="s">
        <v>77</v>
      </c>
      <c r="L76" s="74"/>
    </row>
    <row r="77" spans="1:14" ht="15.75" x14ac:dyDescent="0.3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  <c r="L77" s="1"/>
    </row>
    <row r="78" spans="1:14" ht="15.75" x14ac:dyDescent="0.3">
      <c r="A78" s="1"/>
      <c r="B78" s="49"/>
      <c r="C78" s="49"/>
      <c r="D78" s="49"/>
      <c r="E78" s="49"/>
      <c r="F78" s="49"/>
      <c r="G78" s="49"/>
      <c r="H78" s="49"/>
      <c r="I78" s="49"/>
      <c r="J78" s="50"/>
      <c r="K78" s="50"/>
      <c r="L78" s="49"/>
    </row>
    <row r="79" spans="1:14" ht="15.75" x14ac:dyDescent="0.3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1"/>
    </row>
    <row r="80" spans="1:14" ht="15.75" x14ac:dyDescent="0.3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  <c r="L80" s="1"/>
    </row>
    <row r="81" spans="1:14" ht="15.75" x14ac:dyDescent="0.3">
      <c r="A81" s="1"/>
      <c r="B81" s="74" t="s">
        <v>0</v>
      </c>
      <c r="C81" s="74"/>
      <c r="D81" s="74"/>
      <c r="E81" s="74"/>
      <c r="F81" s="74"/>
      <c r="G81" s="74"/>
      <c r="H81" s="74"/>
      <c r="I81" s="74"/>
      <c r="J81" s="74"/>
      <c r="K81" s="74"/>
      <c r="L81" s="74"/>
    </row>
    <row r="82" spans="1:14" ht="15.75" x14ac:dyDescent="0.3">
      <c r="A82" s="1"/>
      <c r="B82" s="74" t="s">
        <v>1</v>
      </c>
      <c r="C82" s="74"/>
      <c r="D82" s="74"/>
      <c r="E82" s="74"/>
      <c r="F82" s="74"/>
      <c r="G82" s="74"/>
      <c r="H82" s="74"/>
      <c r="I82" s="74"/>
      <c r="J82" s="74"/>
      <c r="K82" s="74"/>
      <c r="L82" s="74"/>
    </row>
    <row r="83" spans="1:14" ht="15.75" x14ac:dyDescent="0.3">
      <c r="A83" s="1"/>
      <c r="B83" s="74" t="s">
        <v>78</v>
      </c>
      <c r="C83" s="74"/>
      <c r="D83" s="74"/>
      <c r="E83" s="74"/>
      <c r="F83" s="74"/>
      <c r="G83" s="74"/>
      <c r="H83" s="74"/>
      <c r="I83" s="74"/>
      <c r="J83" s="74"/>
      <c r="K83" s="74"/>
      <c r="L83" s="74"/>
    </row>
    <row r="84" spans="1:14" ht="15.75" x14ac:dyDescent="0.3">
      <c r="A84" s="1"/>
      <c r="B84" s="75" t="str">
        <f>+B5</f>
        <v>MARZO DEL 2023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</row>
    <row r="85" spans="1:14" ht="15.75" x14ac:dyDescent="0.3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1"/>
    </row>
    <row r="86" spans="1:14" ht="15.75" x14ac:dyDescent="0.3">
      <c r="A86" s="1"/>
      <c r="B86" s="4" t="s">
        <v>4</v>
      </c>
      <c r="C86" s="4" t="s">
        <v>79</v>
      </c>
      <c r="D86" s="4" t="s">
        <v>6</v>
      </c>
      <c r="E86" s="4" t="s">
        <v>7</v>
      </c>
      <c r="F86" s="4" t="s">
        <v>8</v>
      </c>
      <c r="G86" s="4"/>
      <c r="H86" s="51" t="s">
        <v>80</v>
      </c>
      <c r="I86" s="51" t="s">
        <v>11</v>
      </c>
      <c r="J86" s="52" t="s">
        <v>81</v>
      </c>
      <c r="K86" s="52" t="s">
        <v>82</v>
      </c>
      <c r="L86" s="4" t="s">
        <v>14</v>
      </c>
    </row>
    <row r="87" spans="1:14" ht="15.75" x14ac:dyDescent="0.3">
      <c r="A87" s="1"/>
      <c r="B87" s="53"/>
      <c r="C87" s="54"/>
      <c r="D87" s="8"/>
      <c r="E87" s="8"/>
      <c r="F87" s="55"/>
      <c r="G87" s="8"/>
      <c r="H87" s="10" t="s">
        <v>15</v>
      </c>
      <c r="I87" s="8"/>
      <c r="J87" s="11"/>
      <c r="K87" s="11"/>
      <c r="L87" s="13">
        <f>+[1]FEBRERO!L187</f>
        <v>1160328959.06548</v>
      </c>
    </row>
    <row r="88" spans="1:14" ht="33" x14ac:dyDescent="0.3">
      <c r="A88" s="1"/>
      <c r="B88" s="56">
        <v>44986</v>
      </c>
      <c r="C88" s="57"/>
      <c r="D88" s="58"/>
      <c r="E88" s="59" t="s">
        <v>83</v>
      </c>
      <c r="F88" s="60" t="s">
        <v>84</v>
      </c>
      <c r="G88" s="58"/>
      <c r="H88" s="61" t="s">
        <v>85</v>
      </c>
      <c r="I88" s="58"/>
      <c r="J88" s="62">
        <v>2800288.6</v>
      </c>
      <c r="K88" s="63"/>
      <c r="L88" s="64">
        <f>+L87+J88-K88</f>
        <v>1163129247.6654799</v>
      </c>
      <c r="N88" s="26"/>
    </row>
    <row r="89" spans="1:14" ht="48" customHeight="1" x14ac:dyDescent="0.25">
      <c r="B89" s="65">
        <v>44987</v>
      </c>
      <c r="C89" s="57">
        <v>431</v>
      </c>
      <c r="D89" s="66"/>
      <c r="E89" s="60" t="s">
        <v>86</v>
      </c>
      <c r="F89" s="60" t="s">
        <v>87</v>
      </c>
      <c r="G89" s="58"/>
      <c r="H89" s="61" t="s">
        <v>88</v>
      </c>
      <c r="I89" s="58"/>
      <c r="J89" s="62"/>
      <c r="K89" s="63">
        <v>13722790.17</v>
      </c>
      <c r="L89" s="64">
        <f t="shared" ref="L89:L91" si="0">+L88+J89-K89</f>
        <v>1149406457.4954798</v>
      </c>
    </row>
    <row r="90" spans="1:14" ht="48" customHeight="1" x14ac:dyDescent="0.25">
      <c r="B90" s="65">
        <v>44987</v>
      </c>
      <c r="C90" s="57">
        <v>443</v>
      </c>
      <c r="D90" s="66"/>
      <c r="E90" s="60" t="s">
        <v>86</v>
      </c>
      <c r="F90" s="60" t="s">
        <v>89</v>
      </c>
      <c r="G90" s="58"/>
      <c r="H90" s="61" t="s">
        <v>90</v>
      </c>
      <c r="I90" s="58"/>
      <c r="J90" s="62"/>
      <c r="K90" s="63">
        <v>2436969.09</v>
      </c>
      <c r="L90" s="64">
        <f t="shared" si="0"/>
        <v>1146969488.4054799</v>
      </c>
    </row>
    <row r="91" spans="1:14" ht="48" customHeight="1" x14ac:dyDescent="0.25">
      <c r="B91" s="65">
        <v>44987</v>
      </c>
      <c r="C91" s="57">
        <v>449</v>
      </c>
      <c r="D91" s="66"/>
      <c r="E91" s="60" t="s">
        <v>91</v>
      </c>
      <c r="F91" s="60" t="s">
        <v>92</v>
      </c>
      <c r="G91" s="58"/>
      <c r="H91" s="61" t="s">
        <v>93</v>
      </c>
      <c r="I91" s="58"/>
      <c r="J91" s="62"/>
      <c r="K91" s="63">
        <v>290250</v>
      </c>
      <c r="L91" s="64">
        <f t="shared" si="0"/>
        <v>1146679238.4054799</v>
      </c>
    </row>
    <row r="92" spans="1:14" ht="48" customHeight="1" x14ac:dyDescent="0.25">
      <c r="B92" s="65">
        <v>44991</v>
      </c>
      <c r="C92" s="57">
        <v>467</v>
      </c>
      <c r="D92" s="66"/>
      <c r="E92" s="60" t="s">
        <v>94</v>
      </c>
      <c r="F92" s="60" t="s">
        <v>84</v>
      </c>
      <c r="G92" s="58"/>
      <c r="H92" s="61" t="s">
        <v>95</v>
      </c>
      <c r="I92" s="58"/>
      <c r="J92" s="62"/>
      <c r="K92" s="63">
        <v>136531.26999999999</v>
      </c>
      <c r="L92" s="64">
        <f>+L91+J92-K92</f>
        <v>1146542707.1354799</v>
      </c>
    </row>
    <row r="93" spans="1:14" ht="48" customHeight="1" x14ac:dyDescent="0.25">
      <c r="B93" s="65">
        <v>44991</v>
      </c>
      <c r="C93" s="57"/>
      <c r="D93" s="66"/>
      <c r="E93" s="60" t="s">
        <v>96</v>
      </c>
      <c r="F93" s="60" t="s">
        <v>84</v>
      </c>
      <c r="G93" s="58"/>
      <c r="H93" s="61" t="s">
        <v>97</v>
      </c>
      <c r="I93" s="58"/>
      <c r="J93" s="62">
        <v>2679376.56</v>
      </c>
      <c r="K93" s="63"/>
      <c r="L93" s="64">
        <f t="shared" ref="L93:L144" si="1">+L92+J93-K93</f>
        <v>1149222083.6954799</v>
      </c>
    </row>
    <row r="94" spans="1:14" ht="48" customHeight="1" x14ac:dyDescent="0.25">
      <c r="B94" s="65">
        <v>44991</v>
      </c>
      <c r="C94" s="57"/>
      <c r="D94" s="66"/>
      <c r="E94" s="60" t="s">
        <v>98</v>
      </c>
      <c r="F94" s="60" t="s">
        <v>84</v>
      </c>
      <c r="G94" s="58"/>
      <c r="H94" s="61" t="s">
        <v>99</v>
      </c>
      <c r="I94" s="58"/>
      <c r="J94" s="62">
        <v>122714023.20999999</v>
      </c>
      <c r="K94" s="63"/>
      <c r="L94" s="64">
        <f t="shared" si="1"/>
        <v>1271936106.9054799</v>
      </c>
    </row>
    <row r="95" spans="1:14" ht="48" customHeight="1" x14ac:dyDescent="0.25">
      <c r="B95" s="65">
        <v>44992</v>
      </c>
      <c r="C95" s="57">
        <v>476</v>
      </c>
      <c r="D95" s="66"/>
      <c r="E95" s="60" t="s">
        <v>100</v>
      </c>
      <c r="F95" s="60" t="s">
        <v>101</v>
      </c>
      <c r="G95" s="58"/>
      <c r="H95" s="61" t="s">
        <v>102</v>
      </c>
      <c r="I95" s="58"/>
      <c r="J95" s="62"/>
      <c r="K95" s="63">
        <v>71796.81</v>
      </c>
      <c r="L95" s="64">
        <f t="shared" si="1"/>
        <v>1271864310.09548</v>
      </c>
    </row>
    <row r="96" spans="1:14" ht="48" customHeight="1" x14ac:dyDescent="0.25">
      <c r="B96" s="65">
        <v>44992</v>
      </c>
      <c r="C96" s="57">
        <v>478</v>
      </c>
      <c r="D96" s="66"/>
      <c r="E96" s="60" t="s">
        <v>103</v>
      </c>
      <c r="F96" s="60" t="s">
        <v>104</v>
      </c>
      <c r="G96" s="58"/>
      <c r="H96" s="61" t="s">
        <v>105</v>
      </c>
      <c r="I96" s="58"/>
      <c r="J96" s="62"/>
      <c r="K96" s="63">
        <v>1033092.6</v>
      </c>
      <c r="L96" s="64">
        <f t="shared" si="1"/>
        <v>1270831217.4954801</v>
      </c>
    </row>
    <row r="97" spans="2:12" ht="48" customHeight="1" x14ac:dyDescent="0.25">
      <c r="B97" s="65">
        <v>44992</v>
      </c>
      <c r="C97" s="57">
        <v>480</v>
      </c>
      <c r="D97" s="66"/>
      <c r="E97" s="60" t="s">
        <v>100</v>
      </c>
      <c r="F97" s="60" t="s">
        <v>106</v>
      </c>
      <c r="G97" s="58"/>
      <c r="H97" s="61" t="s">
        <v>107</v>
      </c>
      <c r="I97" s="58"/>
      <c r="J97" s="62"/>
      <c r="K97" s="63">
        <v>41757.839999999997</v>
      </c>
      <c r="L97" s="64">
        <f t="shared" si="1"/>
        <v>1270789459.6554801</v>
      </c>
    </row>
    <row r="98" spans="2:12" ht="48" customHeight="1" x14ac:dyDescent="0.25">
      <c r="B98" s="65">
        <v>44992</v>
      </c>
      <c r="C98" s="57">
        <v>484</v>
      </c>
      <c r="D98" s="66"/>
      <c r="E98" s="60" t="s">
        <v>108</v>
      </c>
      <c r="F98" s="60" t="s">
        <v>109</v>
      </c>
      <c r="G98" s="58"/>
      <c r="H98" s="61" t="s">
        <v>110</v>
      </c>
      <c r="I98" s="58"/>
      <c r="J98" s="62"/>
      <c r="K98" s="63">
        <v>9143.0499999999993</v>
      </c>
      <c r="L98" s="64">
        <f t="shared" si="1"/>
        <v>1270780316.6054802</v>
      </c>
    </row>
    <row r="99" spans="2:12" ht="48" customHeight="1" x14ac:dyDescent="0.25">
      <c r="B99" s="65">
        <v>44992</v>
      </c>
      <c r="C99" s="57">
        <v>488</v>
      </c>
      <c r="D99" s="66"/>
      <c r="E99" s="60" t="s">
        <v>111</v>
      </c>
      <c r="F99" s="60" t="s">
        <v>112</v>
      </c>
      <c r="G99" s="58"/>
      <c r="H99" s="61" t="s">
        <v>113</v>
      </c>
      <c r="I99" s="58"/>
      <c r="J99" s="62"/>
      <c r="K99" s="63">
        <v>81862.5</v>
      </c>
      <c r="L99" s="64">
        <f t="shared" si="1"/>
        <v>1270698454.1054802</v>
      </c>
    </row>
    <row r="100" spans="2:12" ht="48" customHeight="1" x14ac:dyDescent="0.25">
      <c r="B100" s="65">
        <v>44992</v>
      </c>
      <c r="C100" s="57">
        <v>491</v>
      </c>
      <c r="D100" s="66"/>
      <c r="E100" s="60" t="s">
        <v>114</v>
      </c>
      <c r="F100" s="60" t="s">
        <v>115</v>
      </c>
      <c r="G100" s="58"/>
      <c r="H100" s="61" t="s">
        <v>116</v>
      </c>
      <c r="I100" s="58"/>
      <c r="J100" s="62"/>
      <c r="K100" s="63">
        <v>10500</v>
      </c>
      <c r="L100" s="64">
        <f t="shared" si="1"/>
        <v>1270687954.1054802</v>
      </c>
    </row>
    <row r="101" spans="2:12" ht="48" customHeight="1" x14ac:dyDescent="0.25">
      <c r="B101" s="65">
        <v>44992</v>
      </c>
      <c r="C101" s="57">
        <v>493</v>
      </c>
      <c r="D101" s="66"/>
      <c r="E101" s="60" t="s">
        <v>114</v>
      </c>
      <c r="F101" s="60" t="s">
        <v>117</v>
      </c>
      <c r="G101" s="58"/>
      <c r="H101" s="61" t="s">
        <v>118</v>
      </c>
      <c r="I101" s="58"/>
      <c r="J101" s="62"/>
      <c r="K101" s="63">
        <v>94324.479999999996</v>
      </c>
      <c r="L101" s="64">
        <f t="shared" si="1"/>
        <v>1270593629.6254802</v>
      </c>
    </row>
    <row r="102" spans="2:12" ht="48" customHeight="1" x14ac:dyDescent="0.25">
      <c r="B102" s="65">
        <v>44992</v>
      </c>
      <c r="C102" s="57">
        <v>497</v>
      </c>
      <c r="D102" s="66"/>
      <c r="E102" s="60" t="s">
        <v>119</v>
      </c>
      <c r="F102" s="60" t="s">
        <v>120</v>
      </c>
      <c r="G102" s="58"/>
      <c r="H102" s="61" t="s">
        <v>121</v>
      </c>
      <c r="I102" s="58"/>
      <c r="J102" s="62"/>
      <c r="K102" s="63">
        <v>47200</v>
      </c>
      <c r="L102" s="64">
        <f t="shared" si="1"/>
        <v>1270546429.6254802</v>
      </c>
    </row>
    <row r="103" spans="2:12" ht="48" customHeight="1" x14ac:dyDescent="0.25">
      <c r="B103" s="65">
        <v>44992</v>
      </c>
      <c r="C103" s="57">
        <v>499</v>
      </c>
      <c r="D103" s="66"/>
      <c r="E103" s="60" t="s">
        <v>122</v>
      </c>
      <c r="F103" s="60" t="s">
        <v>123</v>
      </c>
      <c r="G103" s="58"/>
      <c r="H103" s="61" t="s">
        <v>124</v>
      </c>
      <c r="I103" s="58"/>
      <c r="J103" s="62"/>
      <c r="K103" s="63">
        <v>56640</v>
      </c>
      <c r="L103" s="64">
        <f t="shared" si="1"/>
        <v>1270489789.6254802</v>
      </c>
    </row>
    <row r="104" spans="2:12" ht="48" customHeight="1" x14ac:dyDescent="0.25">
      <c r="B104" s="65">
        <v>44993</v>
      </c>
      <c r="C104" s="57">
        <v>505</v>
      </c>
      <c r="D104" s="66"/>
      <c r="E104" s="60" t="s">
        <v>125</v>
      </c>
      <c r="F104" s="60" t="s">
        <v>126</v>
      </c>
      <c r="G104" s="58"/>
      <c r="H104" s="61" t="s">
        <v>127</v>
      </c>
      <c r="I104" s="58"/>
      <c r="J104" s="62"/>
      <c r="K104" s="63">
        <v>12834000</v>
      </c>
      <c r="L104" s="64">
        <f t="shared" si="1"/>
        <v>1257655789.6254802</v>
      </c>
    </row>
    <row r="105" spans="2:12" ht="48" customHeight="1" x14ac:dyDescent="0.25">
      <c r="B105" s="65">
        <v>44993</v>
      </c>
      <c r="C105" s="57">
        <v>509</v>
      </c>
      <c r="D105" s="66"/>
      <c r="E105" s="60" t="s">
        <v>128</v>
      </c>
      <c r="F105" s="60" t="s">
        <v>129</v>
      </c>
      <c r="G105" s="58"/>
      <c r="H105" s="61" t="s">
        <v>130</v>
      </c>
      <c r="I105" s="58"/>
      <c r="J105" s="62"/>
      <c r="K105" s="63">
        <v>1972532.68</v>
      </c>
      <c r="L105" s="64">
        <f t="shared" si="1"/>
        <v>1255683256.9454801</v>
      </c>
    </row>
    <row r="106" spans="2:12" ht="48" customHeight="1" x14ac:dyDescent="0.25">
      <c r="B106" s="65">
        <v>44993</v>
      </c>
      <c r="C106" s="57">
        <v>513</v>
      </c>
      <c r="D106" s="66"/>
      <c r="E106" s="60" t="s">
        <v>131</v>
      </c>
      <c r="F106" s="60" t="s">
        <v>132</v>
      </c>
      <c r="G106" s="58"/>
      <c r="H106" s="61" t="s">
        <v>133</v>
      </c>
      <c r="I106" s="58"/>
      <c r="J106" s="62"/>
      <c r="K106" s="63">
        <v>300000</v>
      </c>
      <c r="L106" s="64">
        <f t="shared" si="1"/>
        <v>1255383256.9454801</v>
      </c>
    </row>
    <row r="107" spans="2:12" ht="48" customHeight="1" x14ac:dyDescent="0.25">
      <c r="B107" s="65">
        <v>44994</v>
      </c>
      <c r="C107" s="57">
        <v>526</v>
      </c>
      <c r="D107" s="66"/>
      <c r="E107" s="60" t="s">
        <v>134</v>
      </c>
      <c r="F107" s="60" t="s">
        <v>135</v>
      </c>
      <c r="G107" s="58"/>
      <c r="H107" s="61" t="s">
        <v>136</v>
      </c>
      <c r="I107" s="58"/>
      <c r="J107" s="62"/>
      <c r="K107" s="63">
        <v>8549.23</v>
      </c>
      <c r="L107" s="64">
        <f t="shared" si="1"/>
        <v>1255374707.7154801</v>
      </c>
    </row>
    <row r="108" spans="2:12" ht="48" customHeight="1" x14ac:dyDescent="0.25">
      <c r="B108" s="65">
        <v>44994</v>
      </c>
      <c r="C108" s="57">
        <v>536</v>
      </c>
      <c r="D108" s="66"/>
      <c r="E108" s="60" t="s">
        <v>128</v>
      </c>
      <c r="F108" s="60" t="s">
        <v>137</v>
      </c>
      <c r="G108" s="58"/>
      <c r="H108" s="61" t="s">
        <v>138</v>
      </c>
      <c r="I108" s="58"/>
      <c r="J108" s="62"/>
      <c r="K108" s="63">
        <v>12104008.93</v>
      </c>
      <c r="L108" s="64">
        <f t="shared" si="1"/>
        <v>1243270698.78548</v>
      </c>
    </row>
    <row r="109" spans="2:12" ht="48" customHeight="1" x14ac:dyDescent="0.25">
      <c r="B109" s="65">
        <v>44995</v>
      </c>
      <c r="C109" s="57">
        <v>558</v>
      </c>
      <c r="D109" s="66"/>
      <c r="E109" s="60" t="s">
        <v>139</v>
      </c>
      <c r="F109" s="60" t="s">
        <v>140</v>
      </c>
      <c r="G109" s="58"/>
      <c r="H109" s="61" t="s">
        <v>141</v>
      </c>
      <c r="I109" s="58"/>
      <c r="J109" s="62"/>
      <c r="K109" s="63">
        <v>1479064.45</v>
      </c>
      <c r="L109" s="64">
        <f t="shared" si="1"/>
        <v>1241791634.33548</v>
      </c>
    </row>
    <row r="110" spans="2:12" ht="48" customHeight="1" x14ac:dyDescent="0.25">
      <c r="B110" s="65">
        <v>44998</v>
      </c>
      <c r="C110" s="57">
        <v>568</v>
      </c>
      <c r="D110" s="66"/>
      <c r="E110" s="60" t="s">
        <v>128</v>
      </c>
      <c r="F110" s="60" t="s">
        <v>142</v>
      </c>
      <c r="G110" s="58"/>
      <c r="H110" s="61" t="s">
        <v>143</v>
      </c>
      <c r="I110" s="58"/>
      <c r="J110" s="62"/>
      <c r="K110" s="63">
        <v>14140575.42</v>
      </c>
      <c r="L110" s="64">
        <f t="shared" si="1"/>
        <v>1227651058.9154799</v>
      </c>
    </row>
    <row r="111" spans="2:12" ht="48" customHeight="1" x14ac:dyDescent="0.25">
      <c r="B111" s="65">
        <v>44999</v>
      </c>
      <c r="C111" s="57">
        <v>577</v>
      </c>
      <c r="D111" s="66"/>
      <c r="E111" s="60" t="s">
        <v>139</v>
      </c>
      <c r="F111" s="60" t="s">
        <v>144</v>
      </c>
      <c r="G111" s="58"/>
      <c r="H111" s="61" t="s">
        <v>145</v>
      </c>
      <c r="I111" s="58"/>
      <c r="J111" s="62"/>
      <c r="K111" s="63">
        <v>1835743.38</v>
      </c>
      <c r="L111" s="64">
        <f t="shared" si="1"/>
        <v>1225815315.5354798</v>
      </c>
    </row>
    <row r="112" spans="2:12" ht="48" customHeight="1" x14ac:dyDescent="0.25">
      <c r="B112" s="65">
        <v>44999</v>
      </c>
      <c r="C112" s="57">
        <v>580</v>
      </c>
      <c r="D112" s="66"/>
      <c r="E112" s="60" t="s">
        <v>146</v>
      </c>
      <c r="F112" s="60" t="s">
        <v>147</v>
      </c>
      <c r="G112" s="58"/>
      <c r="H112" s="61" t="s">
        <v>148</v>
      </c>
      <c r="I112" s="58"/>
      <c r="J112" s="62"/>
      <c r="K112" s="63">
        <v>4606444.12</v>
      </c>
      <c r="L112" s="64">
        <f t="shared" si="1"/>
        <v>1221208871.4154799</v>
      </c>
    </row>
    <row r="113" spans="2:12" ht="48" customHeight="1" x14ac:dyDescent="0.25">
      <c r="B113" s="65">
        <v>44999</v>
      </c>
      <c r="C113" s="57">
        <v>582</v>
      </c>
      <c r="D113" s="66"/>
      <c r="E113" s="60" t="s">
        <v>149</v>
      </c>
      <c r="F113" s="60" t="s">
        <v>147</v>
      </c>
      <c r="G113" s="58"/>
      <c r="H113" s="61" t="s">
        <v>150</v>
      </c>
      <c r="I113" s="58"/>
      <c r="J113" s="62"/>
      <c r="K113" s="63">
        <v>20000</v>
      </c>
      <c r="L113" s="64">
        <f t="shared" si="1"/>
        <v>1221188871.4154799</v>
      </c>
    </row>
    <row r="114" spans="2:12" ht="48" customHeight="1" x14ac:dyDescent="0.25">
      <c r="B114" s="65">
        <v>44999</v>
      </c>
      <c r="C114" s="57">
        <v>584</v>
      </c>
      <c r="D114" s="66"/>
      <c r="E114" s="60" t="s">
        <v>151</v>
      </c>
      <c r="F114" s="60" t="s">
        <v>147</v>
      </c>
      <c r="G114" s="58"/>
      <c r="H114" s="61" t="s">
        <v>152</v>
      </c>
      <c r="I114" s="58"/>
      <c r="J114" s="62"/>
      <c r="K114" s="63">
        <v>69294</v>
      </c>
      <c r="L114" s="64">
        <f t="shared" si="1"/>
        <v>1221119577.4154799</v>
      </c>
    </row>
    <row r="115" spans="2:12" ht="48" customHeight="1" x14ac:dyDescent="0.25">
      <c r="B115" s="65">
        <v>44999</v>
      </c>
      <c r="C115" s="57">
        <v>586</v>
      </c>
      <c r="D115" s="66"/>
      <c r="E115" s="60" t="s">
        <v>153</v>
      </c>
      <c r="F115" s="60" t="s">
        <v>147</v>
      </c>
      <c r="G115" s="58"/>
      <c r="H115" s="61" t="s">
        <v>154</v>
      </c>
      <c r="I115" s="58"/>
      <c r="J115" s="62"/>
      <c r="K115" s="63">
        <v>4065577.15</v>
      </c>
      <c r="L115" s="64">
        <f t="shared" si="1"/>
        <v>1217054000.2654798</v>
      </c>
    </row>
    <row r="116" spans="2:12" ht="48" customHeight="1" x14ac:dyDescent="0.25">
      <c r="B116" s="65" t="s">
        <v>155</v>
      </c>
      <c r="C116" s="57" t="s">
        <v>156</v>
      </c>
      <c r="D116" s="66"/>
      <c r="E116" s="60" t="s">
        <v>157</v>
      </c>
      <c r="F116" s="60" t="s">
        <v>158</v>
      </c>
      <c r="G116" s="58"/>
      <c r="H116" s="61" t="s">
        <v>159</v>
      </c>
      <c r="I116" s="58"/>
      <c r="J116" s="62"/>
      <c r="K116" s="63">
        <v>49998.96</v>
      </c>
      <c r="L116" s="64">
        <f t="shared" si="1"/>
        <v>1217004001.3054798</v>
      </c>
    </row>
    <row r="117" spans="2:12" ht="48" customHeight="1" x14ac:dyDescent="0.25">
      <c r="B117" s="65" t="s">
        <v>155</v>
      </c>
      <c r="C117" s="57" t="s">
        <v>160</v>
      </c>
      <c r="D117" s="66"/>
      <c r="E117" s="60" t="s">
        <v>131</v>
      </c>
      <c r="F117" s="60" t="s">
        <v>161</v>
      </c>
      <c r="G117" s="58"/>
      <c r="H117" s="61" t="s">
        <v>162</v>
      </c>
      <c r="I117" s="58"/>
      <c r="J117" s="62"/>
      <c r="K117" s="63">
        <v>362467.38</v>
      </c>
      <c r="L117" s="64">
        <f t="shared" si="1"/>
        <v>1216641533.9254797</v>
      </c>
    </row>
    <row r="118" spans="2:12" ht="48" customHeight="1" x14ac:dyDescent="0.25">
      <c r="B118" s="65" t="s">
        <v>155</v>
      </c>
      <c r="C118" s="57" t="s">
        <v>163</v>
      </c>
      <c r="D118" s="66"/>
      <c r="E118" s="60" t="s">
        <v>108</v>
      </c>
      <c r="F118" s="60" t="s">
        <v>164</v>
      </c>
      <c r="G118" s="58"/>
      <c r="H118" s="61" t="s">
        <v>165</v>
      </c>
      <c r="I118" s="58"/>
      <c r="J118" s="62"/>
      <c r="K118" s="63">
        <v>23465</v>
      </c>
      <c r="L118" s="64">
        <f t="shared" si="1"/>
        <v>1216618068.9254797</v>
      </c>
    </row>
    <row r="119" spans="2:12" ht="48" customHeight="1" x14ac:dyDescent="0.25">
      <c r="B119" s="65" t="s">
        <v>155</v>
      </c>
      <c r="C119" s="57" t="s">
        <v>166</v>
      </c>
      <c r="D119" s="66"/>
      <c r="E119" s="60" t="s">
        <v>119</v>
      </c>
      <c r="F119" s="60" t="s">
        <v>167</v>
      </c>
      <c r="G119" s="58"/>
      <c r="H119" s="61" t="s">
        <v>168</v>
      </c>
      <c r="I119" s="58"/>
      <c r="J119" s="62"/>
      <c r="K119" s="63">
        <v>11800</v>
      </c>
      <c r="L119" s="64">
        <f t="shared" si="1"/>
        <v>1216606268.9254797</v>
      </c>
    </row>
    <row r="120" spans="2:12" ht="48" customHeight="1" x14ac:dyDescent="0.25">
      <c r="B120" s="65" t="s">
        <v>155</v>
      </c>
      <c r="C120" s="57" t="s">
        <v>169</v>
      </c>
      <c r="D120" s="66"/>
      <c r="E120" s="60" t="s">
        <v>170</v>
      </c>
      <c r="F120" s="60" t="s">
        <v>171</v>
      </c>
      <c r="G120" s="58"/>
      <c r="H120" s="61" t="s">
        <v>172</v>
      </c>
      <c r="I120" s="58"/>
      <c r="J120" s="62"/>
      <c r="K120" s="63">
        <v>10053.6</v>
      </c>
      <c r="L120" s="64">
        <f t="shared" si="1"/>
        <v>1216596215.3254797</v>
      </c>
    </row>
    <row r="121" spans="2:12" ht="48" customHeight="1" x14ac:dyDescent="0.25">
      <c r="B121" s="65" t="s">
        <v>155</v>
      </c>
      <c r="C121" s="57" t="s">
        <v>173</v>
      </c>
      <c r="D121" s="66"/>
      <c r="E121" s="60" t="s">
        <v>119</v>
      </c>
      <c r="F121" s="60" t="s">
        <v>167</v>
      </c>
      <c r="G121" s="58"/>
      <c r="H121" s="61" t="s">
        <v>174</v>
      </c>
      <c r="I121" s="58"/>
      <c r="J121" s="62"/>
      <c r="K121" s="63">
        <v>37760</v>
      </c>
      <c r="L121" s="64">
        <f t="shared" si="1"/>
        <v>1216558455.3254797</v>
      </c>
    </row>
    <row r="122" spans="2:12" ht="48" customHeight="1" x14ac:dyDescent="0.25">
      <c r="B122" s="65" t="s">
        <v>155</v>
      </c>
      <c r="C122" s="57" t="s">
        <v>175</v>
      </c>
      <c r="D122" s="66"/>
      <c r="E122" s="60" t="s">
        <v>170</v>
      </c>
      <c r="F122" s="60" t="s">
        <v>176</v>
      </c>
      <c r="G122" s="58"/>
      <c r="H122" s="61" t="s">
        <v>177</v>
      </c>
      <c r="I122" s="58"/>
      <c r="J122" s="62"/>
      <c r="K122" s="63">
        <v>4053.02</v>
      </c>
      <c r="L122" s="64">
        <f t="shared" si="1"/>
        <v>1216554402.3054798</v>
      </c>
    </row>
    <row r="123" spans="2:12" ht="48" customHeight="1" x14ac:dyDescent="0.25">
      <c r="B123" s="65" t="s">
        <v>155</v>
      </c>
      <c r="C123" s="57" t="s">
        <v>178</v>
      </c>
      <c r="D123" s="66"/>
      <c r="E123" s="60" t="s">
        <v>170</v>
      </c>
      <c r="F123" s="60" t="s">
        <v>179</v>
      </c>
      <c r="G123" s="58"/>
      <c r="H123" s="61" t="s">
        <v>180</v>
      </c>
      <c r="I123" s="58"/>
      <c r="J123" s="62"/>
      <c r="K123" s="63">
        <v>888132.9</v>
      </c>
      <c r="L123" s="64">
        <f t="shared" si="1"/>
        <v>1215666269.4054797</v>
      </c>
    </row>
    <row r="124" spans="2:12" ht="48" customHeight="1" x14ac:dyDescent="0.25">
      <c r="B124" s="65" t="s">
        <v>155</v>
      </c>
      <c r="C124" s="57" t="s">
        <v>181</v>
      </c>
      <c r="D124" s="66"/>
      <c r="E124" s="60" t="s">
        <v>182</v>
      </c>
      <c r="F124" s="60" t="s">
        <v>183</v>
      </c>
      <c r="G124" s="58"/>
      <c r="H124" s="61" t="s">
        <v>184</v>
      </c>
      <c r="I124" s="58"/>
      <c r="J124" s="62"/>
      <c r="K124" s="63">
        <v>328512</v>
      </c>
      <c r="L124" s="64">
        <f t="shared" si="1"/>
        <v>1215337757.4054797</v>
      </c>
    </row>
    <row r="125" spans="2:12" ht="48" customHeight="1" x14ac:dyDescent="0.25">
      <c r="B125" s="65" t="s">
        <v>155</v>
      </c>
      <c r="C125" s="57" t="s">
        <v>185</v>
      </c>
      <c r="D125" s="66"/>
      <c r="E125" s="60" t="s">
        <v>186</v>
      </c>
      <c r="F125" s="60" t="s">
        <v>187</v>
      </c>
      <c r="G125" s="58"/>
      <c r="H125" s="61" t="s">
        <v>188</v>
      </c>
      <c r="I125" s="58"/>
      <c r="J125" s="62"/>
      <c r="K125" s="63">
        <v>523920</v>
      </c>
      <c r="L125" s="64">
        <f t="shared" si="1"/>
        <v>1214813837.4054797</v>
      </c>
    </row>
    <row r="126" spans="2:12" ht="48" customHeight="1" x14ac:dyDescent="0.25">
      <c r="B126" s="65" t="s">
        <v>155</v>
      </c>
      <c r="C126" s="57" t="s">
        <v>189</v>
      </c>
      <c r="D126" s="66"/>
      <c r="E126" s="60" t="s">
        <v>108</v>
      </c>
      <c r="F126" s="60" t="s">
        <v>190</v>
      </c>
      <c r="G126" s="58"/>
      <c r="H126" s="61" t="s">
        <v>191</v>
      </c>
      <c r="I126" s="58"/>
      <c r="J126" s="62"/>
      <c r="K126" s="63">
        <v>210529.7</v>
      </c>
      <c r="L126" s="64">
        <f t="shared" si="1"/>
        <v>1214603307.7054796</v>
      </c>
    </row>
    <row r="127" spans="2:12" ht="48" customHeight="1" x14ac:dyDescent="0.25">
      <c r="B127" s="65" t="s">
        <v>155</v>
      </c>
      <c r="C127" s="57" t="s">
        <v>192</v>
      </c>
      <c r="D127" s="66"/>
      <c r="E127" s="60" t="s">
        <v>193</v>
      </c>
      <c r="F127" s="60" t="s">
        <v>194</v>
      </c>
      <c r="G127" s="58"/>
      <c r="H127" s="61" t="s">
        <v>195</v>
      </c>
      <c r="I127" s="58"/>
      <c r="J127" s="62"/>
      <c r="K127" s="63">
        <v>132560.21</v>
      </c>
      <c r="L127" s="64">
        <f t="shared" si="1"/>
        <v>1214470747.4954796</v>
      </c>
    </row>
    <row r="128" spans="2:12" ht="48" customHeight="1" x14ac:dyDescent="0.25">
      <c r="B128" s="65" t="s">
        <v>155</v>
      </c>
      <c r="C128" s="57" t="s">
        <v>196</v>
      </c>
      <c r="D128" s="66"/>
      <c r="E128" s="60" t="s">
        <v>134</v>
      </c>
      <c r="F128" s="60" t="s">
        <v>197</v>
      </c>
      <c r="G128" s="58"/>
      <c r="H128" s="61" t="s">
        <v>198</v>
      </c>
      <c r="I128" s="58"/>
      <c r="J128" s="62"/>
      <c r="K128" s="63">
        <v>24000</v>
      </c>
      <c r="L128" s="64">
        <f t="shared" si="1"/>
        <v>1214446747.4954796</v>
      </c>
    </row>
    <row r="129" spans="2:12" ht="48" customHeight="1" x14ac:dyDescent="0.25">
      <c r="B129" s="65">
        <v>45001</v>
      </c>
      <c r="C129" s="57">
        <v>637</v>
      </c>
      <c r="D129" s="66"/>
      <c r="E129" s="60" t="s">
        <v>199</v>
      </c>
      <c r="F129" s="60" t="s">
        <v>147</v>
      </c>
      <c r="G129" s="58"/>
      <c r="H129" s="61" t="s">
        <v>200</v>
      </c>
      <c r="I129" s="58"/>
      <c r="J129" s="62"/>
      <c r="K129" s="63">
        <v>10000</v>
      </c>
      <c r="L129" s="64">
        <f t="shared" si="1"/>
        <v>1214436747.4954796</v>
      </c>
    </row>
    <row r="130" spans="2:12" ht="48" customHeight="1" x14ac:dyDescent="0.25">
      <c r="B130" s="65">
        <v>45002</v>
      </c>
      <c r="C130" s="57">
        <v>647</v>
      </c>
      <c r="D130" s="66"/>
      <c r="E130" s="60" t="s">
        <v>86</v>
      </c>
      <c r="F130" s="60" t="s">
        <v>89</v>
      </c>
      <c r="G130" s="58"/>
      <c r="H130" s="61" t="s">
        <v>201</v>
      </c>
      <c r="I130" s="58"/>
      <c r="J130" s="62"/>
      <c r="K130" s="63">
        <v>2853663.68</v>
      </c>
      <c r="L130" s="64">
        <f t="shared" si="1"/>
        <v>1211583083.8154795</v>
      </c>
    </row>
    <row r="131" spans="2:12" ht="48" customHeight="1" x14ac:dyDescent="0.25">
      <c r="B131" s="65">
        <v>45002</v>
      </c>
      <c r="C131" s="57"/>
      <c r="D131" s="66"/>
      <c r="E131" s="60" t="s">
        <v>202</v>
      </c>
      <c r="F131" s="60" t="s">
        <v>84</v>
      </c>
      <c r="G131" s="58"/>
      <c r="H131" s="61" t="s">
        <v>203</v>
      </c>
      <c r="I131" s="58"/>
      <c r="J131" s="62">
        <v>2870834.2</v>
      </c>
      <c r="K131" s="63"/>
      <c r="L131" s="64">
        <f t="shared" si="1"/>
        <v>1214453918.0154796</v>
      </c>
    </row>
    <row r="132" spans="2:12" ht="48" customHeight="1" x14ac:dyDescent="0.25">
      <c r="B132" s="65">
        <v>45005</v>
      </c>
      <c r="C132" s="57"/>
      <c r="D132" s="66"/>
      <c r="E132" s="60" t="s">
        <v>204</v>
      </c>
      <c r="F132" s="60" t="s">
        <v>84</v>
      </c>
      <c r="G132" s="58"/>
      <c r="H132" s="61" t="s">
        <v>205</v>
      </c>
      <c r="I132" s="58"/>
      <c r="J132" s="62">
        <v>2682737.8142499998</v>
      </c>
      <c r="K132" s="63"/>
      <c r="L132" s="64">
        <f t="shared" si="1"/>
        <v>1217136655.8297296</v>
      </c>
    </row>
    <row r="133" spans="2:12" ht="48" customHeight="1" x14ac:dyDescent="0.25">
      <c r="B133" s="65">
        <v>45005</v>
      </c>
      <c r="C133" s="57"/>
      <c r="D133" s="66"/>
      <c r="E133" s="60" t="s">
        <v>206</v>
      </c>
      <c r="F133" s="60" t="s">
        <v>84</v>
      </c>
      <c r="G133" s="58"/>
      <c r="H133" s="61" t="s">
        <v>207</v>
      </c>
      <c r="I133" s="58"/>
      <c r="J133" s="62">
        <v>114414240.3248</v>
      </c>
      <c r="K133" s="63"/>
      <c r="L133" s="64">
        <f t="shared" si="1"/>
        <v>1331550896.1545296</v>
      </c>
    </row>
    <row r="134" spans="2:12" ht="48" customHeight="1" x14ac:dyDescent="0.25">
      <c r="B134" s="65">
        <v>45005</v>
      </c>
      <c r="C134" s="57">
        <v>662</v>
      </c>
      <c r="D134" s="66"/>
      <c r="E134" s="60" t="s">
        <v>208</v>
      </c>
      <c r="F134" s="60" t="s">
        <v>147</v>
      </c>
      <c r="G134" s="58"/>
      <c r="H134" s="61" t="s">
        <v>209</v>
      </c>
      <c r="I134" s="58"/>
      <c r="J134" s="62"/>
      <c r="K134" s="63">
        <v>30489.360000000001</v>
      </c>
      <c r="L134" s="64">
        <f t="shared" si="1"/>
        <v>1331520406.7945297</v>
      </c>
    </row>
    <row r="135" spans="2:12" ht="48" customHeight="1" x14ac:dyDescent="0.25">
      <c r="B135" s="65" t="s">
        <v>210</v>
      </c>
      <c r="C135" s="57">
        <v>672</v>
      </c>
      <c r="D135" s="66"/>
      <c r="E135" s="60" t="s">
        <v>108</v>
      </c>
      <c r="F135" s="60" t="s">
        <v>211</v>
      </c>
      <c r="G135" s="58"/>
      <c r="H135" s="61" t="s">
        <v>212</v>
      </c>
      <c r="I135" s="58"/>
      <c r="J135" s="62"/>
      <c r="K135" s="63">
        <v>56050</v>
      </c>
      <c r="L135" s="64">
        <f t="shared" si="1"/>
        <v>1331464356.7945297</v>
      </c>
    </row>
    <row r="136" spans="2:12" ht="62.45" customHeight="1" x14ac:dyDescent="0.25">
      <c r="B136" s="65" t="s">
        <v>210</v>
      </c>
      <c r="C136" s="57" t="s">
        <v>213</v>
      </c>
      <c r="D136" s="66"/>
      <c r="E136" s="60" t="s">
        <v>214</v>
      </c>
      <c r="F136" s="60" t="s">
        <v>215</v>
      </c>
      <c r="G136" s="58"/>
      <c r="H136" s="61" t="s">
        <v>216</v>
      </c>
      <c r="I136" s="58"/>
      <c r="J136" s="62"/>
      <c r="K136" s="63">
        <v>67600.009999999995</v>
      </c>
      <c r="L136" s="64">
        <f t="shared" si="1"/>
        <v>1331396756.7845297</v>
      </c>
    </row>
    <row r="137" spans="2:12" ht="48" customHeight="1" x14ac:dyDescent="0.25">
      <c r="B137" s="65" t="s">
        <v>210</v>
      </c>
      <c r="C137" s="57" t="s">
        <v>217</v>
      </c>
      <c r="D137" s="66"/>
      <c r="E137" s="60" t="s">
        <v>134</v>
      </c>
      <c r="F137" s="60" t="s">
        <v>218</v>
      </c>
      <c r="G137" s="58"/>
      <c r="H137" s="61" t="s">
        <v>219</v>
      </c>
      <c r="I137" s="58"/>
      <c r="J137" s="62"/>
      <c r="K137" s="63">
        <v>338778</v>
      </c>
      <c r="L137" s="64">
        <f t="shared" si="1"/>
        <v>1331057978.7845297</v>
      </c>
    </row>
    <row r="138" spans="2:12" ht="48" customHeight="1" x14ac:dyDescent="0.25">
      <c r="B138" s="65" t="s">
        <v>210</v>
      </c>
      <c r="C138" s="57" t="s">
        <v>220</v>
      </c>
      <c r="D138" s="66"/>
      <c r="E138" s="60" t="s">
        <v>108</v>
      </c>
      <c r="F138" s="60" t="s">
        <v>164</v>
      </c>
      <c r="G138" s="58"/>
      <c r="H138" s="61" t="s">
        <v>221</v>
      </c>
      <c r="I138" s="58"/>
      <c r="J138" s="62"/>
      <c r="K138" s="63">
        <v>4343.54</v>
      </c>
      <c r="L138" s="64">
        <f t="shared" si="1"/>
        <v>1331053635.2445297</v>
      </c>
    </row>
    <row r="139" spans="2:12" ht="48" customHeight="1" x14ac:dyDescent="0.25">
      <c r="B139" s="65" t="s">
        <v>210</v>
      </c>
      <c r="C139" s="57" t="s">
        <v>222</v>
      </c>
      <c r="D139" s="66"/>
      <c r="E139" s="60" t="s">
        <v>100</v>
      </c>
      <c r="F139" s="60" t="s">
        <v>223</v>
      </c>
      <c r="G139" s="58"/>
      <c r="H139" s="61" t="s">
        <v>224</v>
      </c>
      <c r="I139" s="58"/>
      <c r="J139" s="62"/>
      <c r="K139" s="63">
        <v>43550.26</v>
      </c>
      <c r="L139" s="64">
        <f t="shared" si="1"/>
        <v>1331010084.9845297</v>
      </c>
    </row>
    <row r="140" spans="2:12" ht="48" customHeight="1" x14ac:dyDescent="0.25">
      <c r="B140" s="65" t="s">
        <v>210</v>
      </c>
      <c r="C140" s="57" t="s">
        <v>225</v>
      </c>
      <c r="D140" s="66"/>
      <c r="E140" s="60" t="s">
        <v>119</v>
      </c>
      <c r="F140" s="60" t="s">
        <v>167</v>
      </c>
      <c r="G140" s="58"/>
      <c r="H140" s="61" t="s">
        <v>226</v>
      </c>
      <c r="I140" s="58"/>
      <c r="J140" s="62"/>
      <c r="K140" s="63">
        <v>11800</v>
      </c>
      <c r="L140" s="64">
        <f t="shared" si="1"/>
        <v>1330998284.9845297</v>
      </c>
    </row>
    <row r="141" spans="2:12" ht="48" customHeight="1" x14ac:dyDescent="0.25">
      <c r="B141" s="65" t="s">
        <v>210</v>
      </c>
      <c r="C141" s="57" t="s">
        <v>227</v>
      </c>
      <c r="D141" s="66"/>
      <c r="E141" s="60" t="s">
        <v>119</v>
      </c>
      <c r="F141" s="60" t="s">
        <v>167</v>
      </c>
      <c r="G141" s="58"/>
      <c r="H141" s="61" t="s">
        <v>228</v>
      </c>
      <c r="I141" s="58"/>
      <c r="J141" s="62"/>
      <c r="K141" s="63">
        <v>11800</v>
      </c>
      <c r="L141" s="64">
        <f t="shared" si="1"/>
        <v>1330986484.9845297</v>
      </c>
    </row>
    <row r="142" spans="2:12" ht="48" customHeight="1" x14ac:dyDescent="0.25">
      <c r="B142" s="65" t="s">
        <v>210</v>
      </c>
      <c r="C142" s="57" t="s">
        <v>229</v>
      </c>
      <c r="D142" s="66"/>
      <c r="E142" s="60" t="s">
        <v>86</v>
      </c>
      <c r="F142" s="60" t="s">
        <v>87</v>
      </c>
      <c r="G142" s="58"/>
      <c r="H142" s="61" t="s">
        <v>230</v>
      </c>
      <c r="I142" s="58"/>
      <c r="J142" s="62"/>
      <c r="K142" s="63">
        <v>6229637.71</v>
      </c>
      <c r="L142" s="64">
        <f t="shared" si="1"/>
        <v>1324756847.2745297</v>
      </c>
    </row>
    <row r="143" spans="2:12" ht="48" customHeight="1" x14ac:dyDescent="0.25">
      <c r="B143" s="65" t="s">
        <v>210</v>
      </c>
      <c r="C143" s="57" t="s">
        <v>231</v>
      </c>
      <c r="D143" s="66"/>
      <c r="E143" s="60" t="s">
        <v>128</v>
      </c>
      <c r="F143" s="60" t="s">
        <v>232</v>
      </c>
      <c r="G143" s="58"/>
      <c r="H143" s="61" t="s">
        <v>233</v>
      </c>
      <c r="I143" s="58"/>
      <c r="J143" s="62"/>
      <c r="K143" s="63">
        <v>744933.4</v>
      </c>
      <c r="L143" s="64">
        <f t="shared" si="1"/>
        <v>1324011913.8745296</v>
      </c>
    </row>
    <row r="144" spans="2:12" ht="48" customHeight="1" x14ac:dyDescent="0.25">
      <c r="B144" s="65" t="s">
        <v>210</v>
      </c>
      <c r="C144" s="57" t="s">
        <v>234</v>
      </c>
      <c r="D144" s="66"/>
      <c r="E144" s="60" t="s">
        <v>128</v>
      </c>
      <c r="F144" s="60" t="s">
        <v>235</v>
      </c>
      <c r="G144" s="58"/>
      <c r="H144" s="61" t="s">
        <v>236</v>
      </c>
      <c r="I144" s="58"/>
      <c r="J144" s="62"/>
      <c r="K144" s="63">
        <v>19075863.23</v>
      </c>
      <c r="L144" s="64">
        <f t="shared" si="1"/>
        <v>1304936050.6445296</v>
      </c>
    </row>
    <row r="145" spans="2:12" ht="48" customHeight="1" x14ac:dyDescent="0.25">
      <c r="B145" s="65">
        <v>45012</v>
      </c>
      <c r="C145" s="57">
        <v>721</v>
      </c>
      <c r="D145" s="66"/>
      <c r="E145" s="60" t="s">
        <v>94</v>
      </c>
      <c r="F145" s="60" t="s">
        <v>147</v>
      </c>
      <c r="G145" s="58"/>
      <c r="H145" s="61" t="s">
        <v>237</v>
      </c>
      <c r="I145" s="58"/>
      <c r="J145" s="62"/>
      <c r="K145" s="63">
        <v>176585.31</v>
      </c>
      <c r="L145" s="64">
        <f>+L144+J145-K145</f>
        <v>1304759465.3345296</v>
      </c>
    </row>
    <row r="146" spans="2:12" ht="48" customHeight="1" x14ac:dyDescent="0.25">
      <c r="B146" s="65">
        <v>45012</v>
      </c>
      <c r="C146" s="57"/>
      <c r="D146" s="66"/>
      <c r="E146" s="66" t="s">
        <v>238</v>
      </c>
      <c r="F146" s="60" t="s">
        <v>84</v>
      </c>
      <c r="G146" s="58"/>
      <c r="H146" s="61" t="s">
        <v>239</v>
      </c>
      <c r="I146" s="58"/>
      <c r="J146" s="62">
        <v>2695481.81</v>
      </c>
      <c r="K146" s="63"/>
      <c r="L146" s="64">
        <f t="shared" ref="L146:L173" si="2">+L145+J146-K146</f>
        <v>1307454947.1445296</v>
      </c>
    </row>
    <row r="147" spans="2:12" ht="48" customHeight="1" x14ac:dyDescent="0.25">
      <c r="B147" s="65">
        <v>45013</v>
      </c>
      <c r="C147" s="57">
        <v>725</v>
      </c>
      <c r="D147" s="66"/>
      <c r="E147" s="60" t="s">
        <v>240</v>
      </c>
      <c r="F147" s="60" t="s">
        <v>241</v>
      </c>
      <c r="G147" s="58"/>
      <c r="H147" s="61" t="s">
        <v>242</v>
      </c>
      <c r="I147" s="58"/>
      <c r="J147" s="62"/>
      <c r="K147" s="63">
        <v>279896</v>
      </c>
      <c r="L147" s="64">
        <f t="shared" si="2"/>
        <v>1307175051.1445296</v>
      </c>
    </row>
    <row r="148" spans="2:12" ht="48" customHeight="1" x14ac:dyDescent="0.25">
      <c r="B148" s="65">
        <v>45013</v>
      </c>
      <c r="C148" s="57">
        <v>729</v>
      </c>
      <c r="D148" s="66"/>
      <c r="E148" s="60" t="s">
        <v>86</v>
      </c>
      <c r="F148" s="60" t="s">
        <v>243</v>
      </c>
      <c r="G148" s="58"/>
      <c r="H148" s="61" t="s">
        <v>244</v>
      </c>
      <c r="I148" s="58"/>
      <c r="J148" s="62"/>
      <c r="K148" s="63">
        <v>9608656.4199999999</v>
      </c>
      <c r="L148" s="64">
        <f t="shared" si="2"/>
        <v>1297566394.7245295</v>
      </c>
    </row>
    <row r="149" spans="2:12" ht="48" customHeight="1" x14ac:dyDescent="0.25">
      <c r="B149" s="65">
        <v>45014</v>
      </c>
      <c r="C149" s="57">
        <v>739</v>
      </c>
      <c r="D149" s="66"/>
      <c r="E149" s="60" t="s">
        <v>108</v>
      </c>
      <c r="F149" s="60" t="s">
        <v>190</v>
      </c>
      <c r="G149" s="58"/>
      <c r="H149" s="61" t="s">
        <v>245</v>
      </c>
      <c r="I149" s="58"/>
      <c r="J149" s="62"/>
      <c r="K149" s="63">
        <v>378521.58</v>
      </c>
      <c r="L149" s="64">
        <f t="shared" si="2"/>
        <v>1297187873.1445296</v>
      </c>
    </row>
    <row r="150" spans="2:12" ht="48" customHeight="1" x14ac:dyDescent="0.25">
      <c r="B150" s="65">
        <v>45014</v>
      </c>
      <c r="C150" s="57">
        <v>743</v>
      </c>
      <c r="D150" s="66"/>
      <c r="E150" s="60" t="s">
        <v>119</v>
      </c>
      <c r="F150" s="60" t="s">
        <v>120</v>
      </c>
      <c r="G150" s="58"/>
      <c r="H150" s="61" t="s">
        <v>246</v>
      </c>
      <c r="I150" s="58"/>
      <c r="J150" s="62"/>
      <c r="K150" s="63">
        <v>11800</v>
      </c>
      <c r="L150" s="64">
        <f t="shared" si="2"/>
        <v>1297176073.1445296</v>
      </c>
    </row>
    <row r="151" spans="2:12" ht="48" customHeight="1" x14ac:dyDescent="0.25">
      <c r="B151" s="65">
        <v>45014</v>
      </c>
      <c r="C151" s="57">
        <v>746</v>
      </c>
      <c r="D151" s="66"/>
      <c r="E151" s="60" t="s">
        <v>247</v>
      </c>
      <c r="F151" s="60" t="s">
        <v>248</v>
      </c>
      <c r="G151" s="58"/>
      <c r="H151" s="61" t="s">
        <v>249</v>
      </c>
      <c r="I151" s="58"/>
      <c r="J151" s="62"/>
      <c r="K151" s="63">
        <v>9874</v>
      </c>
      <c r="L151" s="64">
        <f t="shared" si="2"/>
        <v>1297166199.1445296</v>
      </c>
    </row>
    <row r="152" spans="2:12" ht="48" customHeight="1" x14ac:dyDescent="0.25">
      <c r="B152" s="65">
        <v>45014</v>
      </c>
      <c r="C152" s="57">
        <v>748</v>
      </c>
      <c r="D152" s="66"/>
      <c r="E152" s="60" t="s">
        <v>214</v>
      </c>
      <c r="F152" s="60" t="s">
        <v>218</v>
      </c>
      <c r="G152" s="58"/>
      <c r="H152" s="61" t="s">
        <v>250</v>
      </c>
      <c r="I152" s="58"/>
      <c r="J152" s="62"/>
      <c r="K152" s="63">
        <v>26904</v>
      </c>
      <c r="L152" s="64">
        <f t="shared" si="2"/>
        <v>1297139295.1445296</v>
      </c>
    </row>
    <row r="153" spans="2:12" ht="48" customHeight="1" x14ac:dyDescent="0.25">
      <c r="B153" s="65">
        <v>45014</v>
      </c>
      <c r="C153" s="57">
        <v>754</v>
      </c>
      <c r="D153" s="66"/>
      <c r="E153" s="60" t="s">
        <v>170</v>
      </c>
      <c r="F153" s="60" t="s">
        <v>251</v>
      </c>
      <c r="G153" s="58"/>
      <c r="H153" s="61" t="s">
        <v>252</v>
      </c>
      <c r="I153" s="58"/>
      <c r="J153" s="62"/>
      <c r="K153" s="63">
        <v>3186</v>
      </c>
      <c r="L153" s="64">
        <f t="shared" si="2"/>
        <v>1297136109.1445296</v>
      </c>
    </row>
    <row r="154" spans="2:12" ht="48" customHeight="1" x14ac:dyDescent="0.25">
      <c r="B154" s="65">
        <v>45014</v>
      </c>
      <c r="C154" s="57">
        <v>757</v>
      </c>
      <c r="D154" s="66"/>
      <c r="E154" s="60" t="s">
        <v>119</v>
      </c>
      <c r="F154" s="60" t="s">
        <v>120</v>
      </c>
      <c r="G154" s="58"/>
      <c r="H154" s="61" t="s">
        <v>253</v>
      </c>
      <c r="I154" s="58"/>
      <c r="J154" s="62"/>
      <c r="K154" s="63">
        <v>11800</v>
      </c>
      <c r="L154" s="64">
        <f t="shared" si="2"/>
        <v>1297124309.1445296</v>
      </c>
    </row>
    <row r="155" spans="2:12" ht="48" customHeight="1" x14ac:dyDescent="0.25">
      <c r="B155" s="65">
        <v>45014</v>
      </c>
      <c r="C155" s="57">
        <v>758</v>
      </c>
      <c r="D155" s="66"/>
      <c r="E155" s="60" t="s">
        <v>119</v>
      </c>
      <c r="F155" s="60" t="s">
        <v>254</v>
      </c>
      <c r="G155" s="58"/>
      <c r="H155" s="61" t="s">
        <v>255</v>
      </c>
      <c r="I155" s="58"/>
      <c r="J155" s="62"/>
      <c r="K155" s="63">
        <v>11800</v>
      </c>
      <c r="L155" s="64">
        <f t="shared" si="2"/>
        <v>1297112509.1445296</v>
      </c>
    </row>
    <row r="156" spans="2:12" ht="48" customHeight="1" x14ac:dyDescent="0.25">
      <c r="B156" s="65">
        <v>45014</v>
      </c>
      <c r="C156" s="57">
        <v>761</v>
      </c>
      <c r="D156" s="66"/>
      <c r="E156" s="60" t="s">
        <v>256</v>
      </c>
      <c r="F156" s="60" t="s">
        <v>257</v>
      </c>
      <c r="G156" s="58"/>
      <c r="H156" s="61" t="s">
        <v>258</v>
      </c>
      <c r="I156" s="58"/>
      <c r="J156" s="62"/>
      <c r="K156" s="63">
        <v>29972</v>
      </c>
      <c r="L156" s="64">
        <f t="shared" si="2"/>
        <v>1297082537.1445296</v>
      </c>
    </row>
    <row r="157" spans="2:12" ht="48" customHeight="1" x14ac:dyDescent="0.25">
      <c r="B157" s="65">
        <v>45014</v>
      </c>
      <c r="C157" s="57">
        <v>763</v>
      </c>
      <c r="D157" s="66"/>
      <c r="E157" s="60" t="s">
        <v>108</v>
      </c>
      <c r="F157" s="60" t="s">
        <v>190</v>
      </c>
      <c r="G157" s="58"/>
      <c r="H157" s="61" t="s">
        <v>259</v>
      </c>
      <c r="I157" s="58"/>
      <c r="J157" s="62"/>
      <c r="K157" s="63">
        <v>197414</v>
      </c>
      <c r="L157" s="64">
        <f t="shared" si="2"/>
        <v>1296885123.1445296</v>
      </c>
    </row>
    <row r="158" spans="2:12" ht="48" customHeight="1" x14ac:dyDescent="0.25">
      <c r="B158" s="65">
        <v>45014</v>
      </c>
      <c r="C158" s="57">
        <v>765</v>
      </c>
      <c r="D158" s="66"/>
      <c r="E158" s="60" t="s">
        <v>260</v>
      </c>
      <c r="F158" s="60" t="s">
        <v>261</v>
      </c>
      <c r="G158" s="58"/>
      <c r="H158" s="61" t="s">
        <v>262</v>
      </c>
      <c r="I158" s="58"/>
      <c r="J158" s="62"/>
      <c r="K158" s="63">
        <v>55115.7</v>
      </c>
      <c r="L158" s="64">
        <f t="shared" si="2"/>
        <v>1296830007.4445295</v>
      </c>
    </row>
    <row r="159" spans="2:12" ht="48" customHeight="1" x14ac:dyDescent="0.25">
      <c r="B159" s="65">
        <v>45014</v>
      </c>
      <c r="C159" s="57">
        <v>767</v>
      </c>
      <c r="D159" s="66"/>
      <c r="E159" s="60" t="s">
        <v>170</v>
      </c>
      <c r="F159" s="60" t="s">
        <v>263</v>
      </c>
      <c r="G159" s="58"/>
      <c r="H159" s="61" t="s">
        <v>264</v>
      </c>
      <c r="I159" s="58"/>
      <c r="J159" s="62"/>
      <c r="K159" s="63">
        <v>177453.12</v>
      </c>
      <c r="L159" s="64">
        <f t="shared" si="2"/>
        <v>1296652554.3245296</v>
      </c>
    </row>
    <row r="160" spans="2:12" ht="48" customHeight="1" x14ac:dyDescent="0.25">
      <c r="B160" s="65">
        <v>45014</v>
      </c>
      <c r="C160" s="57">
        <v>769</v>
      </c>
      <c r="D160" s="66"/>
      <c r="E160" s="60" t="s">
        <v>256</v>
      </c>
      <c r="F160" s="60" t="s">
        <v>265</v>
      </c>
      <c r="G160" s="58"/>
      <c r="H160" s="61" t="s">
        <v>266</v>
      </c>
      <c r="I160" s="58"/>
      <c r="J160" s="62"/>
      <c r="K160" s="63">
        <v>12744</v>
      </c>
      <c r="L160" s="64">
        <f t="shared" si="2"/>
        <v>1296639810.3245296</v>
      </c>
    </row>
    <row r="161" spans="2:14" ht="66" x14ac:dyDescent="0.25">
      <c r="B161" s="65">
        <v>45015</v>
      </c>
      <c r="C161" s="57">
        <v>776</v>
      </c>
      <c r="D161" s="66"/>
      <c r="E161" s="60" t="s">
        <v>91</v>
      </c>
      <c r="F161" s="60" t="s">
        <v>92</v>
      </c>
      <c r="G161" s="58"/>
      <c r="H161" s="61" t="s">
        <v>267</v>
      </c>
      <c r="I161" s="58"/>
      <c r="J161" s="62"/>
      <c r="K161" s="63">
        <v>229650</v>
      </c>
      <c r="L161" s="64">
        <f t="shared" si="2"/>
        <v>1296410160.3245296</v>
      </c>
    </row>
    <row r="162" spans="2:14" ht="66" x14ac:dyDescent="0.25">
      <c r="B162" s="65">
        <v>45016</v>
      </c>
      <c r="C162" s="57">
        <v>795</v>
      </c>
      <c r="D162" s="66"/>
      <c r="E162" s="60" t="s">
        <v>268</v>
      </c>
      <c r="F162" s="60" t="s">
        <v>269</v>
      </c>
      <c r="G162" s="58"/>
      <c r="H162" s="61" t="s">
        <v>270</v>
      </c>
      <c r="I162" s="58"/>
      <c r="J162" s="62"/>
      <c r="K162" s="63">
        <v>5176731.8600000003</v>
      </c>
      <c r="L162" s="64">
        <f t="shared" si="2"/>
        <v>1291233428.4645298</v>
      </c>
    </row>
    <row r="163" spans="2:14" ht="66" x14ac:dyDescent="0.25">
      <c r="B163" s="65">
        <v>45016</v>
      </c>
      <c r="C163" s="57">
        <v>799</v>
      </c>
      <c r="D163" s="66"/>
      <c r="E163" s="60" t="s">
        <v>86</v>
      </c>
      <c r="F163" s="60" t="s">
        <v>271</v>
      </c>
      <c r="G163" s="58"/>
      <c r="H163" s="61" t="s">
        <v>272</v>
      </c>
      <c r="I163" s="58"/>
      <c r="J163" s="62"/>
      <c r="K163" s="63">
        <v>7747592.6299999999</v>
      </c>
      <c r="L163" s="64">
        <f t="shared" si="2"/>
        <v>1283485835.8345296</v>
      </c>
    </row>
    <row r="164" spans="2:14" ht="16.5" hidden="1" x14ac:dyDescent="0.25">
      <c r="B164" s="65"/>
      <c r="C164" s="57"/>
      <c r="D164" s="66"/>
      <c r="E164" s="60"/>
      <c r="F164" s="60"/>
      <c r="G164" s="58"/>
      <c r="H164" s="61"/>
      <c r="I164" s="58"/>
      <c r="J164" s="62"/>
      <c r="K164" s="63"/>
      <c r="L164" s="64">
        <f t="shared" si="2"/>
        <v>1283485835.8345296</v>
      </c>
    </row>
    <row r="165" spans="2:14" ht="16.5" hidden="1" x14ac:dyDescent="0.25">
      <c r="B165" s="65"/>
      <c r="C165" s="57"/>
      <c r="D165" s="66"/>
      <c r="E165" s="60"/>
      <c r="F165" s="60"/>
      <c r="G165" s="58"/>
      <c r="H165" s="61"/>
      <c r="I165" s="58"/>
      <c r="J165" s="62"/>
      <c r="K165" s="63"/>
      <c r="L165" s="64">
        <f t="shared" si="2"/>
        <v>1283485835.8345296</v>
      </c>
    </row>
    <row r="166" spans="2:14" ht="16.5" hidden="1" x14ac:dyDescent="0.25">
      <c r="B166" s="65"/>
      <c r="C166" s="57"/>
      <c r="D166" s="66"/>
      <c r="E166" s="60"/>
      <c r="F166" s="60"/>
      <c r="G166" s="58"/>
      <c r="H166" s="61"/>
      <c r="I166" s="58"/>
      <c r="J166" s="62"/>
      <c r="K166" s="63"/>
      <c r="L166" s="64">
        <f t="shared" si="2"/>
        <v>1283485835.8345296</v>
      </c>
    </row>
    <row r="167" spans="2:14" ht="16.5" hidden="1" x14ac:dyDescent="0.25">
      <c r="B167" s="65"/>
      <c r="C167" s="57"/>
      <c r="D167" s="66"/>
      <c r="E167" s="60"/>
      <c r="F167" s="60"/>
      <c r="G167" s="58"/>
      <c r="H167" s="61"/>
      <c r="I167" s="58"/>
      <c r="J167" s="62"/>
      <c r="K167" s="63"/>
      <c r="L167" s="64">
        <f t="shared" si="2"/>
        <v>1283485835.8345296</v>
      </c>
    </row>
    <row r="168" spans="2:14" ht="16.5" hidden="1" x14ac:dyDescent="0.25">
      <c r="B168" s="65"/>
      <c r="C168" s="57"/>
      <c r="D168" s="66"/>
      <c r="E168" s="60"/>
      <c r="F168" s="60"/>
      <c r="G168" s="58"/>
      <c r="H168" s="61"/>
      <c r="I168" s="58"/>
      <c r="J168" s="62"/>
      <c r="K168" s="63"/>
      <c r="L168" s="64">
        <f t="shared" si="2"/>
        <v>1283485835.8345296</v>
      </c>
    </row>
    <row r="169" spans="2:14" ht="16.5" hidden="1" x14ac:dyDescent="0.25">
      <c r="B169" s="65"/>
      <c r="C169" s="57"/>
      <c r="D169" s="66"/>
      <c r="E169" s="60"/>
      <c r="F169" s="60"/>
      <c r="G169" s="58"/>
      <c r="H169" s="61"/>
      <c r="I169" s="58"/>
      <c r="J169" s="62"/>
      <c r="K169" s="63"/>
      <c r="L169" s="64">
        <f t="shared" si="2"/>
        <v>1283485835.8345296</v>
      </c>
    </row>
    <row r="170" spans="2:14" ht="16.5" hidden="1" x14ac:dyDescent="0.25">
      <c r="B170" s="65"/>
      <c r="C170" s="57"/>
      <c r="D170" s="66"/>
      <c r="E170" s="60"/>
      <c r="F170" s="60"/>
      <c r="G170" s="58"/>
      <c r="H170" s="61"/>
      <c r="I170" s="58"/>
      <c r="J170" s="62"/>
      <c r="K170" s="63"/>
      <c r="L170" s="64">
        <f t="shared" si="2"/>
        <v>1283485835.8345296</v>
      </c>
    </row>
    <row r="171" spans="2:14" ht="16.5" hidden="1" x14ac:dyDescent="0.25">
      <c r="B171" s="65"/>
      <c r="C171" s="57"/>
      <c r="D171" s="66"/>
      <c r="E171" s="60"/>
      <c r="F171" s="60"/>
      <c r="G171" s="58"/>
      <c r="H171" s="61"/>
      <c r="I171" s="58"/>
      <c r="J171" s="62"/>
      <c r="K171" s="63"/>
      <c r="L171" s="64">
        <f t="shared" si="2"/>
        <v>1283485835.8345296</v>
      </c>
    </row>
    <row r="172" spans="2:14" ht="16.5" hidden="1" x14ac:dyDescent="0.25">
      <c r="B172" s="65"/>
      <c r="C172" s="66"/>
      <c r="D172" s="66"/>
      <c r="E172" s="60"/>
      <c r="F172" s="60"/>
      <c r="G172" s="58"/>
      <c r="H172" s="61"/>
      <c r="I172" s="58"/>
      <c r="J172" s="62"/>
      <c r="K172" s="64"/>
      <c r="L172" s="64">
        <f t="shared" si="2"/>
        <v>1283485835.8345296</v>
      </c>
    </row>
    <row r="173" spans="2:14" ht="16.5" hidden="1" x14ac:dyDescent="0.25">
      <c r="B173" s="65"/>
      <c r="C173" s="66"/>
      <c r="D173" s="66"/>
      <c r="E173" s="60"/>
      <c r="F173" s="60"/>
      <c r="G173" s="58"/>
      <c r="H173" s="61"/>
      <c r="I173" s="58"/>
      <c r="J173" s="62"/>
      <c r="K173" s="64"/>
      <c r="L173" s="64">
        <f t="shared" si="2"/>
        <v>1283485835.8345296</v>
      </c>
    </row>
    <row r="174" spans="2:14" ht="27.75" customHeight="1" thickBot="1" x14ac:dyDescent="0.3">
      <c r="B174" s="67" t="s">
        <v>69</v>
      </c>
      <c r="C174" s="68"/>
      <c r="D174" s="68"/>
      <c r="E174" s="68"/>
      <c r="F174" s="67"/>
      <c r="G174" s="68"/>
      <c r="H174" s="69"/>
      <c r="I174" s="68"/>
      <c r="J174" s="70">
        <f>SUM(J87:J173)</f>
        <v>250856982.51905</v>
      </c>
      <c r="K174" s="70">
        <f>SUM(K87:K173)</f>
        <v>127700105.75000003</v>
      </c>
      <c r="L174" s="70">
        <f>+L173</f>
        <v>1283485835.8345296</v>
      </c>
      <c r="N174" s="71"/>
    </row>
    <row r="175" spans="2:14" ht="16.5" thickTop="1" x14ac:dyDescent="0.3"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1"/>
      <c r="M175" s="26"/>
    </row>
    <row r="176" spans="2:14" ht="15.75" x14ac:dyDescent="0.3"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45"/>
    </row>
    <row r="177" spans="2:13" ht="15.75" x14ac:dyDescent="0.3">
      <c r="B177" s="1"/>
      <c r="E177" s="1"/>
      <c r="F177" s="1"/>
      <c r="G177" s="1"/>
      <c r="H177" s="1"/>
      <c r="I177" s="1"/>
      <c r="J177" s="2"/>
    </row>
    <row r="178" spans="2:13" ht="15.75" x14ac:dyDescent="0.3">
      <c r="B178" s="1"/>
      <c r="C178" s="76" t="s">
        <v>70</v>
      </c>
      <c r="D178" s="76"/>
      <c r="E178" s="76"/>
      <c r="G178" s="1"/>
      <c r="H178" s="47" t="s">
        <v>71</v>
      </c>
      <c r="I178" s="1"/>
      <c r="K178" s="76" t="s">
        <v>71</v>
      </c>
      <c r="L178" s="76"/>
    </row>
    <row r="179" spans="2:13" ht="15.75" x14ac:dyDescent="0.3">
      <c r="B179" s="1"/>
      <c r="C179" s="77" t="s">
        <v>72</v>
      </c>
      <c r="D179" s="77"/>
      <c r="E179" s="77"/>
      <c r="G179" s="3"/>
      <c r="H179" s="48" t="s">
        <v>73</v>
      </c>
      <c r="I179" s="1"/>
      <c r="J179" s="1"/>
      <c r="K179" s="77" t="s">
        <v>74</v>
      </c>
      <c r="L179" s="77"/>
      <c r="M179" s="72"/>
    </row>
    <row r="180" spans="2:13" ht="15.75" x14ac:dyDescent="0.3">
      <c r="B180" s="1"/>
      <c r="C180" s="74" t="s">
        <v>75</v>
      </c>
      <c r="D180" s="74"/>
      <c r="E180" s="74"/>
      <c r="G180" s="3"/>
      <c r="H180" s="3" t="s">
        <v>76</v>
      </c>
      <c r="I180" s="1"/>
      <c r="J180" s="1"/>
      <c r="K180" s="74" t="s">
        <v>77</v>
      </c>
      <c r="L180" s="74"/>
      <c r="M180" s="72"/>
    </row>
    <row r="181" spans="2:13" ht="15.75" x14ac:dyDescent="0.3"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1"/>
    </row>
    <row r="184" spans="2:13" x14ac:dyDescent="0.25">
      <c r="L184" s="73"/>
    </row>
  </sheetData>
  <mergeCells count="20">
    <mergeCell ref="B82:L82"/>
    <mergeCell ref="B2:L2"/>
    <mergeCell ref="B3:L3"/>
    <mergeCell ref="B4:L4"/>
    <mergeCell ref="B5:L5"/>
    <mergeCell ref="C74:E74"/>
    <mergeCell ref="K74:L74"/>
    <mergeCell ref="C75:E75"/>
    <mergeCell ref="K75:L75"/>
    <mergeCell ref="C76:E76"/>
    <mergeCell ref="K76:L76"/>
    <mergeCell ref="B81:L81"/>
    <mergeCell ref="C180:E180"/>
    <mergeCell ref="K180:L180"/>
    <mergeCell ref="B83:L83"/>
    <mergeCell ref="B84:L84"/>
    <mergeCell ref="C178:E178"/>
    <mergeCell ref="K178:L178"/>
    <mergeCell ref="C179:E179"/>
    <mergeCell ref="K179:L179"/>
  </mergeCells>
  <pageMargins left="0.70866141732283472" right="0.70866141732283472" top="0.74803149606299213" bottom="0.74803149606299213" header="0.31496062992125984" footer="0.31496062992125984"/>
  <pageSetup paperSize="5" scale="42" orientation="landscape" r:id="rId1"/>
  <rowBreaks count="2" manualBreakCount="2">
    <brk id="78" max="16383" man="1"/>
    <brk id="144" max="14" man="1"/>
  </rowBreaks>
  <colBreaks count="1" manualBreakCount="1">
    <brk id="12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F29076-FF35-400F-9E8F-9E3CC8588828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C5B5F775-3418-49DD-961C-0A3C92E91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BEE4D8-8CE2-458E-B8EF-4156A05921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2024-01-26T12:54:59Z</dcterms:created>
  <dcterms:modified xsi:type="dcterms:W3CDTF">2024-01-26T13:45:36Z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  <property fmtid="{D5CDD505-2E9C-101B-9397-08002B2CF9AE}" pid="3" name="MediaServiceImageTags">
    <vt:lpwstr/>
  </property>
</Properties>
</file>