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3/Informacion al potal 2023/5. Mayo 2023/"/>
    </mc:Choice>
  </mc:AlternateContent>
  <xr:revisionPtr revIDLastSave="3" documentId="8_{48C7DDD3-620D-401E-A405-01BD6E7A436C}" xr6:coauthVersionLast="47" xr6:coauthVersionMax="47" xr10:uidLastSave="{C3DAA91B-89B8-4D3A-8520-3EDE8C6D1D47}"/>
  <bookViews>
    <workbookView xWindow="-120" yWindow="-120" windowWidth="24240" windowHeight="13140" xr2:uid="{7AF3493F-429F-4175-99E5-8BD6154A0A85}"/>
  </bookViews>
  <sheets>
    <sheet name="MAYO" sheetId="1" r:id="rId1"/>
  </sheets>
  <externalReferences>
    <externalReference r:id="rId2"/>
  </externalReferences>
  <definedNames>
    <definedName name="_xlnm.Print_Area" localSheetId="0">MAYO!$A$1:$O$162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3" i="1" l="1"/>
  <c r="J153" i="1"/>
  <c r="L106" i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B103" i="1"/>
  <c r="K85" i="1"/>
  <c r="J85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" i="1"/>
</calcChain>
</file>

<file path=xl/sharedStrings.xml><?xml version="1.0" encoding="utf-8"?>
<sst xmlns="http://schemas.openxmlformats.org/spreadsheetml/2006/main" count="394" uniqueCount="189">
  <si>
    <t>INFORME DE TESORERIA</t>
  </si>
  <si>
    <t>INGRESOS Y EGRESOS</t>
  </si>
  <si>
    <t>CUENTA NO. 2400169440 (Fondo Reponible)</t>
  </si>
  <si>
    <t>MAYO DEL 2023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</si>
  <si>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</si>
  <si>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</si>
  <si>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</si>
  <si>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</si>
  <si>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</si>
  <si>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</si>
  <si>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</si>
  <si>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</si>
  <si>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</si>
  <si>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</si>
  <si>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</si>
  <si>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</si>
  <si>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Empleados</t>
  </si>
  <si>
    <t>PAGO DE VIATICOS</t>
  </si>
  <si>
    <t>DGII</t>
  </si>
  <si>
    <t>COBRO IMP DGII 0.15%_TRANS TUB</t>
  </si>
  <si>
    <t>452400002</t>
  </si>
  <si>
    <t>CEIZTUR</t>
  </si>
  <si>
    <t>NOM: TRANSFERENCIA TESORERIA N</t>
  </si>
  <si>
    <t>307102535</t>
  </si>
  <si>
    <t>930710253</t>
  </si>
  <si>
    <t>452400034</t>
  </si>
  <si>
    <t>452431481</t>
  </si>
  <si>
    <t>376765851</t>
  </si>
  <si>
    <t>937676585</t>
  </si>
  <si>
    <t>377823319</t>
  </si>
  <si>
    <t>937783319</t>
  </si>
  <si>
    <t>377824057</t>
  </si>
  <si>
    <t>937784057</t>
  </si>
  <si>
    <t>377822730</t>
  </si>
  <si>
    <t>937784730</t>
  </si>
  <si>
    <t>377825297</t>
  </si>
  <si>
    <t>937825297</t>
  </si>
  <si>
    <t>377829473</t>
  </si>
  <si>
    <t>937794673</t>
  </si>
  <si>
    <t>377829101</t>
  </si>
  <si>
    <t>977829101</t>
  </si>
  <si>
    <t>377829553</t>
  </si>
  <si>
    <t>977829753</t>
  </si>
  <si>
    <t>377829661</t>
  </si>
  <si>
    <t>937782161</t>
  </si>
  <si>
    <t>308178729</t>
  </si>
  <si>
    <t>930817872</t>
  </si>
  <si>
    <t>308179850</t>
  </si>
  <si>
    <t>930817985</t>
  </si>
  <si>
    <t>308179856</t>
  </si>
  <si>
    <t>308179861</t>
  </si>
  <si>
    <t>930817986</t>
  </si>
  <si>
    <t>308179865</t>
  </si>
  <si>
    <t>308180947</t>
  </si>
  <si>
    <t>930818094</t>
  </si>
  <si>
    <t>308180951</t>
  </si>
  <si>
    <t>930818095</t>
  </si>
  <si>
    <t>308180955</t>
  </si>
  <si>
    <t>308180962</t>
  </si>
  <si>
    <t>930818096</t>
  </si>
  <si>
    <t>308528327</t>
  </si>
  <si>
    <t>930852832</t>
  </si>
  <si>
    <t>9990002</t>
  </si>
  <si>
    <t>COMISION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</si>
  <si>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</si>
  <si>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</si>
  <si>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</si>
  <si>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</si>
  <si>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</si>
  <si>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</si>
  <si>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Técnico de Contabilidad</t>
  </si>
  <si>
    <t>Enc. Division Depto. de Contabilidad</t>
  </si>
  <si>
    <t>Encargado Financiero</t>
  </si>
  <si>
    <t xml:space="preserve">  CUENTA UNICA DEL TESORO NO. 100010102384894</t>
  </si>
  <si>
    <t>Libramiento</t>
  </si>
  <si>
    <t>Descripción</t>
  </si>
  <si>
    <t>Débito</t>
  </si>
  <si>
    <t>Crédito</t>
  </si>
  <si>
    <t xml:space="preserve"> 102111/23</t>
  </si>
  <si>
    <t>Comite Ejecutor de Infraestructuras de Zonas Turisticas</t>
  </si>
  <si>
    <t>Ingresos correspondientes del 01/04/2023 al 15/04/2023 (Vuelos Regulares)</t>
  </si>
  <si>
    <t>1092</t>
  </si>
  <si>
    <t>2.2.9.2.01</t>
  </si>
  <si>
    <t>Francheska  Martinez Ramon</t>
  </si>
  <si>
    <t>Pago Factura No. 0029, por Servicios de desayunos, almuerzos y cenas 3er operativo limpieza especial El Cayo, Samaná, según anexos.</t>
  </si>
  <si>
    <t>1094</t>
  </si>
  <si>
    <t>Pago Factura No. 0030, por Servicio de Desayunos y Almuerzos para operativo de limpieza especial El Cayo, Samaná, en fecha 5 de abril 2023, según anexos.</t>
  </si>
  <si>
    <t>1098</t>
  </si>
  <si>
    <t>2.2.6.3.01</t>
  </si>
  <si>
    <t>HUMANO SEGUROS S A</t>
  </si>
  <si>
    <t>Pago Factura No. 7856, correspondiente al mes de mayo 2023, del Seguro Médico de Salud a los empleados del CEIZTUR.</t>
  </si>
  <si>
    <t>1100</t>
  </si>
  <si>
    <t>2.3.1.1.01</t>
  </si>
  <si>
    <t>Suplidora Reysa, EIRL</t>
  </si>
  <si>
    <t>Pago factura 0604 por  adquisición de Botellas de agua para las Reuniones del CEIZTUR, según anexos.</t>
  </si>
  <si>
    <t>1103</t>
  </si>
  <si>
    <t>2.2.7.2.06</t>
  </si>
  <si>
    <t>Centro Automotriz Remesa, SRL</t>
  </si>
  <si>
    <t>Pago Factura No. 1762, por concepto de 5to Pago del  Contrato de Servicios de Taller, destinados al  mantenimiento general y reparación de la flotilla Vehicular del CEIZTUR, según anexos.</t>
  </si>
  <si>
    <t>1106</t>
  </si>
  <si>
    <t>2.3.9.6.01</t>
  </si>
  <si>
    <t>Auto Servicio Automotriz Inteligente RD, Auto Sai RD SRL</t>
  </si>
  <si>
    <t>Pago factura 0755 por Adquisición de Batería para el Vehículo Toyota Fortuner, Plateado No. placa G419427</t>
  </si>
  <si>
    <t>1110</t>
  </si>
  <si>
    <t>2.2.8.7.06</t>
  </si>
  <si>
    <t>Elsa Margarita de la Cruz Matos</t>
  </si>
  <si>
    <t>Pago factura 0087 por concepto de tramite legales de documentos , según anexos.</t>
  </si>
  <si>
    <t>2.7.2.4.01; 2.7.2.2.01; 2.7.2.7.01; 2.7.1.2.01; 2.7.2.1.01; 2.7.2.4.01</t>
  </si>
  <si>
    <t>CONSTRUCTORA KUKY SILVERIO INDUSTRIAL, SRL</t>
  </si>
  <si>
    <t>Pago Fact. No. 0006, Cub. No. 1 Proy No. 379 Contrato No.13-2022; Reconstrucción de las infraestructuras recreativas del Malecón de San Pedro de Macorís</t>
  </si>
  <si>
    <t>2.7.1.2.01</t>
  </si>
  <si>
    <t>Seconin, SR</t>
  </si>
  <si>
    <t>Pago avance 20% del monto RD$30,486,058.66, Construcción de Edificio de ADOMPRETUR, Centro Histórico, Provincia Puerto Plata, Relanzamiento; Contrato No. 06-2023.</t>
  </si>
  <si>
    <t>102120/23</t>
  </si>
  <si>
    <t>Ingresos correspondientes del 16/04/2023 al 22/04/2023 (Vuelos Charter)</t>
  </si>
  <si>
    <t>2.1.5.2.01; 2.1.5.1.01; 2.1.1.1.01; 2.1.5.3.01</t>
  </si>
  <si>
    <t>COMITE EJECUTOR DE INFRAESTRUCTURAS DE ZONAS TURISTICAS</t>
  </si>
  <si>
    <t>Nómina fija mes de mayo 2023</t>
  </si>
  <si>
    <t>2.1.1.2.05; 2.1.5.1.01; 2.1.5.2.01; 2.1.5.3.01</t>
  </si>
  <si>
    <t>Nómina periodo probatorio mes de mayo 2023</t>
  </si>
  <si>
    <t>2.1.1.3.01; 2.1.5.1.01; 2.1.5.2.01; 2.1.5.3.01</t>
  </si>
  <si>
    <t>Nómina tramite de pensión mes de mayo 2023</t>
  </si>
  <si>
    <t>2.1.2.2.05</t>
  </si>
  <si>
    <t>Nómina militar mes de mayo 2023</t>
  </si>
  <si>
    <t>2.1.1.2.08; 2.1.5.1.01; 2.1.5.2.01; 2.1.5.3.01</t>
  </si>
  <si>
    <t>Nómina temporales mes de mayo 2023</t>
  </si>
  <si>
    <t>102133/23</t>
  </si>
  <si>
    <t>Ingresos correspondientes del 23 al 29/04/2023 (Vuelos Charter)</t>
  </si>
  <si>
    <t>2.3.9.5.01</t>
  </si>
  <si>
    <t>Gastech Comercial, EIRL</t>
  </si>
  <si>
    <t>Pago factura 0118 por Adquisición Desechables, Envases con División y Cubertería empacada para Almuerzo de los Empleados del CEIZTUR, según anexos.</t>
  </si>
  <si>
    <t>Luyens Comercial, SRL</t>
  </si>
  <si>
    <t>Pago factura 1132 por Adquisición de Botellas de Agua para los Brigadistas que estarán Participando en el Operativo Especial en Bocha Chica, según anexos.</t>
  </si>
  <si>
    <t>2.3.6.3.04; 2.3.7.2.06</t>
  </si>
  <si>
    <t>S &amp; Y SUPPLY, SRL</t>
  </si>
  <si>
    <t>Pago factura 0518 por Adquisición de Materiales y Herramientas para Reparaciones menores y Mantenimiento de planta física del CEIZTUR, según anexos.</t>
  </si>
  <si>
    <t>Edgar Alejandro Perez Almanzar</t>
  </si>
  <si>
    <t>Pago factura no. 0081, por concepto de pago por notificación de actos, según anexos</t>
  </si>
  <si>
    <t>MARITZA JUSTINA CRUZ GONZALEZ DE VAZQUEZ</t>
  </si>
  <si>
    <t>Pago Factura No. 0087, por concepto de Trámites Legales de Documentos, según anexos.</t>
  </si>
  <si>
    <t>Pago Factura No. 0088, por concepto de Trámites Legales de Documentos, según anexos.</t>
  </si>
  <si>
    <t>2.2.5.1.01</t>
  </si>
  <si>
    <t>CENTRO DE EXPORTACION E INVERSIONES DE LA REPUBLICA DOMINICANA</t>
  </si>
  <si>
    <t>Pago de factura No.0035, Cesión de derecho Contrato 32-2021 por los gastos de mantenimiento del edificio del CEI-RD espacio concedido al CEIZTUR, correspondiente al mes de mayo  del 2023.</t>
  </si>
  <si>
    <t>Eileen Katherine Cisnero Soto</t>
  </si>
  <si>
    <t>Pago factura 0109 por Servicio de Desayunos para Operativo de Limpieza, en Playa Boca Chica, según anexos.</t>
  </si>
  <si>
    <t>Xiomara Marmolejos</t>
  </si>
  <si>
    <t>Pago Factura No.0068, por el Alquiler de un inmueble que aloja oficinas de la policía de Turismo Politur, correspondiente al mes de mayo 2023.</t>
  </si>
  <si>
    <t>1202</t>
  </si>
  <si>
    <t>2.3.3.2.01</t>
  </si>
  <si>
    <t>GTG Industrial, SRL</t>
  </si>
  <si>
    <t>Pago factura 3305 por Adquisición de papeles higiénicos y tipo toalla para baños del CEIZTUR, según anexos.</t>
  </si>
  <si>
    <t>1208</t>
  </si>
  <si>
    <t>ESTRELLA ROSA SOSA</t>
  </si>
  <si>
    <t>Pago Factura No.0144, por concepto de Trámites Legales de Documentos, según anexos.</t>
  </si>
  <si>
    <t>1210</t>
  </si>
  <si>
    <t>FREDDY BOLIVAR DE JESUS ALMONTE BRITO</t>
  </si>
  <si>
    <t>Pago Factura No. 0765 , por concepto de Trámites Legales de Documentos, según anexos.</t>
  </si>
  <si>
    <t>2.1.1.5.04</t>
  </si>
  <si>
    <t>Vacaciones no tomadas excolaboradores</t>
  </si>
  <si>
    <t>2.1.1.2.06</t>
  </si>
  <si>
    <t>Nomina Jornaleros Mayo 2023</t>
  </si>
  <si>
    <t>102164/23</t>
  </si>
  <si>
    <t>Ingresos correspondientes del 30/04/2023 al 06/05/2023 (Vuelos Charter)</t>
  </si>
  <si>
    <t>2.1.2.2.03</t>
  </si>
  <si>
    <t>Nómina horas extras mes de abril 2023</t>
  </si>
  <si>
    <t>Adicional horas extras abril 2023</t>
  </si>
  <si>
    <t>Ingresos correspondientes del 16 al 30/04/2023 (Vuelos Regulares)</t>
  </si>
  <si>
    <t>MARIBEL MARTINEZ CALDERON</t>
  </si>
  <si>
    <t>Pago Factura No. 0066, por concepto de Trámites Legales de Documentos, según anexos.</t>
  </si>
  <si>
    <t>Pago Factura No. 1776, por concepto de 6to y último pago del Contrato de Servicios de Taller, destinados al mantenimiento general y reparación de la flotilla Vehicular del CEIZTUR, según anexos.</t>
  </si>
  <si>
    <t>2.2.7.2.08</t>
  </si>
  <si>
    <t>Grupo BVC SRL</t>
  </si>
  <si>
    <t>Pago factura 0076 , correspondiente al Mantenimiento Correctivo de Aires Acondicionados Oficinas del CEIZTUR. Contrato No. 22-2022, según anexos.</t>
  </si>
  <si>
    <t>Viamar, SA</t>
  </si>
  <si>
    <t>Pago Factura No. 1213, por Servicios de Mecánica Automotriz para Vehículo Mazda BT-50, Placa L464722, según Expediente No. CEIZTUR-UC-CD-2023-0044.</t>
  </si>
  <si>
    <t>Pago Factura No. 1222, por Servicios de Mecánica Automotriz para Vehículo Mazda BT-50, Placa L464694, según Expediente No. CEIZTUR-UC-CD-2023-0044.</t>
  </si>
  <si>
    <t>Laboratorios Orbis, SA</t>
  </si>
  <si>
    <t>Pago Factura No. 1790, por concepto de Contratación de Agua para el Consumo Humano por seis meses y compra Botellones, según anexos.</t>
  </si>
  <si>
    <t>2.2.2.2.01</t>
  </si>
  <si>
    <t>Gellart Gallery, S.R.L.</t>
  </si>
  <si>
    <t>Pago factura 0060, por Contratación  de servicios de rotulación de nueve (9) camiones volteo, para uso del PNLPB, según anexos.</t>
  </si>
  <si>
    <t>Pago Factura No. 1212, por Servicios de Mecánica Automotriz para Vehículo Mazda BT-50, Placa L464740, según Expediente No. CEIZTUR-UC-CD-2023-0044.</t>
  </si>
  <si>
    <t>Pago Factura No. 1237, por Servicios de Mecánica Automotriz para Vehículo Mazda BT-50, Placa L464716, según Expediente No. CEIZTUR-UC-CD-2023-0044.</t>
  </si>
  <si>
    <t>INSTITUTO DE FORMACION TURISTICA DEL CARIBE</t>
  </si>
  <si>
    <t>Pago Facturas No. 0692,0696,0698 y 0699 , por Servicio de almuerzo para los Colaboradores de CEIZTUR del 10  de abril   al 05 de mayo  del año 2023, según anexos.</t>
  </si>
  <si>
    <t>2.7.2.4.01;  2.7.2.7.01</t>
  </si>
  <si>
    <t>Consorcio Nashira - Satec</t>
  </si>
  <si>
    <t>Pago fact. No.0001, cub. No.1, Proy. No.376, Cont. No.10-2022, Mejoramiento del drenaje pluvial y obras complementarias, Malecón Santa Barabra Samana. Lote:3 Mejoramiento del tramo este del Malecón Santa Barbara Samana.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</si>
</sst>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name val="Palatino Linotype"/>
      <family val="1"/>
    </font>
    <font>
      <sz val="10"/>
      <color theme="1"/>
      <name val="Calibri"/>
      <family val="2"/>
      <scheme val="minor"/>
    </font>
    <font>
      <sz val="11"/>
      <color indexed="8"/>
      <name val="Palatino Linotype"/>
      <family val="1"/>
    </font>
    <font>
      <sz val="10"/>
      <color indexed="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3" fontId="2" fillId="0" borderId="0" xfId="1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left"/>
    </xf>
    <xf numFmtId="43" fontId="2" fillId="0" borderId="3" xfId="1" applyFont="1" applyBorder="1"/>
    <xf numFmtId="43" fontId="2" fillId="3" borderId="4" xfId="1" applyFont="1" applyFill="1" applyBorder="1"/>
    <xf numFmtId="43" fontId="5" fillId="0" borderId="1" xfId="1" applyFont="1" applyBorder="1"/>
    <xf numFmtId="44" fontId="0" fillId="0" borderId="0" xfId="0" applyNumberFormat="1"/>
    <xf numFmtId="2" fontId="0" fillId="0" borderId="0" xfId="0" applyNumberFormat="1"/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43" fontId="2" fillId="0" borderId="1" xfId="1" applyFont="1" applyFill="1" applyBorder="1"/>
    <xf numFmtId="43" fontId="2" fillId="3" borderId="1" xfId="1" applyFont="1" applyFill="1" applyBorder="1"/>
    <xf numFmtId="43" fontId="2" fillId="0" borderId="1" xfId="1" applyFont="1" applyBorder="1"/>
    <xf numFmtId="0" fontId="2" fillId="3" borderId="1" xfId="0" applyFont="1" applyFill="1" applyBorder="1" applyAlignment="1">
      <alignment horizontal="center" wrapText="1"/>
    </xf>
    <xf numFmtId="43" fontId="0" fillId="0" borderId="0" xfId="0" applyNumberFormat="1"/>
    <xf numFmtId="39" fontId="6" fillId="3" borderId="1" xfId="1" applyNumberFormat="1" applyFont="1" applyFill="1" applyBorder="1" applyAlignment="1">
      <alignment horizontal="right"/>
    </xf>
    <xf numFmtId="43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5" xfId="0" applyFont="1" applyBorder="1"/>
    <xf numFmtId="0" fontId="2" fillId="3" borderId="5" xfId="0" applyFont="1" applyFill="1" applyBorder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43" fontId="3" fillId="2" borderId="6" xfId="1" applyFont="1" applyFill="1" applyBorder="1"/>
    <xf numFmtId="43" fontId="3" fillId="2" borderId="6" xfId="0" applyNumberFormat="1" applyFont="1" applyFill="1" applyBorder="1"/>
    <xf numFmtId="43" fontId="0" fillId="0" borderId="0" xfId="1" applyFont="1"/>
    <xf numFmtId="43" fontId="2" fillId="0" borderId="0" xfId="0" applyNumberFormat="1" applyFont="1"/>
    <xf numFmtId="0" fontId="7" fillId="0" borderId="0" xfId="0" applyFont="1"/>
    <xf numFmtId="0" fontId="3" fillId="0" borderId="7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wrapText="1"/>
    </xf>
    <xf numFmtId="43" fontId="2" fillId="0" borderId="8" xfId="1" applyFont="1" applyBorder="1"/>
    <xf numFmtId="0" fontId="3" fillId="2" borderId="9" xfId="0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1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14" fontId="9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43" fontId="8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43" fontId="3" fillId="2" borderId="6" xfId="1" applyFont="1" applyFill="1" applyBorder="1" applyAlignment="1">
      <alignment vertical="center"/>
    </xf>
    <xf numFmtId="0" fontId="3" fillId="0" borderId="0" xfId="0" applyFont="1"/>
    <xf numFmtId="43" fontId="7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5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6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4</xdr:col>
      <xdr:colOff>1007427</xdr:colOff>
      <xdr:row>5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974BE8-29E2-48BA-A0E9-B0299AE9AE1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590607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56674</xdr:colOff>
      <xdr:row>99</xdr:row>
      <xdr:rowOff>25241</xdr:rowOff>
    </xdr:from>
    <xdr:to>
      <xdr:col>4</xdr:col>
      <xdr:colOff>1005522</xdr:colOff>
      <xdr:row>103</xdr:row>
      <xdr:rowOff>149067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1847D31-F421-44D4-BC0B-22E4305767D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28124" y="19875341"/>
          <a:ext cx="3539648" cy="9239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?0E809711" TargetMode="External"/><Relationship Id="rId1" Type="http://schemas.openxmlformats.org/officeDocument/2006/relationships/externalLinkPath" Target="file:///\\0E809711\Informe%20de%20Tesorer&#237;a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iembre 2022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3"/>
      <sheetName val="Hoja1"/>
      <sheetName val="Hoja2"/>
    </sheetNames>
    <sheetDataSet>
      <sheetData sheetId="0"/>
      <sheetData sheetId="1"/>
      <sheetData sheetId="2"/>
      <sheetData sheetId="3"/>
      <sheetData sheetId="4">
        <row r="95">
          <cell r="L95">
            <v>2933653.0599999977</v>
          </cell>
        </row>
        <row r="175">
          <cell r="L175">
            <v>1479851300.7937202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65C70D-FBE0-4963-815A-E2F13717EDBF}" name="Tabla13457981023456" displayName="Tabla13457981023456" ref="B7:L84" totalsRowShown="0" headerRowDxfId="12" headerRowBorderDxfId="11" tableBorderDxfId="10" headerRowCellStyle="Millares">
  <sortState xmlns:xlrd2="http://schemas.microsoft.com/office/spreadsheetml/2017/richdata2" ref="B8:L84">
    <sortCondition ref="B9:B84"/>
  </sortState>
  <tableColumns count="11">
    <tableColumn id="1" xr3:uid="{8B00C436-2BCC-40B3-A24B-90281159D7CE}" name="Fecha" dataDxfId="9"/>
    <tableColumn id="2" xr3:uid="{E115C562-35D0-4E0B-934B-0033CEC912A1}" name="Transferencia" dataDxfId="8"/>
    <tableColumn id="3" xr3:uid="{442F9E14-7939-4766-9450-484B7B39C2A1}" name="Cheque" dataDxfId="7"/>
    <tableColumn id="4" xr3:uid="{229ADE39-9032-4DB1-9BE8-53E113C7B376}" name="Referencia"/>
    <tableColumn id="5" xr3:uid="{03A6CDDF-2A3C-41AB-B73B-92E06DDCC92E}" name="Beneficiario" dataDxfId="6"/>
    <tableColumn id="6" xr3:uid="{51C281B6-5A49-46F8-AB8D-C407567A60A9}" name="Columna1" dataDxfId="5"/>
    <tableColumn id="7" xr3:uid="{3EDD9B11-9497-46F0-90D8-52B273316643}" name="Descripcion" dataDxfId="4"/>
    <tableColumn id="8" xr3:uid="{DF4C8376-69F3-4B96-A6EB-A5C14DE0A9D2}" name="Columna2" dataDxfId="3"/>
    <tableColumn id="9" xr3:uid="{15BE12A2-4146-47FD-BFF8-8170C9EF42A0}" name="Debito" dataDxfId="2" dataCellStyle="Millares"/>
    <tableColumn id="10" xr3:uid="{A2F85780-333E-470A-85F7-067728B83678}" name="Credito" dataDxfId="1" dataCellStyle="Millares"/>
    <tableColumn id="11" xr3:uid="{EDF06E16-0A57-41A1-BFEA-E2E2285B0777}" name="Balance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3511-F09E-4A2D-8AAB-774A3CE8A086}">
  <dimension ref="A1:P164"/>
  <sheetViews>
    <sheetView showGridLines="0" tabSelected="1" view="pageBreakPreview" topLeftCell="D150" zoomScale="96" zoomScaleNormal="86" zoomScaleSheetLayoutView="96" workbookViewId="0">
      <selection activeCell="O159" sqref="O159"/>
    </sheetView>
  </sheetViews>
  <sheetFormatPr baseColWidth="10" defaultRowHeight="15" x14ac:dyDescent="0.25"/>
  <cols>
    <col min="1" max="1" width="2.5703125" customWidth="1"/>
    <col min="2" max="2" width="13.28515625" customWidth="1"/>
    <col min="3" max="3" width="15.28515625" customWidth="1"/>
    <col min="4" max="4" width="10.28515625" customWidth="1"/>
    <col min="5" max="5" width="19.28515625" customWidth="1"/>
    <col min="6" max="6" width="35.85546875" style="45" customWidth="1"/>
    <col min="7" max="7" width="3" hidden="1" customWidth="1"/>
    <col min="8" max="8" width="53.28515625" customWidth="1"/>
    <col min="9" max="9" width="0.42578125" hidden="1" customWidth="1"/>
    <col min="10" max="10" width="21.5703125" customWidth="1"/>
    <col min="11" max="11" width="14.42578125" bestFit="1" customWidth="1"/>
    <col min="12" max="12" width="17.28515625" style="43" bestFit="1" customWidth="1"/>
    <col min="13" max="13" width="5" customWidth="1"/>
    <col min="14" max="14" width="19" customWidth="1"/>
    <col min="15" max="15" width="19.28515625" customWidth="1"/>
    <col min="16" max="16" width="14.140625" bestFit="1" customWidth="1"/>
  </cols>
  <sheetData>
    <row r="1" spans="1:15" ht="15.75" x14ac:dyDescent="0.3">
      <c r="A1" s="1"/>
      <c r="B1" s="1"/>
      <c r="C1" s="1"/>
      <c r="D1" s="1"/>
      <c r="E1" s="1"/>
      <c r="F1" s="2"/>
      <c r="G1" s="1"/>
      <c r="H1" s="1"/>
      <c r="I1" s="1"/>
      <c r="J1" s="3"/>
      <c r="K1" s="3"/>
      <c r="L1" s="1"/>
    </row>
    <row r="2" spans="1:15" ht="15.75" x14ac:dyDescent="0.3">
      <c r="A2" s="1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5" ht="15.75" x14ac:dyDescent="0.3">
      <c r="A3" s="1"/>
      <c r="B3" s="82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5" ht="15.75" x14ac:dyDescent="0.3">
      <c r="A4" s="1"/>
      <c r="B4" s="82" t="s">
        <v>2</v>
      </c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5" ht="15.75" x14ac:dyDescent="0.3">
      <c r="A5" s="1"/>
      <c r="B5" s="83" t="s">
        <v>3</v>
      </c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5" ht="15.75" x14ac:dyDescent="0.3">
      <c r="A6" s="1"/>
      <c r="B6" s="1"/>
      <c r="C6" s="1"/>
      <c r="D6" s="1"/>
      <c r="E6" s="1"/>
      <c r="F6" s="2"/>
      <c r="G6" s="1"/>
      <c r="H6" s="1"/>
      <c r="I6" s="1"/>
      <c r="J6" s="3"/>
      <c r="K6" s="3"/>
      <c r="L6" s="1"/>
    </row>
    <row r="7" spans="1:15" ht="17.25" x14ac:dyDescent="0.35">
      <c r="A7" s="1"/>
      <c r="B7" s="5" t="s">
        <v>4</v>
      </c>
      <c r="C7" s="5" t="s">
        <v>5</v>
      </c>
      <c r="D7" s="5" t="s">
        <v>6</v>
      </c>
      <c r="E7" s="5" t="s">
        <v>7</v>
      </c>
      <c r="F7" s="6" t="s">
        <v>8</v>
      </c>
      <c r="G7" s="5" t="s">
        <v>9</v>
      </c>
      <c r="H7" s="5" t="s">
        <v>10</v>
      </c>
      <c r="I7" s="5" t="s">
        <v>11</v>
      </c>
      <c r="J7" s="7" t="s">
        <v>12</v>
      </c>
      <c r="K7" s="7" t="s">
        <v>13</v>
      </c>
      <c r="L7" s="8" t="s">
        <v>14</v>
      </c>
    </row>
    <row r="8" spans="1:15" ht="16.5" x14ac:dyDescent="0.3">
      <c r="A8" s="1"/>
      <c r="B8" s="9"/>
      <c r="C8" s="10"/>
      <c r="D8" s="10"/>
      <c r="E8" s="10"/>
      <c r="F8" s="11"/>
      <c r="G8" s="10"/>
      <c r="H8" s="12" t="s">
        <v>15</v>
      </c>
      <c r="I8" s="10"/>
      <c r="J8" s="13"/>
      <c r="K8" s="14"/>
      <c r="L8" s="15">
        <f>+[1]ABRIL!L95</f>
        <v>2933653.0599999977</v>
      </c>
      <c r="N8" s="16"/>
      <c r="O8" s="17"/>
    </row>
    <row r="9" spans="1:15" ht="15.75" x14ac:dyDescent="0.3">
      <c r="A9" s="1"/>
      <c r="B9" s="18">
        <v>45050</v>
      </c>
      <c r="C9" s="19"/>
      <c r="D9" s="19"/>
      <c r="E9" s="20">
        <v>305532523</v>
      </c>
      <c r="F9" s="21" t="s">
        <v>16</v>
      </c>
      <c r="G9" s="19"/>
      <c r="H9" s="22" t="s">
        <v>17</v>
      </c>
      <c r="I9" s="19"/>
      <c r="J9" s="23"/>
      <c r="K9" s="24">
        <v>80300</v>
      </c>
      <c r="L9" s="25">
        <f>+L8+Tabla13457981023456[[#This Row],[Debito]]-Tabla13457981023456[[#This Row],[Credito]]</f>
        <v>2853353.0599999977</v>
      </c>
    </row>
    <row r="10" spans="1:15" ht="15.75" x14ac:dyDescent="0.3">
      <c r="A10" s="1"/>
      <c r="B10" s="18">
        <v>45050</v>
      </c>
      <c r="C10" s="19"/>
      <c r="D10" s="19"/>
      <c r="E10" s="20">
        <v>930553252</v>
      </c>
      <c r="F10" s="26" t="s">
        <v>18</v>
      </c>
      <c r="G10" s="19"/>
      <c r="H10" s="22" t="s">
        <v>19</v>
      </c>
      <c r="I10" s="19"/>
      <c r="J10" s="23"/>
      <c r="K10" s="24">
        <v>120.45</v>
      </c>
      <c r="L10" s="25">
        <f>+L9+Tabla13457981023456[[#This Row],[Debito]]-Tabla13457981023456[[#This Row],[Credito]]</f>
        <v>2853232.6099999975</v>
      </c>
    </row>
    <row r="11" spans="1:15" ht="15.75" x14ac:dyDescent="0.3">
      <c r="A11" s="1"/>
      <c r="B11" s="18">
        <v>45050</v>
      </c>
      <c r="C11" s="19"/>
      <c r="D11" s="19"/>
      <c r="E11" s="20">
        <v>452400010</v>
      </c>
      <c r="F11" s="21" t="s">
        <v>16</v>
      </c>
      <c r="G11" s="19"/>
      <c r="H11" s="22" t="s">
        <v>17</v>
      </c>
      <c r="I11" s="19"/>
      <c r="J11" s="23"/>
      <c r="K11" s="24">
        <v>123030</v>
      </c>
      <c r="L11" s="25">
        <f>+L10+Tabla13457981023456[[#This Row],[Debito]]-Tabla13457981023456[[#This Row],[Credito]]</f>
        <v>2730202.6099999975</v>
      </c>
    </row>
    <row r="12" spans="1:15" ht="15.75" x14ac:dyDescent="0.3">
      <c r="A12" s="1"/>
      <c r="B12" s="18">
        <v>45051</v>
      </c>
      <c r="C12" s="19"/>
      <c r="D12" s="19"/>
      <c r="E12" s="20">
        <v>452441718</v>
      </c>
      <c r="F12" s="26" t="s">
        <v>18</v>
      </c>
      <c r="G12" s="19"/>
      <c r="H12" s="22" t="s">
        <v>19</v>
      </c>
      <c r="I12" s="19"/>
      <c r="J12" s="23"/>
      <c r="K12" s="24">
        <v>184.55</v>
      </c>
      <c r="L12" s="25">
        <f>+L11+Tabla13457981023456[[#This Row],[Debito]]-Tabla13457981023456[[#This Row],[Credito]]</f>
        <v>2730018.0599999977</v>
      </c>
    </row>
    <row r="13" spans="1:15" ht="15.75" x14ac:dyDescent="0.3">
      <c r="A13" s="1"/>
      <c r="B13" s="18">
        <v>45051</v>
      </c>
      <c r="C13" s="19"/>
      <c r="D13" s="19"/>
      <c r="E13" s="20">
        <v>305729542</v>
      </c>
      <c r="F13" s="21" t="s">
        <v>16</v>
      </c>
      <c r="G13" s="19"/>
      <c r="H13" s="22" t="s">
        <v>17</v>
      </c>
      <c r="I13" s="19"/>
      <c r="J13" s="23"/>
      <c r="K13" s="24">
        <v>48930</v>
      </c>
      <c r="L13" s="25">
        <f>+L12+Tabla13457981023456[[#This Row],[Debito]]-Tabla13457981023456[[#This Row],[Credito]]</f>
        <v>2681088.0599999977</v>
      </c>
    </row>
    <row r="14" spans="1:15" ht="15.75" x14ac:dyDescent="0.3">
      <c r="A14" s="1"/>
      <c r="B14" s="18">
        <v>45051</v>
      </c>
      <c r="C14" s="19"/>
      <c r="D14" s="19"/>
      <c r="E14" s="20">
        <v>930572954</v>
      </c>
      <c r="F14" s="26" t="s">
        <v>18</v>
      </c>
      <c r="G14" s="19"/>
      <c r="H14" s="22" t="s">
        <v>19</v>
      </c>
      <c r="I14" s="19"/>
      <c r="J14" s="23"/>
      <c r="K14" s="24">
        <v>73.400000000000006</v>
      </c>
      <c r="L14" s="25">
        <f>+L13+Tabla13457981023456[[#This Row],[Debito]]-Tabla13457981023456[[#This Row],[Credito]]</f>
        <v>2681014.6599999978</v>
      </c>
    </row>
    <row r="15" spans="1:15" ht="15.75" x14ac:dyDescent="0.3">
      <c r="A15" s="1"/>
      <c r="B15" s="18">
        <v>45054</v>
      </c>
      <c r="C15" s="19"/>
      <c r="D15" s="19"/>
      <c r="E15" s="20">
        <v>305931844</v>
      </c>
      <c r="F15" s="21" t="s">
        <v>16</v>
      </c>
      <c r="G15" s="19"/>
      <c r="H15" s="22" t="s">
        <v>17</v>
      </c>
      <c r="I15" s="19"/>
      <c r="J15" s="23"/>
      <c r="K15" s="24">
        <v>21150</v>
      </c>
      <c r="L15" s="25">
        <f>+L14+Tabla13457981023456[[#This Row],[Debito]]-Tabla13457981023456[[#This Row],[Credito]]</f>
        <v>2659864.6599999978</v>
      </c>
    </row>
    <row r="16" spans="1:15" ht="15.75" x14ac:dyDescent="0.3">
      <c r="A16" s="1"/>
      <c r="B16" s="18">
        <v>45054</v>
      </c>
      <c r="C16" s="19"/>
      <c r="D16" s="19"/>
      <c r="E16" s="20">
        <v>930593184</v>
      </c>
      <c r="F16" s="26" t="s">
        <v>18</v>
      </c>
      <c r="G16" s="19"/>
      <c r="H16" s="22" t="s">
        <v>19</v>
      </c>
      <c r="I16" s="19"/>
      <c r="J16" s="23"/>
      <c r="K16" s="24">
        <v>31.73</v>
      </c>
      <c r="L16" s="25">
        <f>+L15+Tabla13457981023456[[#This Row],[Debito]]-Tabla13457981023456[[#This Row],[Credito]]</f>
        <v>2659832.9299999978</v>
      </c>
    </row>
    <row r="17" spans="1:14" ht="15.75" x14ac:dyDescent="0.3">
      <c r="A17" s="1"/>
      <c r="B17" s="18">
        <v>45054</v>
      </c>
      <c r="C17" s="19"/>
      <c r="D17" s="19"/>
      <c r="E17" s="20">
        <v>305931848</v>
      </c>
      <c r="F17" s="21" t="s">
        <v>16</v>
      </c>
      <c r="G17" s="19"/>
      <c r="H17" s="22" t="s">
        <v>17</v>
      </c>
      <c r="I17" s="19"/>
      <c r="J17" s="23"/>
      <c r="K17" s="24">
        <v>17300</v>
      </c>
      <c r="L17" s="25">
        <f>+L16+Tabla13457981023456[[#This Row],[Debito]]-Tabla13457981023456[[#This Row],[Credito]]</f>
        <v>2642532.9299999978</v>
      </c>
      <c r="N17" s="27"/>
    </row>
    <row r="18" spans="1:14" ht="15.75" x14ac:dyDescent="0.3">
      <c r="A18" s="1"/>
      <c r="B18" s="18">
        <v>45054</v>
      </c>
      <c r="C18" s="19"/>
      <c r="D18" s="19"/>
      <c r="E18" s="20">
        <v>930593184</v>
      </c>
      <c r="F18" s="26" t="s">
        <v>18</v>
      </c>
      <c r="G18" s="19"/>
      <c r="H18" s="22" t="s">
        <v>19</v>
      </c>
      <c r="I18" s="19"/>
      <c r="J18" s="23"/>
      <c r="K18" s="24">
        <v>25.95</v>
      </c>
      <c r="L18" s="25">
        <f>+L17+Tabla13457981023456[[#This Row],[Debito]]-Tabla13457981023456[[#This Row],[Credito]]</f>
        <v>2642506.9799999977</v>
      </c>
    </row>
    <row r="19" spans="1:14" ht="15.75" x14ac:dyDescent="0.3">
      <c r="A19" s="1"/>
      <c r="B19" s="18">
        <v>45054</v>
      </c>
      <c r="C19" s="19"/>
      <c r="D19" s="19"/>
      <c r="E19" s="20">
        <v>305931849</v>
      </c>
      <c r="F19" s="21" t="s">
        <v>16</v>
      </c>
      <c r="G19" s="19"/>
      <c r="H19" s="22" t="s">
        <v>17</v>
      </c>
      <c r="I19" s="19"/>
      <c r="J19" s="23"/>
      <c r="K19" s="24">
        <v>17300</v>
      </c>
      <c r="L19" s="25">
        <f>+L18+Tabla13457981023456[[#This Row],[Debito]]-Tabla13457981023456[[#This Row],[Credito]]</f>
        <v>2625206.9799999977</v>
      </c>
    </row>
    <row r="20" spans="1:14" ht="15.75" x14ac:dyDescent="0.3">
      <c r="A20" s="1"/>
      <c r="B20" s="18">
        <v>45054</v>
      </c>
      <c r="C20" s="19"/>
      <c r="D20" s="19"/>
      <c r="E20" s="20">
        <v>305931849</v>
      </c>
      <c r="F20" s="26" t="s">
        <v>18</v>
      </c>
      <c r="G20" s="19"/>
      <c r="H20" s="22" t="s">
        <v>19</v>
      </c>
      <c r="I20" s="19"/>
      <c r="J20" s="23"/>
      <c r="K20" s="24">
        <v>25.95</v>
      </c>
      <c r="L20" s="25">
        <f>+L19+Tabla13457981023456[[#This Row],[Debito]]-Tabla13457981023456[[#This Row],[Credito]]</f>
        <v>2625181.0299999975</v>
      </c>
    </row>
    <row r="21" spans="1:14" ht="15.75" x14ac:dyDescent="0.3">
      <c r="A21" s="1"/>
      <c r="B21" s="18">
        <v>45054</v>
      </c>
      <c r="C21" s="19"/>
      <c r="D21" s="19"/>
      <c r="E21" s="20">
        <v>930593184</v>
      </c>
      <c r="F21" s="21" t="s">
        <v>16</v>
      </c>
      <c r="G21" s="19"/>
      <c r="H21" s="22" t="s">
        <v>17</v>
      </c>
      <c r="I21" s="19"/>
      <c r="J21" s="23"/>
      <c r="K21" s="24">
        <v>17300</v>
      </c>
      <c r="L21" s="25">
        <f>+L20+Tabla13457981023456[[#This Row],[Debito]]-Tabla13457981023456[[#This Row],[Credito]]</f>
        <v>2607881.0299999975</v>
      </c>
    </row>
    <row r="22" spans="1:14" ht="15.75" x14ac:dyDescent="0.3">
      <c r="A22" s="1"/>
      <c r="B22" s="18">
        <v>45054</v>
      </c>
      <c r="C22" s="19"/>
      <c r="D22" s="19"/>
      <c r="E22" s="20">
        <v>305931850</v>
      </c>
      <c r="F22" s="26" t="s">
        <v>18</v>
      </c>
      <c r="G22" s="19"/>
      <c r="H22" s="22" t="s">
        <v>19</v>
      </c>
      <c r="I22" s="19"/>
      <c r="J22" s="23"/>
      <c r="K22" s="24">
        <v>25.95</v>
      </c>
      <c r="L22" s="25">
        <f>+L21+Tabla13457981023456[[#This Row],[Debito]]-Tabla13457981023456[[#This Row],[Credito]]</f>
        <v>2607855.0799999973</v>
      </c>
    </row>
    <row r="23" spans="1:14" ht="15.75" x14ac:dyDescent="0.3">
      <c r="A23" s="1"/>
      <c r="B23" s="18">
        <v>45054</v>
      </c>
      <c r="C23" s="19"/>
      <c r="D23" s="19"/>
      <c r="E23" s="20">
        <v>930593185</v>
      </c>
      <c r="F23" s="21" t="s">
        <v>16</v>
      </c>
      <c r="G23" s="19"/>
      <c r="H23" s="22" t="s">
        <v>17</v>
      </c>
      <c r="I23" s="19"/>
      <c r="J23" s="23"/>
      <c r="K23" s="24">
        <v>12232.5</v>
      </c>
      <c r="L23" s="25">
        <f>+L22+Tabla13457981023456[[#This Row],[Debito]]-Tabla13457981023456[[#This Row],[Credito]]</f>
        <v>2595622.5799999973</v>
      </c>
      <c r="N23" s="27"/>
    </row>
    <row r="24" spans="1:14" ht="15.75" x14ac:dyDescent="0.3">
      <c r="A24" s="1"/>
      <c r="B24" s="18">
        <v>45054</v>
      </c>
      <c r="C24" s="19"/>
      <c r="D24" s="19"/>
      <c r="E24" s="20">
        <v>305984927</v>
      </c>
      <c r="F24" s="26" t="s">
        <v>18</v>
      </c>
      <c r="G24" s="19"/>
      <c r="H24" s="22" t="s">
        <v>19</v>
      </c>
      <c r="I24" s="19"/>
      <c r="J24" s="23"/>
      <c r="K24" s="24">
        <v>18.350000000000001</v>
      </c>
      <c r="L24" s="25">
        <f>+L23+Tabla13457981023456[[#This Row],[Debito]]-Tabla13457981023456[[#This Row],[Credito]]</f>
        <v>2595604.2299999972</v>
      </c>
    </row>
    <row r="25" spans="1:14" ht="15.75" x14ac:dyDescent="0.3">
      <c r="A25" s="1"/>
      <c r="B25" s="18">
        <v>45054</v>
      </c>
      <c r="C25" s="19"/>
      <c r="D25" s="19"/>
      <c r="E25" s="20">
        <v>930598492</v>
      </c>
      <c r="F25" s="21" t="s">
        <v>16</v>
      </c>
      <c r="G25" s="19"/>
      <c r="H25" s="22" t="s">
        <v>17</v>
      </c>
      <c r="I25" s="19"/>
      <c r="J25" s="23"/>
      <c r="K25" s="24">
        <v>9975</v>
      </c>
      <c r="L25" s="25">
        <f>+L24+Tabla13457981023456[[#This Row],[Debito]]-Tabla13457981023456[[#This Row],[Credito]]</f>
        <v>2585629.2299999972</v>
      </c>
    </row>
    <row r="26" spans="1:14" ht="15.75" x14ac:dyDescent="0.3">
      <c r="A26" s="1"/>
      <c r="B26" s="18">
        <v>45054</v>
      </c>
      <c r="C26" s="19"/>
      <c r="D26" s="19"/>
      <c r="E26" s="20">
        <v>305984929</v>
      </c>
      <c r="F26" s="26" t="s">
        <v>18</v>
      </c>
      <c r="G26" s="19"/>
      <c r="H26" s="22" t="s">
        <v>19</v>
      </c>
      <c r="I26" s="19"/>
      <c r="J26" s="23"/>
      <c r="K26" s="24">
        <v>14.96</v>
      </c>
      <c r="L26" s="25">
        <f>+L25+Tabla13457981023456[[#This Row],[Debito]]-Tabla13457981023456[[#This Row],[Credito]]</f>
        <v>2585614.2699999972</v>
      </c>
    </row>
    <row r="27" spans="1:14" ht="15.75" x14ac:dyDescent="0.3">
      <c r="A27" s="1"/>
      <c r="B27" s="18">
        <v>45054</v>
      </c>
      <c r="C27" s="19"/>
      <c r="D27" s="19"/>
      <c r="E27" s="20">
        <v>930598492</v>
      </c>
      <c r="F27" s="21" t="s">
        <v>16</v>
      </c>
      <c r="G27" s="19"/>
      <c r="H27" s="22" t="s">
        <v>17</v>
      </c>
      <c r="I27" s="19"/>
      <c r="J27" s="23"/>
      <c r="K27" s="24">
        <v>9975</v>
      </c>
      <c r="L27" s="25">
        <f>+L26+Tabla13457981023456[[#This Row],[Debito]]-Tabla13457981023456[[#This Row],[Credito]]</f>
        <v>2575639.2699999972</v>
      </c>
    </row>
    <row r="28" spans="1:14" ht="15.75" x14ac:dyDescent="0.3">
      <c r="A28" s="1"/>
      <c r="B28" s="18">
        <v>45054</v>
      </c>
      <c r="C28" s="19"/>
      <c r="D28" s="19"/>
      <c r="E28" s="20">
        <v>305984941</v>
      </c>
      <c r="F28" s="26" t="s">
        <v>18</v>
      </c>
      <c r="G28" s="19"/>
      <c r="H28" s="22" t="s">
        <v>19</v>
      </c>
      <c r="I28" s="19"/>
      <c r="J28" s="23"/>
      <c r="K28" s="28">
        <v>14.96</v>
      </c>
      <c r="L28" s="25">
        <f>+L27+Tabla13457981023456[[#This Row],[Debito]]-Tabla13457981023456[[#This Row],[Credito]]</f>
        <v>2575624.3099999973</v>
      </c>
    </row>
    <row r="29" spans="1:14" ht="15.75" x14ac:dyDescent="0.3">
      <c r="A29" s="1"/>
      <c r="B29" s="18">
        <v>45055</v>
      </c>
      <c r="C29" s="19"/>
      <c r="D29" s="19"/>
      <c r="E29" s="20">
        <v>930598494</v>
      </c>
      <c r="F29" s="21" t="s">
        <v>16</v>
      </c>
      <c r="G29" s="19"/>
      <c r="H29" s="22" t="s">
        <v>17</v>
      </c>
      <c r="I29" s="19"/>
      <c r="J29" s="23"/>
      <c r="K29" s="28">
        <v>93345</v>
      </c>
      <c r="L29" s="25">
        <f>+L28+Tabla13457981023456[[#This Row],[Debito]]-Tabla13457981023456[[#This Row],[Credito]]</f>
        <v>2482279.3099999973</v>
      </c>
    </row>
    <row r="30" spans="1:14" ht="15.75" x14ac:dyDescent="0.3">
      <c r="A30" s="1"/>
      <c r="B30" s="18">
        <v>45055</v>
      </c>
      <c r="C30" s="19"/>
      <c r="D30" s="19"/>
      <c r="E30" s="20">
        <v>306064579</v>
      </c>
      <c r="F30" s="26" t="s">
        <v>18</v>
      </c>
      <c r="G30" s="19"/>
      <c r="H30" s="22" t="s">
        <v>19</v>
      </c>
      <c r="I30" s="19"/>
      <c r="J30" s="23"/>
      <c r="K30" s="24">
        <v>140.02000000000001</v>
      </c>
      <c r="L30" s="25">
        <f>+L29+Tabla13457981023456[[#This Row],[Debito]]-Tabla13457981023456[[#This Row],[Credito]]</f>
        <v>2482139.2899999972</v>
      </c>
    </row>
    <row r="31" spans="1:14" ht="15.75" x14ac:dyDescent="0.3">
      <c r="A31" s="1"/>
      <c r="B31" s="18">
        <v>45055</v>
      </c>
      <c r="C31" s="19"/>
      <c r="D31" s="19"/>
      <c r="E31" s="20">
        <v>930606457</v>
      </c>
      <c r="F31" s="21" t="s">
        <v>16</v>
      </c>
      <c r="G31" s="19"/>
      <c r="H31" s="22" t="s">
        <v>17</v>
      </c>
      <c r="I31" s="19"/>
      <c r="J31" s="23"/>
      <c r="K31" s="28">
        <v>8820</v>
      </c>
      <c r="L31" s="25">
        <f>+L30+Tabla13457981023456[[#This Row],[Debito]]-Tabla13457981023456[[#This Row],[Credito]]</f>
        <v>2473319.2899999972</v>
      </c>
    </row>
    <row r="32" spans="1:14" ht="15.75" x14ac:dyDescent="0.3">
      <c r="A32" s="1"/>
      <c r="B32" s="18">
        <v>45055</v>
      </c>
      <c r="C32" s="19"/>
      <c r="D32" s="19"/>
      <c r="E32" s="20">
        <v>306065225</v>
      </c>
      <c r="F32" s="26" t="s">
        <v>18</v>
      </c>
      <c r="G32" s="19"/>
      <c r="H32" s="22" t="s">
        <v>19</v>
      </c>
      <c r="I32" s="19"/>
      <c r="J32" s="23"/>
      <c r="K32" s="28">
        <v>13.23</v>
      </c>
      <c r="L32" s="25">
        <f>+L31+Tabla13457981023456[[#This Row],[Debito]]-Tabla13457981023456[[#This Row],[Credito]]</f>
        <v>2473306.0599999973</v>
      </c>
    </row>
    <row r="33" spans="1:12" ht="15.75" x14ac:dyDescent="0.3">
      <c r="A33" s="1"/>
      <c r="B33" s="18">
        <v>45055</v>
      </c>
      <c r="C33" s="19"/>
      <c r="D33" s="19"/>
      <c r="E33" s="20">
        <v>306124912</v>
      </c>
      <c r="F33" s="21" t="s">
        <v>16</v>
      </c>
      <c r="G33" s="19"/>
      <c r="H33" s="22" t="s">
        <v>17</v>
      </c>
      <c r="I33" s="19"/>
      <c r="J33" s="23"/>
      <c r="K33" s="28">
        <v>17220</v>
      </c>
      <c r="L33" s="25">
        <f>+L32+Tabla13457981023456[[#This Row],[Debito]]-Tabla13457981023456[[#This Row],[Credito]]</f>
        <v>2456086.0599999973</v>
      </c>
    </row>
    <row r="34" spans="1:12" ht="15.75" x14ac:dyDescent="0.3">
      <c r="A34" s="1"/>
      <c r="B34" s="18">
        <v>45055</v>
      </c>
      <c r="C34" s="19"/>
      <c r="D34" s="19"/>
      <c r="E34" s="20">
        <v>930612491</v>
      </c>
      <c r="F34" s="26" t="s">
        <v>18</v>
      </c>
      <c r="G34" s="19"/>
      <c r="H34" s="22" t="s">
        <v>19</v>
      </c>
      <c r="I34" s="19"/>
      <c r="J34" s="23"/>
      <c r="K34" s="28">
        <v>25.83</v>
      </c>
      <c r="L34" s="25">
        <f>+L33+Tabla13457981023456[[#This Row],[Debito]]-Tabla13457981023456[[#This Row],[Credito]]</f>
        <v>2456060.2299999972</v>
      </c>
    </row>
    <row r="35" spans="1:12" ht="15.75" x14ac:dyDescent="0.3">
      <c r="A35" s="1"/>
      <c r="B35" s="18">
        <v>45055</v>
      </c>
      <c r="C35" s="19"/>
      <c r="D35" s="19"/>
      <c r="E35" s="20">
        <v>306124914</v>
      </c>
      <c r="F35" s="21" t="s">
        <v>16</v>
      </c>
      <c r="G35" s="19"/>
      <c r="H35" s="22" t="s">
        <v>17</v>
      </c>
      <c r="I35" s="19"/>
      <c r="J35" s="23"/>
      <c r="K35" s="28">
        <v>14070</v>
      </c>
      <c r="L35" s="25">
        <f>+L34+Tabla13457981023456[[#This Row],[Debito]]-Tabla13457981023456[[#This Row],[Credito]]</f>
        <v>2441990.2299999972</v>
      </c>
    </row>
    <row r="36" spans="1:12" ht="15.75" x14ac:dyDescent="0.3">
      <c r="A36" s="1"/>
      <c r="B36" s="18">
        <v>45055</v>
      </c>
      <c r="C36" s="19"/>
      <c r="D36" s="19"/>
      <c r="E36" s="20">
        <v>930612491</v>
      </c>
      <c r="F36" s="26" t="s">
        <v>18</v>
      </c>
      <c r="G36" s="19"/>
      <c r="H36" s="22" t="s">
        <v>19</v>
      </c>
      <c r="I36" s="19"/>
      <c r="J36" s="23"/>
      <c r="K36" s="28">
        <v>21.11</v>
      </c>
      <c r="L36" s="25">
        <f>+L35+Tabla13457981023456[[#This Row],[Debito]]-Tabla13457981023456[[#This Row],[Credito]]</f>
        <v>2441969.1199999973</v>
      </c>
    </row>
    <row r="37" spans="1:12" ht="15.75" x14ac:dyDescent="0.3">
      <c r="A37" s="1"/>
      <c r="B37" s="18">
        <v>45055</v>
      </c>
      <c r="C37" s="19"/>
      <c r="D37" s="19"/>
      <c r="E37" s="20">
        <v>306124919</v>
      </c>
      <c r="F37" s="21" t="s">
        <v>16</v>
      </c>
      <c r="G37" s="19"/>
      <c r="H37" s="22" t="s">
        <v>17</v>
      </c>
      <c r="I37" s="19"/>
      <c r="J37" s="23"/>
      <c r="K37" s="28">
        <v>14070</v>
      </c>
      <c r="L37" s="25">
        <f>+L36+Tabla13457981023456[[#This Row],[Debito]]-Tabla13457981023456[[#This Row],[Credito]]</f>
        <v>2427899.1199999973</v>
      </c>
    </row>
    <row r="38" spans="1:12" ht="15.75" x14ac:dyDescent="0.3">
      <c r="A38" s="1"/>
      <c r="B38" s="18">
        <v>45055</v>
      </c>
      <c r="C38" s="19"/>
      <c r="D38" s="19"/>
      <c r="E38" s="20">
        <v>930612491</v>
      </c>
      <c r="F38" s="26" t="s">
        <v>18</v>
      </c>
      <c r="G38" s="19"/>
      <c r="H38" s="22" t="s">
        <v>19</v>
      </c>
      <c r="I38" s="19"/>
      <c r="J38" s="23"/>
      <c r="K38" s="28">
        <v>21.11</v>
      </c>
      <c r="L38" s="29">
        <f t="shared" ref="L38:L83" si="0">+J38-K38+L37</f>
        <v>2427878.0099999974</v>
      </c>
    </row>
    <row r="39" spans="1:12" ht="15.75" x14ac:dyDescent="0.3">
      <c r="A39" s="1"/>
      <c r="B39" s="18">
        <v>45055</v>
      </c>
      <c r="C39" s="19"/>
      <c r="D39" s="19"/>
      <c r="E39" s="20">
        <v>306124924</v>
      </c>
      <c r="F39" s="21" t="s">
        <v>16</v>
      </c>
      <c r="G39" s="19"/>
      <c r="H39" s="22" t="s">
        <v>17</v>
      </c>
      <c r="I39" s="19"/>
      <c r="J39" s="23"/>
      <c r="K39" s="28">
        <v>14070</v>
      </c>
      <c r="L39" s="29">
        <f t="shared" si="0"/>
        <v>2413808.0099999974</v>
      </c>
    </row>
    <row r="40" spans="1:12" ht="15.75" x14ac:dyDescent="0.3">
      <c r="A40" s="1"/>
      <c r="B40" s="18">
        <v>45055</v>
      </c>
      <c r="C40" s="19"/>
      <c r="D40" s="19"/>
      <c r="E40" s="20">
        <v>930612492</v>
      </c>
      <c r="F40" s="26" t="s">
        <v>18</v>
      </c>
      <c r="G40" s="19"/>
      <c r="H40" s="22" t="s">
        <v>19</v>
      </c>
      <c r="I40" s="19"/>
      <c r="J40" s="23"/>
      <c r="K40" s="28">
        <v>21.11</v>
      </c>
      <c r="L40" s="29">
        <f t="shared" si="0"/>
        <v>2413786.8999999976</v>
      </c>
    </row>
    <row r="41" spans="1:12" ht="15.75" x14ac:dyDescent="0.3">
      <c r="A41" s="1"/>
      <c r="B41" s="18">
        <v>45063</v>
      </c>
      <c r="C41" s="19"/>
      <c r="D41" s="19"/>
      <c r="E41" s="30" t="s">
        <v>20</v>
      </c>
      <c r="F41" s="31" t="s">
        <v>21</v>
      </c>
      <c r="G41" s="19"/>
      <c r="H41" s="22" t="s">
        <v>22</v>
      </c>
      <c r="I41" s="19"/>
      <c r="J41" s="23">
        <v>1351596.6</v>
      </c>
      <c r="K41" s="28"/>
      <c r="L41" s="29">
        <f>+J41-K41+L40</f>
        <v>3765383.4999999977</v>
      </c>
    </row>
    <row r="42" spans="1:12" ht="15.75" x14ac:dyDescent="0.3">
      <c r="A42" s="1"/>
      <c r="B42" s="18">
        <v>45064</v>
      </c>
      <c r="C42" s="19"/>
      <c r="D42" s="19"/>
      <c r="E42" s="30" t="s">
        <v>23</v>
      </c>
      <c r="F42" s="21" t="s">
        <v>16</v>
      </c>
      <c r="G42" s="19"/>
      <c r="H42" s="22" t="s">
        <v>17</v>
      </c>
      <c r="I42" s="19"/>
      <c r="J42" s="23"/>
      <c r="K42" s="28">
        <v>44415</v>
      </c>
      <c r="L42" s="29">
        <f t="shared" si="0"/>
        <v>3720968.4999999977</v>
      </c>
    </row>
    <row r="43" spans="1:12" ht="15.75" x14ac:dyDescent="0.3">
      <c r="A43" s="1"/>
      <c r="B43" s="18">
        <v>45064</v>
      </c>
      <c r="C43" s="19"/>
      <c r="D43" s="19"/>
      <c r="E43" s="30" t="s">
        <v>24</v>
      </c>
      <c r="F43" s="26" t="s">
        <v>18</v>
      </c>
      <c r="G43" s="19"/>
      <c r="H43" s="22" t="s">
        <v>19</v>
      </c>
      <c r="I43" s="19"/>
      <c r="J43" s="23"/>
      <c r="K43" s="28">
        <v>66.62</v>
      </c>
      <c r="L43" s="29">
        <f t="shared" si="0"/>
        <v>3720901.8799999976</v>
      </c>
    </row>
    <row r="44" spans="1:12" ht="15.75" x14ac:dyDescent="0.3">
      <c r="A44" s="1"/>
      <c r="B44" s="18">
        <v>45064</v>
      </c>
      <c r="C44" s="19"/>
      <c r="D44" s="19"/>
      <c r="E44" s="30" t="s">
        <v>25</v>
      </c>
      <c r="F44" s="21" t="s">
        <v>16</v>
      </c>
      <c r="G44" s="19"/>
      <c r="H44" s="22" t="s">
        <v>17</v>
      </c>
      <c r="I44" s="19"/>
      <c r="J44" s="23"/>
      <c r="K44" s="28">
        <v>309012.5</v>
      </c>
      <c r="L44" s="29">
        <f t="shared" si="0"/>
        <v>3411889.3799999976</v>
      </c>
    </row>
    <row r="45" spans="1:12" ht="15.75" x14ac:dyDescent="0.3">
      <c r="A45" s="1"/>
      <c r="B45" s="18">
        <v>45065</v>
      </c>
      <c r="C45" s="19"/>
      <c r="D45" s="19"/>
      <c r="E45" s="30" t="s">
        <v>26</v>
      </c>
      <c r="F45" s="26" t="s">
        <v>18</v>
      </c>
      <c r="G45" s="19"/>
      <c r="H45" s="22" t="s">
        <v>19</v>
      </c>
      <c r="I45" s="19"/>
      <c r="J45" s="23"/>
      <c r="K45" s="28">
        <v>463.52</v>
      </c>
      <c r="L45" s="29">
        <f t="shared" si="0"/>
        <v>3411425.8599999975</v>
      </c>
    </row>
    <row r="46" spans="1:12" ht="15.75" x14ac:dyDescent="0.3">
      <c r="A46" s="1"/>
      <c r="B46" s="18">
        <v>45069</v>
      </c>
      <c r="C46" s="19"/>
      <c r="D46" s="19"/>
      <c r="E46" s="30" t="s">
        <v>27</v>
      </c>
      <c r="F46" s="21" t="s">
        <v>16</v>
      </c>
      <c r="G46" s="19"/>
      <c r="H46" s="22" t="s">
        <v>17</v>
      </c>
      <c r="I46" s="19"/>
      <c r="J46" s="23"/>
      <c r="K46" s="28">
        <v>68722.5</v>
      </c>
      <c r="L46" s="29">
        <f t="shared" si="0"/>
        <v>3342703.3599999975</v>
      </c>
    </row>
    <row r="47" spans="1:12" ht="15.75" x14ac:dyDescent="0.3">
      <c r="A47" s="1"/>
      <c r="B47" s="18">
        <v>45069</v>
      </c>
      <c r="C47" s="19"/>
      <c r="D47" s="19"/>
      <c r="E47" s="30" t="s">
        <v>28</v>
      </c>
      <c r="F47" s="26" t="s">
        <v>18</v>
      </c>
      <c r="G47" s="19"/>
      <c r="H47" s="22" t="s">
        <v>19</v>
      </c>
      <c r="I47" s="19"/>
      <c r="J47" s="23"/>
      <c r="K47" s="28">
        <v>103.08</v>
      </c>
      <c r="L47" s="29">
        <f t="shared" si="0"/>
        <v>3342600.2799999975</v>
      </c>
    </row>
    <row r="48" spans="1:12" ht="15.75" x14ac:dyDescent="0.3">
      <c r="A48" s="1"/>
      <c r="B48" s="18">
        <v>45070</v>
      </c>
      <c r="C48" s="19"/>
      <c r="D48" s="19"/>
      <c r="E48" s="30" t="s">
        <v>29</v>
      </c>
      <c r="F48" s="21" t="s">
        <v>16</v>
      </c>
      <c r="G48" s="19"/>
      <c r="H48" s="22" t="s">
        <v>17</v>
      </c>
      <c r="I48" s="19"/>
      <c r="J48" s="23"/>
      <c r="K48" s="28">
        <v>11650</v>
      </c>
      <c r="L48" s="29">
        <f t="shared" si="0"/>
        <v>3330950.2799999975</v>
      </c>
    </row>
    <row r="49" spans="1:12" ht="15.75" x14ac:dyDescent="0.3">
      <c r="A49" s="1"/>
      <c r="B49" s="18">
        <v>45070</v>
      </c>
      <c r="C49" s="19"/>
      <c r="D49" s="19"/>
      <c r="E49" s="30" t="s">
        <v>30</v>
      </c>
      <c r="F49" s="26" t="s">
        <v>18</v>
      </c>
      <c r="G49" s="19"/>
      <c r="H49" s="22" t="s">
        <v>19</v>
      </c>
      <c r="I49" s="19"/>
      <c r="J49" s="23"/>
      <c r="K49" s="28">
        <v>17.48</v>
      </c>
      <c r="L49" s="29">
        <f t="shared" si="0"/>
        <v>3330932.7999999975</v>
      </c>
    </row>
    <row r="50" spans="1:12" ht="15.75" x14ac:dyDescent="0.3">
      <c r="A50" s="1"/>
      <c r="B50" s="18">
        <v>45070</v>
      </c>
      <c r="C50" s="19"/>
      <c r="D50" s="19"/>
      <c r="E50" s="30" t="s">
        <v>31</v>
      </c>
      <c r="F50" s="21" t="s">
        <v>16</v>
      </c>
      <c r="G50" s="19"/>
      <c r="H50" s="22" t="s">
        <v>17</v>
      </c>
      <c r="I50" s="19"/>
      <c r="J50" s="23"/>
      <c r="K50" s="28">
        <v>9500</v>
      </c>
      <c r="L50" s="29">
        <f t="shared" si="0"/>
        <v>3321432.7999999975</v>
      </c>
    </row>
    <row r="51" spans="1:12" ht="15.75" x14ac:dyDescent="0.3">
      <c r="A51" s="1"/>
      <c r="B51" s="18">
        <v>45070</v>
      </c>
      <c r="C51" s="19"/>
      <c r="D51" s="19"/>
      <c r="E51" s="30" t="s">
        <v>32</v>
      </c>
      <c r="F51" s="26" t="s">
        <v>18</v>
      </c>
      <c r="G51" s="19"/>
      <c r="H51" s="22" t="s">
        <v>19</v>
      </c>
      <c r="I51" s="19"/>
      <c r="J51" s="23"/>
      <c r="K51" s="28">
        <v>14.25</v>
      </c>
      <c r="L51" s="29">
        <f t="shared" si="0"/>
        <v>3321418.5499999975</v>
      </c>
    </row>
    <row r="52" spans="1:12" ht="15.75" x14ac:dyDescent="0.3">
      <c r="A52" s="1"/>
      <c r="B52" s="18">
        <v>45070</v>
      </c>
      <c r="C52" s="19"/>
      <c r="D52" s="19"/>
      <c r="E52" s="30" t="s">
        <v>33</v>
      </c>
      <c r="F52" s="21" t="s">
        <v>16</v>
      </c>
      <c r="G52" s="19"/>
      <c r="H52" s="22" t="s">
        <v>17</v>
      </c>
      <c r="I52" s="19"/>
      <c r="J52" s="23"/>
      <c r="K52" s="28">
        <v>9500</v>
      </c>
      <c r="L52" s="29">
        <f t="shared" si="0"/>
        <v>3311918.5499999975</v>
      </c>
    </row>
    <row r="53" spans="1:12" ht="15.75" x14ac:dyDescent="0.3">
      <c r="A53" s="1"/>
      <c r="B53" s="18">
        <v>45070</v>
      </c>
      <c r="C53" s="19"/>
      <c r="D53" s="19"/>
      <c r="E53" s="30" t="s">
        <v>34</v>
      </c>
      <c r="F53" s="26" t="s">
        <v>18</v>
      </c>
      <c r="G53" s="19"/>
      <c r="H53" s="22" t="s">
        <v>19</v>
      </c>
      <c r="I53" s="19"/>
      <c r="J53" s="23"/>
      <c r="K53" s="28">
        <v>14.25</v>
      </c>
      <c r="L53" s="29">
        <f t="shared" si="0"/>
        <v>3311904.2999999975</v>
      </c>
    </row>
    <row r="54" spans="1:12" ht="15.75" x14ac:dyDescent="0.3">
      <c r="A54" s="1"/>
      <c r="B54" s="18">
        <v>45070</v>
      </c>
      <c r="C54" s="19"/>
      <c r="D54" s="19"/>
      <c r="E54" s="30" t="s">
        <v>35</v>
      </c>
      <c r="F54" s="21" t="s">
        <v>16</v>
      </c>
      <c r="G54" s="19"/>
      <c r="H54" s="22" t="s">
        <v>17</v>
      </c>
      <c r="I54" s="19"/>
      <c r="J54" s="23"/>
      <c r="K54" s="28">
        <v>9500</v>
      </c>
      <c r="L54" s="29">
        <f t="shared" si="0"/>
        <v>3302404.2999999975</v>
      </c>
    </row>
    <row r="55" spans="1:12" ht="15.75" x14ac:dyDescent="0.3">
      <c r="A55" s="1"/>
      <c r="B55" s="18">
        <v>45070</v>
      </c>
      <c r="C55" s="19"/>
      <c r="D55" s="19"/>
      <c r="E55" s="30" t="s">
        <v>36</v>
      </c>
      <c r="F55" s="26" t="s">
        <v>18</v>
      </c>
      <c r="G55" s="19"/>
      <c r="H55" s="22" t="s">
        <v>19</v>
      </c>
      <c r="I55" s="19"/>
      <c r="J55" s="23"/>
      <c r="K55" s="28">
        <v>14.25</v>
      </c>
      <c r="L55" s="29">
        <f t="shared" si="0"/>
        <v>3302390.0499999975</v>
      </c>
    </row>
    <row r="56" spans="1:12" ht="15.75" x14ac:dyDescent="0.3">
      <c r="A56" s="1"/>
      <c r="B56" s="18">
        <v>45070</v>
      </c>
      <c r="C56" s="19"/>
      <c r="D56" s="19"/>
      <c r="E56" s="30" t="s">
        <v>37</v>
      </c>
      <c r="F56" s="21" t="s">
        <v>16</v>
      </c>
      <c r="G56" s="19"/>
      <c r="H56" s="22" t="s">
        <v>17</v>
      </c>
      <c r="I56" s="19"/>
      <c r="J56" s="23"/>
      <c r="K56" s="28">
        <v>7245</v>
      </c>
      <c r="L56" s="29">
        <f t="shared" si="0"/>
        <v>3295145.0499999975</v>
      </c>
    </row>
    <row r="57" spans="1:12" ht="15.75" x14ac:dyDescent="0.3">
      <c r="A57" s="1"/>
      <c r="B57" s="18">
        <v>45070</v>
      </c>
      <c r="C57" s="19"/>
      <c r="D57" s="19"/>
      <c r="E57" s="30" t="s">
        <v>38</v>
      </c>
      <c r="F57" s="26" t="s">
        <v>18</v>
      </c>
      <c r="G57" s="19"/>
      <c r="H57" s="22" t="s">
        <v>19</v>
      </c>
      <c r="I57" s="19"/>
      <c r="J57" s="23"/>
      <c r="K57" s="28">
        <v>10.87</v>
      </c>
      <c r="L57" s="29">
        <f t="shared" si="0"/>
        <v>3295134.1799999974</v>
      </c>
    </row>
    <row r="58" spans="1:12" ht="15.75" x14ac:dyDescent="0.3">
      <c r="A58" s="1"/>
      <c r="B58" s="18">
        <v>45070</v>
      </c>
      <c r="C58" s="19"/>
      <c r="D58" s="19"/>
      <c r="E58" s="30" t="s">
        <v>39</v>
      </c>
      <c r="F58" s="21" t="s">
        <v>16</v>
      </c>
      <c r="G58" s="19"/>
      <c r="H58" s="22" t="s">
        <v>17</v>
      </c>
      <c r="I58" s="19"/>
      <c r="J58" s="23"/>
      <c r="K58" s="28">
        <v>5880</v>
      </c>
      <c r="L58" s="29">
        <f t="shared" si="0"/>
        <v>3289254.1799999974</v>
      </c>
    </row>
    <row r="59" spans="1:12" ht="15.75" x14ac:dyDescent="0.3">
      <c r="A59" s="1"/>
      <c r="B59" s="18">
        <v>45070</v>
      </c>
      <c r="C59" s="19"/>
      <c r="D59" s="19"/>
      <c r="E59" s="30" t="s">
        <v>40</v>
      </c>
      <c r="F59" s="26" t="s">
        <v>18</v>
      </c>
      <c r="G59" s="19"/>
      <c r="H59" s="22" t="s">
        <v>19</v>
      </c>
      <c r="I59" s="19"/>
      <c r="J59" s="23"/>
      <c r="K59" s="28">
        <v>8.82</v>
      </c>
      <c r="L59" s="29">
        <f t="shared" si="0"/>
        <v>3289245.3599999975</v>
      </c>
    </row>
    <row r="60" spans="1:12" ht="15.75" x14ac:dyDescent="0.3">
      <c r="A60" s="1"/>
      <c r="B60" s="18">
        <v>45070</v>
      </c>
      <c r="C60" s="19"/>
      <c r="D60" s="19"/>
      <c r="E60" s="30" t="s">
        <v>41</v>
      </c>
      <c r="F60" s="21" t="s">
        <v>16</v>
      </c>
      <c r="G60" s="19"/>
      <c r="H60" s="22" t="s">
        <v>17</v>
      </c>
      <c r="I60" s="19"/>
      <c r="J60" s="23"/>
      <c r="K60" s="28">
        <v>5880</v>
      </c>
      <c r="L60" s="29">
        <f t="shared" si="0"/>
        <v>3283365.3599999975</v>
      </c>
    </row>
    <row r="61" spans="1:12" ht="15.75" x14ac:dyDescent="0.3">
      <c r="A61" s="1"/>
      <c r="B61" s="18">
        <v>45070</v>
      </c>
      <c r="C61" s="19"/>
      <c r="D61" s="19"/>
      <c r="E61" s="30" t="s">
        <v>42</v>
      </c>
      <c r="F61" s="26" t="s">
        <v>18</v>
      </c>
      <c r="G61" s="19"/>
      <c r="H61" s="22" t="s">
        <v>19</v>
      </c>
      <c r="I61" s="19"/>
      <c r="J61" s="23"/>
      <c r="K61" s="28">
        <v>8.82</v>
      </c>
      <c r="L61" s="29">
        <f t="shared" si="0"/>
        <v>3283356.5399999977</v>
      </c>
    </row>
    <row r="62" spans="1:12" ht="15.75" x14ac:dyDescent="0.3">
      <c r="A62" s="1"/>
      <c r="B62" s="18">
        <v>45070</v>
      </c>
      <c r="C62" s="19"/>
      <c r="D62" s="19"/>
      <c r="E62" s="30" t="s">
        <v>43</v>
      </c>
      <c r="F62" s="21" t="s">
        <v>16</v>
      </c>
      <c r="G62" s="19"/>
      <c r="H62" s="22" t="s">
        <v>17</v>
      </c>
      <c r="I62" s="19"/>
      <c r="J62" s="23"/>
      <c r="K62" s="28">
        <v>5880</v>
      </c>
      <c r="L62" s="29">
        <f t="shared" si="0"/>
        <v>3277476.5399999977</v>
      </c>
    </row>
    <row r="63" spans="1:12" ht="15.75" x14ac:dyDescent="0.3">
      <c r="A63" s="1"/>
      <c r="B63" s="18">
        <v>45070</v>
      </c>
      <c r="C63" s="19"/>
      <c r="D63" s="19"/>
      <c r="E63" s="30" t="s">
        <v>44</v>
      </c>
      <c r="F63" s="26" t="s">
        <v>18</v>
      </c>
      <c r="G63" s="19"/>
      <c r="H63" s="22" t="s">
        <v>19</v>
      </c>
      <c r="I63" s="19"/>
      <c r="J63" s="23"/>
      <c r="K63" s="28">
        <v>8.82</v>
      </c>
      <c r="L63" s="29">
        <f t="shared" si="0"/>
        <v>3277467.7199999979</v>
      </c>
    </row>
    <row r="64" spans="1:12" ht="15.75" x14ac:dyDescent="0.3">
      <c r="A64" s="1"/>
      <c r="B64" s="18">
        <v>45072</v>
      </c>
      <c r="C64" s="19"/>
      <c r="D64" s="19"/>
      <c r="E64" s="30" t="s">
        <v>45</v>
      </c>
      <c r="F64" s="21" t="s">
        <v>16</v>
      </c>
      <c r="G64" s="19"/>
      <c r="H64" s="22" t="s">
        <v>17</v>
      </c>
      <c r="I64" s="19"/>
      <c r="J64" s="23"/>
      <c r="K64" s="28">
        <v>59150</v>
      </c>
      <c r="L64" s="29">
        <f t="shared" si="0"/>
        <v>3218317.7199999979</v>
      </c>
    </row>
    <row r="65" spans="1:12" ht="15.75" x14ac:dyDescent="0.3">
      <c r="A65" s="1"/>
      <c r="B65" s="18">
        <v>45072</v>
      </c>
      <c r="C65" s="19"/>
      <c r="D65" s="19"/>
      <c r="E65" s="30" t="s">
        <v>46</v>
      </c>
      <c r="F65" s="26" t="s">
        <v>18</v>
      </c>
      <c r="G65" s="19"/>
      <c r="H65" s="22" t="s">
        <v>19</v>
      </c>
      <c r="I65" s="19"/>
      <c r="J65" s="23"/>
      <c r="K65" s="28">
        <v>88.733000000000004</v>
      </c>
      <c r="L65" s="29">
        <f t="shared" si="0"/>
        <v>3218228.9869999979</v>
      </c>
    </row>
    <row r="66" spans="1:12" ht="15.75" x14ac:dyDescent="0.3">
      <c r="A66" s="1"/>
      <c r="B66" s="18">
        <v>45072</v>
      </c>
      <c r="C66" s="19"/>
      <c r="D66" s="19"/>
      <c r="E66" s="30" t="s">
        <v>47</v>
      </c>
      <c r="F66" s="21" t="s">
        <v>16</v>
      </c>
      <c r="G66" s="19"/>
      <c r="H66" s="22" t="s">
        <v>17</v>
      </c>
      <c r="I66" s="19"/>
      <c r="J66" s="23"/>
      <c r="K66" s="28">
        <v>21150</v>
      </c>
      <c r="L66" s="29">
        <f t="shared" si="0"/>
        <v>3197078.9869999979</v>
      </c>
    </row>
    <row r="67" spans="1:12" ht="15.75" x14ac:dyDescent="0.3">
      <c r="A67" s="1"/>
      <c r="B67" s="18">
        <v>45072</v>
      </c>
      <c r="C67" s="19"/>
      <c r="D67" s="19"/>
      <c r="E67" s="30" t="s">
        <v>48</v>
      </c>
      <c r="F67" s="26" t="s">
        <v>18</v>
      </c>
      <c r="G67" s="19"/>
      <c r="H67" s="22" t="s">
        <v>19</v>
      </c>
      <c r="I67" s="19"/>
      <c r="J67" s="23"/>
      <c r="K67" s="28">
        <v>31.73</v>
      </c>
      <c r="L67" s="29">
        <f t="shared" si="0"/>
        <v>3197047.2569999979</v>
      </c>
    </row>
    <row r="68" spans="1:12" ht="15.75" x14ac:dyDescent="0.3">
      <c r="A68" s="1"/>
      <c r="B68" s="18">
        <v>45072</v>
      </c>
      <c r="C68" s="19"/>
      <c r="D68" s="19"/>
      <c r="E68" s="30" t="s">
        <v>49</v>
      </c>
      <c r="F68" s="21" t="s">
        <v>16</v>
      </c>
      <c r="G68" s="19"/>
      <c r="H68" s="22" t="s">
        <v>17</v>
      </c>
      <c r="I68" s="19"/>
      <c r="J68" s="23"/>
      <c r="K68" s="28">
        <v>17300</v>
      </c>
      <c r="L68" s="29">
        <f t="shared" si="0"/>
        <v>3179747.2569999979</v>
      </c>
    </row>
    <row r="69" spans="1:12" ht="15.75" x14ac:dyDescent="0.3">
      <c r="A69" s="1"/>
      <c r="B69" s="18">
        <v>45072</v>
      </c>
      <c r="C69" s="19"/>
      <c r="D69" s="19"/>
      <c r="E69" s="30" t="s">
        <v>48</v>
      </c>
      <c r="F69" s="26" t="s">
        <v>18</v>
      </c>
      <c r="G69" s="19"/>
      <c r="H69" s="22" t="s">
        <v>19</v>
      </c>
      <c r="I69" s="19"/>
      <c r="J69" s="23"/>
      <c r="K69" s="28">
        <v>25.95</v>
      </c>
      <c r="L69" s="29">
        <f t="shared" si="0"/>
        <v>3179721.3069999977</v>
      </c>
    </row>
    <row r="70" spans="1:12" ht="15.75" x14ac:dyDescent="0.3">
      <c r="A70" s="1"/>
      <c r="B70" s="18">
        <v>45072</v>
      </c>
      <c r="C70" s="19"/>
      <c r="D70" s="19"/>
      <c r="E70" s="30" t="s">
        <v>50</v>
      </c>
      <c r="F70" s="21" t="s">
        <v>16</v>
      </c>
      <c r="G70" s="19"/>
      <c r="H70" s="22" t="s">
        <v>17</v>
      </c>
      <c r="I70" s="19"/>
      <c r="J70" s="23"/>
      <c r="K70" s="28">
        <v>17300</v>
      </c>
      <c r="L70" s="29">
        <f t="shared" si="0"/>
        <v>3162421.3069999977</v>
      </c>
    </row>
    <row r="71" spans="1:12" ht="15.75" x14ac:dyDescent="0.3">
      <c r="A71" s="1"/>
      <c r="B71" s="18">
        <v>45072</v>
      </c>
      <c r="C71" s="19"/>
      <c r="D71" s="19"/>
      <c r="E71" s="30" t="s">
        <v>51</v>
      </c>
      <c r="F71" s="26" t="s">
        <v>18</v>
      </c>
      <c r="G71" s="19"/>
      <c r="H71" s="22" t="s">
        <v>19</v>
      </c>
      <c r="I71" s="19"/>
      <c r="J71" s="23"/>
      <c r="K71" s="28">
        <v>25.95</v>
      </c>
      <c r="L71" s="29">
        <f t="shared" si="0"/>
        <v>3162395.3569999975</v>
      </c>
    </row>
    <row r="72" spans="1:12" ht="15.75" x14ac:dyDescent="0.3">
      <c r="A72" s="1"/>
      <c r="B72" s="18">
        <v>45072</v>
      </c>
      <c r="C72" s="19"/>
      <c r="D72" s="19"/>
      <c r="E72" s="30" t="s">
        <v>52</v>
      </c>
      <c r="F72" s="21" t="s">
        <v>16</v>
      </c>
      <c r="G72" s="19"/>
      <c r="H72" s="22" t="s">
        <v>17</v>
      </c>
      <c r="I72" s="19"/>
      <c r="J72" s="23"/>
      <c r="K72" s="28">
        <v>17300</v>
      </c>
      <c r="L72" s="29">
        <f t="shared" si="0"/>
        <v>3145095.3569999975</v>
      </c>
    </row>
    <row r="73" spans="1:12" ht="15.75" x14ac:dyDescent="0.3">
      <c r="A73" s="1"/>
      <c r="B73" s="18">
        <v>45072</v>
      </c>
      <c r="C73" s="19"/>
      <c r="D73" s="19"/>
      <c r="E73" s="30" t="s">
        <v>51</v>
      </c>
      <c r="F73" s="26" t="s">
        <v>18</v>
      </c>
      <c r="G73" s="19"/>
      <c r="H73" s="22" t="s">
        <v>19</v>
      </c>
      <c r="I73" s="19"/>
      <c r="J73" s="23"/>
      <c r="K73" s="28">
        <v>25.95</v>
      </c>
      <c r="L73" s="29">
        <f t="shared" si="0"/>
        <v>3145069.4069999973</v>
      </c>
    </row>
    <row r="74" spans="1:12" ht="15.75" x14ac:dyDescent="0.3">
      <c r="A74" s="1"/>
      <c r="B74" s="18">
        <v>45072</v>
      </c>
      <c r="C74" s="19"/>
      <c r="D74" s="19"/>
      <c r="E74" s="30" t="s">
        <v>53</v>
      </c>
      <c r="F74" s="21" t="s">
        <v>16</v>
      </c>
      <c r="G74" s="19"/>
      <c r="H74" s="22" t="s">
        <v>17</v>
      </c>
      <c r="I74" s="19"/>
      <c r="J74" s="23"/>
      <c r="K74" s="28">
        <v>21150</v>
      </c>
      <c r="L74" s="29">
        <f t="shared" si="0"/>
        <v>3123919.4069999973</v>
      </c>
    </row>
    <row r="75" spans="1:12" ht="15.75" x14ac:dyDescent="0.3">
      <c r="A75" s="1"/>
      <c r="B75" s="18">
        <v>45072</v>
      </c>
      <c r="C75" s="19"/>
      <c r="D75" s="19"/>
      <c r="E75" s="30" t="s">
        <v>54</v>
      </c>
      <c r="F75" s="26" t="s">
        <v>18</v>
      </c>
      <c r="G75" s="19"/>
      <c r="H75" s="22" t="s">
        <v>19</v>
      </c>
      <c r="I75" s="19"/>
      <c r="J75" s="23"/>
      <c r="K75" s="28">
        <v>31.73</v>
      </c>
      <c r="L75" s="29">
        <f>+J75-K75+L74</f>
        <v>3123887.6769999973</v>
      </c>
    </row>
    <row r="76" spans="1:12" ht="15.75" x14ac:dyDescent="0.3">
      <c r="A76" s="1"/>
      <c r="B76" s="18">
        <v>45072</v>
      </c>
      <c r="C76" s="19"/>
      <c r="D76" s="19"/>
      <c r="E76" s="30" t="s">
        <v>55</v>
      </c>
      <c r="F76" s="21" t="s">
        <v>16</v>
      </c>
      <c r="G76" s="19"/>
      <c r="H76" s="22" t="s">
        <v>17</v>
      </c>
      <c r="I76" s="19"/>
      <c r="J76" s="23"/>
      <c r="K76" s="28">
        <v>17300</v>
      </c>
      <c r="L76" s="29">
        <f>+J76-K76+L75</f>
        <v>3106587.6769999973</v>
      </c>
    </row>
    <row r="77" spans="1:12" ht="15.75" x14ac:dyDescent="0.3">
      <c r="A77" s="1"/>
      <c r="B77" s="18">
        <v>45072</v>
      </c>
      <c r="C77" s="19"/>
      <c r="D77" s="19"/>
      <c r="E77" s="30" t="s">
        <v>56</v>
      </c>
      <c r="F77" s="26" t="s">
        <v>18</v>
      </c>
      <c r="G77" s="19"/>
      <c r="H77" s="22" t="s">
        <v>19</v>
      </c>
      <c r="I77" s="19"/>
      <c r="J77" s="23"/>
      <c r="K77" s="28">
        <v>25.95</v>
      </c>
      <c r="L77" s="29">
        <f>+J77-K77+L76</f>
        <v>3106561.7269999972</v>
      </c>
    </row>
    <row r="78" spans="1:12" ht="15.75" x14ac:dyDescent="0.3">
      <c r="A78" s="1"/>
      <c r="B78" s="18">
        <v>45072</v>
      </c>
      <c r="C78" s="19"/>
      <c r="D78" s="19"/>
      <c r="E78" s="30" t="s">
        <v>57</v>
      </c>
      <c r="F78" s="21" t="s">
        <v>16</v>
      </c>
      <c r="G78" s="19"/>
      <c r="H78" s="22" t="s">
        <v>17</v>
      </c>
      <c r="I78" s="19"/>
      <c r="J78" s="23"/>
      <c r="K78" s="28">
        <v>17300</v>
      </c>
      <c r="L78" s="29">
        <f t="shared" si="0"/>
        <v>3089261.7269999972</v>
      </c>
    </row>
    <row r="79" spans="1:12" ht="15.75" x14ac:dyDescent="0.3">
      <c r="A79" s="1"/>
      <c r="B79" s="18">
        <v>45072</v>
      </c>
      <c r="C79" s="19"/>
      <c r="D79" s="19"/>
      <c r="E79" s="30" t="s">
        <v>56</v>
      </c>
      <c r="F79" s="26" t="s">
        <v>18</v>
      </c>
      <c r="G79" s="19"/>
      <c r="H79" s="22" t="s">
        <v>19</v>
      </c>
      <c r="I79" s="19"/>
      <c r="J79" s="23"/>
      <c r="K79" s="28">
        <v>25.95</v>
      </c>
      <c r="L79" s="29">
        <f t="shared" si="0"/>
        <v>3089235.776999997</v>
      </c>
    </row>
    <row r="80" spans="1:12" ht="15.75" x14ac:dyDescent="0.3">
      <c r="A80" s="1"/>
      <c r="B80" s="18">
        <v>45072</v>
      </c>
      <c r="C80" s="19"/>
      <c r="D80" s="19"/>
      <c r="E80" s="30" t="s">
        <v>58</v>
      </c>
      <c r="F80" s="21" t="s">
        <v>16</v>
      </c>
      <c r="G80" s="19"/>
      <c r="H80" s="22" t="s">
        <v>17</v>
      </c>
      <c r="I80" s="19"/>
      <c r="J80" s="23"/>
      <c r="K80" s="28">
        <v>17300</v>
      </c>
      <c r="L80" s="29">
        <f t="shared" si="0"/>
        <v>3071935.776999997</v>
      </c>
    </row>
    <row r="81" spans="1:14" ht="15.75" x14ac:dyDescent="0.3">
      <c r="A81" s="1"/>
      <c r="B81" s="18">
        <v>45072</v>
      </c>
      <c r="C81" s="19"/>
      <c r="D81" s="19"/>
      <c r="E81" s="30" t="s">
        <v>59</v>
      </c>
      <c r="F81" s="26" t="s">
        <v>18</v>
      </c>
      <c r="G81" s="19"/>
      <c r="H81" s="22" t="s">
        <v>19</v>
      </c>
      <c r="I81" s="19"/>
      <c r="J81" s="23"/>
      <c r="K81" s="28">
        <v>25.95</v>
      </c>
      <c r="L81" s="29">
        <f t="shared" si="0"/>
        <v>3071909.8269999968</v>
      </c>
    </row>
    <row r="82" spans="1:14" ht="15.75" x14ac:dyDescent="0.3">
      <c r="A82" s="1"/>
      <c r="B82" s="18">
        <v>45075</v>
      </c>
      <c r="C82" s="19"/>
      <c r="D82" s="19"/>
      <c r="E82" s="30" t="s">
        <v>60</v>
      </c>
      <c r="F82" s="21" t="s">
        <v>16</v>
      </c>
      <c r="G82" s="19"/>
      <c r="H82" s="22" t="s">
        <v>17</v>
      </c>
      <c r="I82" s="19"/>
      <c r="J82" s="23"/>
      <c r="K82" s="28">
        <v>39427.5</v>
      </c>
      <c r="L82" s="29">
        <f t="shared" si="0"/>
        <v>3032482.3269999968</v>
      </c>
    </row>
    <row r="83" spans="1:14" ht="15.75" x14ac:dyDescent="0.3">
      <c r="A83" s="1"/>
      <c r="B83" s="18">
        <v>45075</v>
      </c>
      <c r="C83" s="19"/>
      <c r="D83" s="19"/>
      <c r="E83" s="30" t="s">
        <v>61</v>
      </c>
      <c r="F83" s="26" t="s">
        <v>18</v>
      </c>
      <c r="G83" s="19"/>
      <c r="H83" s="22" t="s">
        <v>19</v>
      </c>
      <c r="I83" s="19"/>
      <c r="J83" s="23"/>
      <c r="K83" s="28">
        <v>59.14</v>
      </c>
      <c r="L83" s="29">
        <f t="shared" si="0"/>
        <v>3032423.1869999967</v>
      </c>
    </row>
    <row r="84" spans="1:14" ht="15.75" x14ac:dyDescent="0.3">
      <c r="A84" s="1"/>
      <c r="B84" s="18">
        <v>45077</v>
      </c>
      <c r="C84" s="19"/>
      <c r="D84" s="19"/>
      <c r="E84" s="30" t="s">
        <v>62</v>
      </c>
      <c r="F84" s="32" t="s">
        <v>18</v>
      </c>
      <c r="G84" s="33"/>
      <c r="H84" s="34" t="s">
        <v>63</v>
      </c>
      <c r="I84" s="19"/>
      <c r="J84" s="23"/>
      <c r="K84" s="28">
        <v>175</v>
      </c>
      <c r="L84" s="29">
        <f>+J84-K84+L83</f>
        <v>3032248.1869999967</v>
      </c>
    </row>
    <row r="85" spans="1:14" ht="16.5" thickBot="1" x14ac:dyDescent="0.35">
      <c r="A85" s="1"/>
      <c r="B85" s="35" t="s">
        <v>64</v>
      </c>
      <c r="C85" s="36"/>
      <c r="D85" s="36"/>
      <c r="E85" s="36"/>
      <c r="F85" s="37"/>
      <c r="G85" s="35"/>
      <c r="H85" s="38"/>
      <c r="I85" s="36"/>
      <c r="J85" s="39">
        <f>SUM(J10:J84)</f>
        <v>1351596.6</v>
      </c>
      <c r="K85" s="39">
        <f>SUM(K9:K84)</f>
        <v>1253001.4729999995</v>
      </c>
      <c r="L85" s="40">
        <f>+L84</f>
        <v>3032248.1869999967</v>
      </c>
      <c r="N85" s="41"/>
    </row>
    <row r="86" spans="1:14" ht="16.5" thickTop="1" x14ac:dyDescent="0.3">
      <c r="A86" s="1"/>
      <c r="B86" s="1"/>
      <c r="C86" s="1"/>
      <c r="D86" s="1"/>
      <c r="E86" s="1"/>
      <c r="F86" s="2"/>
      <c r="G86" s="1"/>
      <c r="H86" s="1"/>
      <c r="I86" s="1"/>
      <c r="J86" s="3"/>
      <c r="K86" s="3"/>
      <c r="L86" s="42"/>
    </row>
    <row r="87" spans="1:14" ht="15.75" x14ac:dyDescent="0.3">
      <c r="A87" s="1"/>
      <c r="B87" s="1"/>
      <c r="C87" s="1"/>
      <c r="D87" s="1"/>
      <c r="E87" s="1"/>
      <c r="F87" s="2"/>
      <c r="G87" s="1"/>
      <c r="H87" s="1"/>
      <c r="I87" s="1"/>
      <c r="J87" s="3"/>
      <c r="K87" s="3"/>
      <c r="L87" s="1"/>
      <c r="N87" s="27"/>
    </row>
    <row r="88" spans="1:14" ht="15.75" x14ac:dyDescent="0.3">
      <c r="A88" s="1"/>
      <c r="B88" s="1"/>
      <c r="C88" s="1"/>
      <c r="D88" s="1"/>
      <c r="E88" s="1"/>
      <c r="F88" s="2"/>
      <c r="G88" s="1"/>
      <c r="H88" s="1"/>
      <c r="I88" s="1"/>
      <c r="J88" s="3"/>
      <c r="K88" s="3"/>
      <c r="L88" s="1"/>
    </row>
    <row r="89" spans="1:14" ht="15.75" x14ac:dyDescent="0.3">
      <c r="A89" s="1"/>
      <c r="B89" s="1"/>
      <c r="C89" s="1"/>
      <c r="D89" s="1"/>
      <c r="E89" s="1"/>
      <c r="F89" s="2"/>
      <c r="G89" s="1"/>
      <c r="H89" s="1"/>
      <c r="I89" s="1"/>
      <c r="J89" s="3"/>
      <c r="K89" s="3"/>
      <c r="L89" s="42"/>
    </row>
    <row r="90" spans="1:14" ht="15.75" x14ac:dyDescent="0.3">
      <c r="A90" s="1"/>
      <c r="B90" s="1"/>
      <c r="E90" s="1"/>
      <c r="F90" s="2"/>
      <c r="G90" s="1"/>
      <c r="H90" s="1"/>
      <c r="I90" s="1"/>
      <c r="J90" s="3"/>
    </row>
    <row r="91" spans="1:14" ht="15.75" x14ac:dyDescent="0.3">
      <c r="A91" s="1"/>
      <c r="B91" s="1"/>
      <c r="C91" s="84" t="s">
        <v>65</v>
      </c>
      <c r="D91" s="84"/>
      <c r="E91" s="84"/>
      <c r="G91" s="1"/>
      <c r="H91" s="44" t="s">
        <v>66</v>
      </c>
      <c r="I91" s="1"/>
      <c r="K91" s="84" t="s">
        <v>66</v>
      </c>
      <c r="L91" s="84"/>
    </row>
    <row r="92" spans="1:14" ht="15.75" x14ac:dyDescent="0.3">
      <c r="A92" s="1"/>
      <c r="B92" s="1"/>
      <c r="C92" s="85" t="s">
        <v>67</v>
      </c>
      <c r="D92" s="85"/>
      <c r="E92" s="85"/>
      <c r="G92" s="4"/>
      <c r="H92" s="46" t="s">
        <v>68</v>
      </c>
      <c r="I92" s="1"/>
      <c r="J92" s="1"/>
      <c r="K92" s="85" t="s">
        <v>69</v>
      </c>
      <c r="L92" s="85"/>
    </row>
    <row r="93" spans="1:14" ht="15.75" x14ac:dyDescent="0.3">
      <c r="A93" s="1"/>
      <c r="B93" s="1"/>
      <c r="C93" s="82" t="s">
        <v>70</v>
      </c>
      <c r="D93" s="82"/>
      <c r="E93" s="82"/>
      <c r="G93" s="4"/>
      <c r="H93" s="4" t="s">
        <v>71</v>
      </c>
      <c r="I93" s="1"/>
      <c r="J93" s="1"/>
      <c r="K93" s="82" t="s">
        <v>72</v>
      </c>
      <c r="L93" s="82"/>
    </row>
    <row r="94" spans="1:14" ht="15.75" x14ac:dyDescent="0.3">
      <c r="A94" s="1"/>
      <c r="B94" s="1"/>
      <c r="C94" s="1"/>
      <c r="D94" s="1"/>
      <c r="E94" s="1"/>
      <c r="F94" s="2"/>
      <c r="G94" s="1"/>
      <c r="H94" s="1"/>
      <c r="I94" s="1"/>
      <c r="J94" s="3"/>
      <c r="K94" s="3"/>
      <c r="L94" s="1"/>
    </row>
    <row r="95" spans="1:14" ht="15.75" x14ac:dyDescent="0.3">
      <c r="A95" s="1"/>
      <c r="B95" s="47"/>
      <c r="C95" s="47"/>
      <c r="D95" s="47"/>
      <c r="E95" s="47"/>
      <c r="F95" s="48"/>
      <c r="G95" s="47"/>
      <c r="H95" s="47"/>
      <c r="I95" s="47"/>
      <c r="J95" s="49"/>
      <c r="K95" s="49"/>
      <c r="L95" s="47"/>
    </row>
    <row r="96" spans="1:14" ht="15.75" x14ac:dyDescent="0.3">
      <c r="A96" s="1"/>
      <c r="B96" s="1"/>
      <c r="C96" s="1"/>
      <c r="D96" s="1"/>
      <c r="E96" s="1"/>
      <c r="F96" s="2"/>
      <c r="G96" s="1"/>
      <c r="H96" s="1"/>
      <c r="I96" s="1"/>
      <c r="J96" s="3"/>
      <c r="K96" s="3"/>
      <c r="L96" s="1"/>
    </row>
    <row r="97" spans="1:16" ht="15.75" x14ac:dyDescent="0.3">
      <c r="A97" s="1"/>
      <c r="B97" s="1"/>
      <c r="C97" s="1"/>
      <c r="D97" s="1"/>
      <c r="E97" s="1"/>
      <c r="F97" s="2"/>
      <c r="G97" s="1"/>
      <c r="H97" s="1"/>
      <c r="I97" s="1"/>
      <c r="J97" s="3"/>
      <c r="K97" s="3"/>
      <c r="L97" s="1"/>
    </row>
    <row r="98" spans="1:16" ht="15.75" x14ac:dyDescent="0.3">
      <c r="A98" s="1"/>
      <c r="B98" s="1"/>
      <c r="C98" s="1"/>
      <c r="D98" s="1"/>
      <c r="E98" s="1"/>
      <c r="F98" s="2"/>
      <c r="G98" s="1"/>
      <c r="H98" s="1"/>
      <c r="I98" s="1"/>
      <c r="J98" s="3"/>
      <c r="K98" s="3"/>
      <c r="L98" s="1"/>
    </row>
    <row r="99" spans="1:16" ht="15.75" x14ac:dyDescent="0.3">
      <c r="A99" s="1"/>
      <c r="B99" s="1"/>
      <c r="C99" s="1"/>
      <c r="D99" s="1"/>
      <c r="E99" s="1"/>
      <c r="F99" s="2"/>
      <c r="G99" s="1"/>
      <c r="H99" s="1"/>
      <c r="I99" s="1"/>
      <c r="J99" s="3"/>
      <c r="K99" s="3"/>
      <c r="L99" s="1"/>
    </row>
    <row r="100" spans="1:16" ht="15.75" x14ac:dyDescent="0.3">
      <c r="A100" s="1"/>
      <c r="B100" s="82" t="s">
        <v>0</v>
      </c>
      <c r="C100" s="82"/>
      <c r="D100" s="82"/>
      <c r="E100" s="82"/>
      <c r="F100" s="82"/>
      <c r="G100" s="82"/>
      <c r="H100" s="82"/>
      <c r="I100" s="82"/>
      <c r="J100" s="82"/>
      <c r="K100" s="82"/>
      <c r="L100" s="82"/>
    </row>
    <row r="101" spans="1:16" ht="15.75" x14ac:dyDescent="0.3">
      <c r="A101" s="1"/>
      <c r="B101" s="82" t="s">
        <v>1</v>
      </c>
      <c r="C101" s="82"/>
      <c r="D101" s="82"/>
      <c r="E101" s="82"/>
      <c r="F101" s="82"/>
      <c r="G101" s="82"/>
      <c r="H101" s="82"/>
      <c r="I101" s="82"/>
      <c r="J101" s="82"/>
      <c r="K101" s="82"/>
      <c r="L101" s="82"/>
    </row>
    <row r="102" spans="1:16" ht="15.75" x14ac:dyDescent="0.3">
      <c r="A102" s="1"/>
      <c r="B102" s="82" t="s">
        <v>73</v>
      </c>
      <c r="C102" s="82"/>
      <c r="D102" s="82"/>
      <c r="E102" s="82"/>
      <c r="F102" s="82"/>
      <c r="G102" s="82"/>
      <c r="H102" s="82"/>
      <c r="I102" s="82"/>
      <c r="J102" s="82"/>
      <c r="K102" s="82"/>
      <c r="L102" s="82"/>
    </row>
    <row r="103" spans="1:16" ht="15.75" x14ac:dyDescent="0.3">
      <c r="A103" s="1"/>
      <c r="B103" s="83" t="str">
        <f>+B5</f>
        <v>MAYO DEL 2023</v>
      </c>
      <c r="C103" s="83"/>
      <c r="D103" s="83"/>
      <c r="E103" s="83"/>
      <c r="F103" s="83"/>
      <c r="G103" s="83"/>
      <c r="H103" s="83"/>
      <c r="I103" s="83"/>
      <c r="J103" s="83"/>
      <c r="K103" s="83"/>
      <c r="L103" s="83"/>
    </row>
    <row r="104" spans="1:16" ht="15.75" x14ac:dyDescent="0.3">
      <c r="A104" s="1"/>
      <c r="B104" s="1"/>
      <c r="C104" s="1"/>
      <c r="D104" s="1"/>
      <c r="E104" s="1"/>
      <c r="F104" s="2"/>
      <c r="G104" s="1"/>
      <c r="H104" s="1"/>
      <c r="I104" s="1"/>
      <c r="J104" s="3"/>
      <c r="K104" s="3"/>
      <c r="L104" s="1"/>
    </row>
    <row r="105" spans="1:16" ht="15.75" x14ac:dyDescent="0.3">
      <c r="A105" s="1"/>
      <c r="B105" s="5" t="s">
        <v>4</v>
      </c>
      <c r="C105" s="5" t="s">
        <v>74</v>
      </c>
      <c r="D105" s="5" t="s">
        <v>6</v>
      </c>
      <c r="E105" s="5" t="s">
        <v>7</v>
      </c>
      <c r="F105" s="6" t="s">
        <v>8</v>
      </c>
      <c r="G105" s="5"/>
      <c r="H105" s="50" t="s">
        <v>75</v>
      </c>
      <c r="I105" s="50" t="s">
        <v>11</v>
      </c>
      <c r="J105" s="51" t="s">
        <v>76</v>
      </c>
      <c r="K105" s="51" t="s">
        <v>77</v>
      </c>
      <c r="L105" s="5" t="s">
        <v>14</v>
      </c>
    </row>
    <row r="106" spans="1:16" ht="15.75" x14ac:dyDescent="0.3">
      <c r="A106" s="1"/>
      <c r="B106" s="52"/>
      <c r="C106" s="53"/>
      <c r="D106" s="10"/>
      <c r="E106" s="10"/>
      <c r="F106" s="54"/>
      <c r="G106" s="10"/>
      <c r="H106" s="12" t="s">
        <v>15</v>
      </c>
      <c r="I106" s="10"/>
      <c r="J106" s="13"/>
      <c r="K106" s="13"/>
      <c r="L106" s="25">
        <f>+[1]ABRIL!L175</f>
        <v>1479851300.7937202</v>
      </c>
    </row>
    <row r="107" spans="1:16" ht="33" x14ac:dyDescent="0.3">
      <c r="A107" s="1"/>
      <c r="B107" s="55">
        <v>45049</v>
      </c>
      <c r="C107" s="56"/>
      <c r="D107" s="57"/>
      <c r="E107" s="58" t="s">
        <v>78</v>
      </c>
      <c r="F107" s="59" t="s">
        <v>79</v>
      </c>
      <c r="G107" s="59"/>
      <c r="H107" s="60" t="s">
        <v>80</v>
      </c>
      <c r="I107" s="61"/>
      <c r="J107" s="62">
        <v>135056534.74000001</v>
      </c>
      <c r="K107" s="63"/>
      <c r="L107" s="25">
        <f t="shared" ref="L107:L152" si="1">+L106+J107-K107</f>
        <v>1614907835.5337203</v>
      </c>
    </row>
    <row r="108" spans="1:16" ht="49.5" x14ac:dyDescent="0.3">
      <c r="A108" s="1"/>
      <c r="B108" s="64">
        <v>45054</v>
      </c>
      <c r="C108" s="56" t="s">
        <v>81</v>
      </c>
      <c r="D108" s="61"/>
      <c r="E108" s="59" t="s">
        <v>82</v>
      </c>
      <c r="F108" s="59" t="s">
        <v>83</v>
      </c>
      <c r="G108" s="59"/>
      <c r="H108" s="60" t="s">
        <v>84</v>
      </c>
      <c r="I108" s="61"/>
      <c r="J108" s="62"/>
      <c r="K108" s="63">
        <v>141600</v>
      </c>
      <c r="L108" s="25">
        <f t="shared" si="1"/>
        <v>1614766235.5337203</v>
      </c>
      <c r="N108" s="65"/>
      <c r="P108" s="27"/>
    </row>
    <row r="109" spans="1:16" ht="66" x14ac:dyDescent="0.3">
      <c r="A109" s="1"/>
      <c r="B109" s="64">
        <v>45054</v>
      </c>
      <c r="C109" s="56" t="s">
        <v>85</v>
      </c>
      <c r="D109" s="61"/>
      <c r="E109" s="59" t="s">
        <v>82</v>
      </c>
      <c r="F109" s="59" t="s">
        <v>83</v>
      </c>
      <c r="G109" s="59"/>
      <c r="H109" s="60" t="s">
        <v>86</v>
      </c>
      <c r="I109" s="61"/>
      <c r="J109" s="62"/>
      <c r="K109" s="63">
        <v>100300</v>
      </c>
      <c r="L109" s="25">
        <f t="shared" si="1"/>
        <v>1614665935.5337203</v>
      </c>
    </row>
    <row r="110" spans="1:16" ht="49.5" x14ac:dyDescent="0.3">
      <c r="A110" s="1"/>
      <c r="B110" s="64">
        <v>45054</v>
      </c>
      <c r="C110" s="56" t="s">
        <v>87</v>
      </c>
      <c r="D110" s="61"/>
      <c r="E110" s="59" t="s">
        <v>88</v>
      </c>
      <c r="F110" s="59" t="s">
        <v>89</v>
      </c>
      <c r="G110" s="61"/>
      <c r="H110" s="60" t="s">
        <v>90</v>
      </c>
      <c r="I110" s="61"/>
      <c r="J110" s="62"/>
      <c r="K110" s="63">
        <v>1096532.44</v>
      </c>
      <c r="L110" s="25">
        <f t="shared" si="1"/>
        <v>1613569403.0937202</v>
      </c>
    </row>
    <row r="111" spans="1:16" ht="33" x14ac:dyDescent="0.3">
      <c r="A111" s="1"/>
      <c r="B111" s="64">
        <v>45054</v>
      </c>
      <c r="C111" s="56" t="s">
        <v>91</v>
      </c>
      <c r="D111" s="61"/>
      <c r="E111" s="59" t="s">
        <v>92</v>
      </c>
      <c r="F111" s="59" t="s">
        <v>93</v>
      </c>
      <c r="G111" s="61"/>
      <c r="H111" s="60" t="s">
        <v>94</v>
      </c>
      <c r="I111" s="61"/>
      <c r="J111" s="66"/>
      <c r="K111" s="63">
        <v>10500</v>
      </c>
      <c r="L111" s="25">
        <f t="shared" si="1"/>
        <v>1613558903.0937202</v>
      </c>
    </row>
    <row r="112" spans="1:16" ht="66" x14ac:dyDescent="0.3">
      <c r="A112" s="1"/>
      <c r="B112" s="64">
        <v>45054</v>
      </c>
      <c r="C112" s="56" t="s">
        <v>95</v>
      </c>
      <c r="D112" s="61"/>
      <c r="E112" s="59" t="s">
        <v>96</v>
      </c>
      <c r="F112" s="59" t="s">
        <v>97</v>
      </c>
      <c r="G112" s="61"/>
      <c r="H112" s="60" t="s">
        <v>98</v>
      </c>
      <c r="I112" s="61"/>
      <c r="J112" s="66"/>
      <c r="K112" s="63">
        <v>209172.7</v>
      </c>
      <c r="L112" s="25">
        <f t="shared" si="1"/>
        <v>1613349730.3937201</v>
      </c>
    </row>
    <row r="113" spans="1:12" ht="49.5" x14ac:dyDescent="0.3">
      <c r="A113" s="1"/>
      <c r="B113" s="64">
        <v>45054</v>
      </c>
      <c r="C113" s="56" t="s">
        <v>99</v>
      </c>
      <c r="D113" s="57"/>
      <c r="E113" s="59" t="s">
        <v>100</v>
      </c>
      <c r="F113" s="59" t="s">
        <v>101</v>
      </c>
      <c r="G113" s="61"/>
      <c r="H113" s="60" t="s">
        <v>102</v>
      </c>
      <c r="I113" s="61"/>
      <c r="J113" s="67"/>
      <c r="K113" s="63">
        <v>12744</v>
      </c>
      <c r="L113" s="25">
        <f t="shared" si="1"/>
        <v>1613336986.3937201</v>
      </c>
    </row>
    <row r="114" spans="1:12" ht="33" x14ac:dyDescent="0.3">
      <c r="A114" s="1"/>
      <c r="B114" s="64">
        <v>45054</v>
      </c>
      <c r="C114" s="56" t="s">
        <v>103</v>
      </c>
      <c r="D114" s="61"/>
      <c r="E114" s="59" t="s">
        <v>104</v>
      </c>
      <c r="F114" s="59" t="s">
        <v>105</v>
      </c>
      <c r="G114" s="61"/>
      <c r="H114" s="60" t="s">
        <v>106</v>
      </c>
      <c r="I114" s="61"/>
      <c r="J114" s="62"/>
      <c r="K114" s="63">
        <v>66080</v>
      </c>
      <c r="L114" s="25">
        <f t="shared" si="1"/>
        <v>1613270906.3937201</v>
      </c>
    </row>
    <row r="115" spans="1:12" ht="66" x14ac:dyDescent="0.3">
      <c r="A115" s="1"/>
      <c r="B115" s="64">
        <v>45054</v>
      </c>
      <c r="C115" s="56">
        <v>1117</v>
      </c>
      <c r="D115" s="57"/>
      <c r="E115" s="68" t="s">
        <v>107</v>
      </c>
      <c r="F115" s="60" t="s">
        <v>108</v>
      </c>
      <c r="G115" s="61"/>
      <c r="H115" s="60" t="s">
        <v>109</v>
      </c>
      <c r="I115" s="61"/>
      <c r="J115" s="62"/>
      <c r="K115" s="63">
        <v>32049782.02</v>
      </c>
      <c r="L115" s="25">
        <f t="shared" si="1"/>
        <v>1581221124.3737202</v>
      </c>
    </row>
    <row r="116" spans="1:12" ht="66" x14ac:dyDescent="0.3">
      <c r="A116" s="1"/>
      <c r="B116" s="64">
        <v>45056</v>
      </c>
      <c r="C116" s="56">
        <v>1133</v>
      </c>
      <c r="D116" s="57"/>
      <c r="E116" s="68" t="s">
        <v>110</v>
      </c>
      <c r="F116" s="68" t="s">
        <v>111</v>
      </c>
      <c r="G116" s="61"/>
      <c r="H116" s="60" t="s">
        <v>112</v>
      </c>
      <c r="I116" s="61"/>
      <c r="J116" s="62"/>
      <c r="K116" s="63">
        <v>6097211.7300000004</v>
      </c>
      <c r="L116" s="25">
        <f t="shared" si="1"/>
        <v>1575123912.6437201</v>
      </c>
    </row>
    <row r="117" spans="1:12" ht="33" x14ac:dyDescent="0.3">
      <c r="A117" s="1"/>
      <c r="B117" s="64">
        <v>45062</v>
      </c>
      <c r="C117" s="56"/>
      <c r="D117" s="57"/>
      <c r="E117" s="68" t="s">
        <v>113</v>
      </c>
      <c r="F117" s="59" t="s">
        <v>79</v>
      </c>
      <c r="G117" s="61"/>
      <c r="H117" s="60" t="s">
        <v>114</v>
      </c>
      <c r="I117" s="61"/>
      <c r="J117" s="62">
        <v>1417883.7</v>
      </c>
      <c r="K117" s="63"/>
      <c r="L117" s="25">
        <f t="shared" si="1"/>
        <v>1576541796.3437202</v>
      </c>
    </row>
    <row r="118" spans="1:12" ht="45" x14ac:dyDescent="0.3">
      <c r="A118" s="1"/>
      <c r="B118" s="64">
        <v>45062</v>
      </c>
      <c r="C118" s="56">
        <v>1159</v>
      </c>
      <c r="D118" s="57"/>
      <c r="E118" s="68" t="s">
        <v>115</v>
      </c>
      <c r="F118" s="68" t="s">
        <v>116</v>
      </c>
      <c r="G118" s="61"/>
      <c r="H118" s="60" t="s">
        <v>117</v>
      </c>
      <c r="I118" s="61"/>
      <c r="J118" s="62"/>
      <c r="K118" s="63">
        <v>4543408.419999999</v>
      </c>
      <c r="L118" s="25">
        <f t="shared" si="1"/>
        <v>1571998387.9237201</v>
      </c>
    </row>
    <row r="119" spans="1:12" ht="45" x14ac:dyDescent="0.3">
      <c r="A119" s="1"/>
      <c r="B119" s="64">
        <v>45062</v>
      </c>
      <c r="C119" s="69">
        <v>1161</v>
      </c>
      <c r="D119" s="70"/>
      <c r="E119" s="68" t="s">
        <v>118</v>
      </c>
      <c r="F119" s="68" t="s">
        <v>116</v>
      </c>
      <c r="G119" s="61"/>
      <c r="H119" s="60" t="s">
        <v>119</v>
      </c>
      <c r="I119" s="71"/>
      <c r="J119" s="72"/>
      <c r="K119" s="63">
        <v>129348.8</v>
      </c>
      <c r="L119" s="25">
        <f t="shared" si="1"/>
        <v>1571869039.1237202</v>
      </c>
    </row>
    <row r="120" spans="1:12" ht="45" x14ac:dyDescent="0.3">
      <c r="A120" s="1"/>
      <c r="B120" s="64">
        <v>45062</v>
      </c>
      <c r="C120" s="56">
        <v>1163</v>
      </c>
      <c r="D120" s="57"/>
      <c r="E120" s="68" t="s">
        <v>120</v>
      </c>
      <c r="F120" s="68" t="s">
        <v>116</v>
      </c>
      <c r="G120" s="61"/>
      <c r="H120" s="60" t="s">
        <v>121</v>
      </c>
      <c r="I120" s="61"/>
      <c r="J120" s="62"/>
      <c r="K120" s="63">
        <v>69294</v>
      </c>
      <c r="L120" s="25">
        <f t="shared" si="1"/>
        <v>1571799745.1237202</v>
      </c>
    </row>
    <row r="121" spans="1:12" ht="45" x14ac:dyDescent="0.3">
      <c r="A121" s="1"/>
      <c r="B121" s="64">
        <v>45062</v>
      </c>
      <c r="C121" s="56">
        <v>1165</v>
      </c>
      <c r="D121" s="57"/>
      <c r="E121" s="68" t="s">
        <v>122</v>
      </c>
      <c r="F121" s="68" t="s">
        <v>116</v>
      </c>
      <c r="G121" s="61"/>
      <c r="H121" s="60" t="s">
        <v>123</v>
      </c>
      <c r="I121" s="61"/>
      <c r="J121" s="62"/>
      <c r="K121" s="63">
        <v>20000</v>
      </c>
      <c r="L121" s="25">
        <f t="shared" si="1"/>
        <v>1571779745.1237202</v>
      </c>
    </row>
    <row r="122" spans="1:12" ht="45" x14ac:dyDescent="0.3">
      <c r="A122" s="1"/>
      <c r="B122" s="64">
        <v>45062</v>
      </c>
      <c r="C122" s="56">
        <v>1167</v>
      </c>
      <c r="D122" s="57"/>
      <c r="E122" s="68" t="s">
        <v>124</v>
      </c>
      <c r="F122" s="68" t="s">
        <v>116</v>
      </c>
      <c r="G122" s="61"/>
      <c r="H122" s="60" t="s">
        <v>125</v>
      </c>
      <c r="I122" s="61"/>
      <c r="J122" s="62"/>
      <c r="K122" s="63">
        <v>4111314.55</v>
      </c>
      <c r="L122" s="25">
        <f t="shared" si="1"/>
        <v>1567668430.5737202</v>
      </c>
    </row>
    <row r="123" spans="1:12" ht="33" x14ac:dyDescent="0.3">
      <c r="A123" s="1"/>
      <c r="B123" s="64">
        <v>45063</v>
      </c>
      <c r="C123" s="56"/>
      <c r="D123" s="57"/>
      <c r="E123" s="68" t="s">
        <v>126</v>
      </c>
      <c r="F123" s="68" t="s">
        <v>79</v>
      </c>
      <c r="G123" s="61"/>
      <c r="H123" s="60" t="s">
        <v>127</v>
      </c>
      <c r="I123" s="61"/>
      <c r="J123" s="62">
        <v>1264976.1000000001</v>
      </c>
      <c r="K123" s="63"/>
      <c r="L123" s="25">
        <f t="shared" si="1"/>
        <v>1568933406.6737201</v>
      </c>
    </row>
    <row r="124" spans="1:12" ht="66" x14ac:dyDescent="0.3">
      <c r="A124" s="1"/>
      <c r="B124" s="64">
        <v>45063</v>
      </c>
      <c r="C124" s="56">
        <v>1169</v>
      </c>
      <c r="D124" s="57"/>
      <c r="E124" s="68" t="s">
        <v>128</v>
      </c>
      <c r="F124" s="68" t="s">
        <v>129</v>
      </c>
      <c r="G124" s="61"/>
      <c r="H124" s="60" t="s">
        <v>130</v>
      </c>
      <c r="I124" s="61"/>
      <c r="J124" s="62"/>
      <c r="K124" s="63">
        <v>38279.199999999997</v>
      </c>
      <c r="L124" s="25">
        <f t="shared" si="1"/>
        <v>1568895127.4737201</v>
      </c>
    </row>
    <row r="125" spans="1:12" ht="49.5" x14ac:dyDescent="0.3">
      <c r="A125" s="1"/>
      <c r="B125" s="64">
        <v>45063</v>
      </c>
      <c r="C125" s="56">
        <v>1172</v>
      </c>
      <c r="D125" s="57"/>
      <c r="E125" s="68" t="s">
        <v>92</v>
      </c>
      <c r="F125" s="68" t="s">
        <v>131</v>
      </c>
      <c r="G125" s="61"/>
      <c r="H125" s="60" t="s">
        <v>132</v>
      </c>
      <c r="I125" s="61"/>
      <c r="J125" s="62"/>
      <c r="K125" s="63">
        <v>2470</v>
      </c>
      <c r="L125" s="25">
        <f t="shared" si="1"/>
        <v>1568892657.4737201</v>
      </c>
    </row>
    <row r="126" spans="1:12" ht="66" x14ac:dyDescent="0.3">
      <c r="A126" s="1"/>
      <c r="B126" s="64">
        <v>45063</v>
      </c>
      <c r="C126" s="56">
        <v>1181</v>
      </c>
      <c r="D126" s="57"/>
      <c r="E126" s="68" t="s">
        <v>133</v>
      </c>
      <c r="F126" s="68" t="s">
        <v>134</v>
      </c>
      <c r="G126" s="61"/>
      <c r="H126" s="60" t="s">
        <v>135</v>
      </c>
      <c r="I126" s="61"/>
      <c r="J126" s="62"/>
      <c r="K126" s="63">
        <v>36659.910000000003</v>
      </c>
      <c r="L126" s="25">
        <f t="shared" si="1"/>
        <v>1568855997.56372</v>
      </c>
    </row>
    <row r="127" spans="1:12" ht="33" x14ac:dyDescent="0.3">
      <c r="A127" s="1"/>
      <c r="B127" s="64">
        <v>45063</v>
      </c>
      <c r="C127" s="56">
        <v>1183</v>
      </c>
      <c r="D127" s="57"/>
      <c r="E127" s="68" t="s">
        <v>104</v>
      </c>
      <c r="F127" s="68" t="s">
        <v>136</v>
      </c>
      <c r="G127" s="61"/>
      <c r="H127" s="60" t="s">
        <v>137</v>
      </c>
      <c r="I127" s="61"/>
      <c r="J127" s="62"/>
      <c r="K127" s="63">
        <v>4130</v>
      </c>
      <c r="L127" s="25">
        <f t="shared" si="1"/>
        <v>1568851867.56372</v>
      </c>
    </row>
    <row r="128" spans="1:12" ht="33" x14ac:dyDescent="0.3">
      <c r="A128" s="1"/>
      <c r="B128" s="64">
        <v>45063</v>
      </c>
      <c r="C128" s="56">
        <v>1185</v>
      </c>
      <c r="D128" s="57"/>
      <c r="E128" s="68" t="s">
        <v>104</v>
      </c>
      <c r="F128" s="68" t="s">
        <v>138</v>
      </c>
      <c r="G128" s="61"/>
      <c r="H128" s="60" t="s">
        <v>139</v>
      </c>
      <c r="I128" s="61"/>
      <c r="J128" s="73"/>
      <c r="K128" s="63">
        <v>11800</v>
      </c>
      <c r="L128" s="25">
        <f t="shared" si="1"/>
        <v>1568840067.56372</v>
      </c>
    </row>
    <row r="129" spans="1:12" ht="33" x14ac:dyDescent="0.3">
      <c r="A129" s="1"/>
      <c r="B129" s="64">
        <v>45063</v>
      </c>
      <c r="C129" s="56">
        <v>1187</v>
      </c>
      <c r="D129" s="57"/>
      <c r="E129" s="68" t="s">
        <v>104</v>
      </c>
      <c r="F129" s="68" t="s">
        <v>138</v>
      </c>
      <c r="G129" s="61"/>
      <c r="H129" s="60" t="s">
        <v>140</v>
      </c>
      <c r="I129" s="61"/>
      <c r="J129" s="62"/>
      <c r="K129" s="63">
        <v>11800</v>
      </c>
      <c r="L129" s="25">
        <f t="shared" si="1"/>
        <v>1568828267.56372</v>
      </c>
    </row>
    <row r="130" spans="1:12" ht="66" x14ac:dyDescent="0.3">
      <c r="A130" s="1"/>
      <c r="B130" s="64">
        <v>45063</v>
      </c>
      <c r="C130" s="56">
        <v>1190</v>
      </c>
      <c r="D130" s="57"/>
      <c r="E130" s="68" t="s">
        <v>141</v>
      </c>
      <c r="F130" s="68" t="s">
        <v>142</v>
      </c>
      <c r="G130" s="61"/>
      <c r="H130" s="60" t="s">
        <v>143</v>
      </c>
      <c r="I130" s="61"/>
      <c r="J130" s="62"/>
      <c r="K130" s="63">
        <v>300000</v>
      </c>
      <c r="L130" s="25">
        <f t="shared" si="1"/>
        <v>1568528267.56372</v>
      </c>
    </row>
    <row r="131" spans="1:12" ht="49.5" x14ac:dyDescent="0.3">
      <c r="A131" s="1"/>
      <c r="B131" s="64">
        <v>45063</v>
      </c>
      <c r="C131" s="56">
        <v>1192</v>
      </c>
      <c r="D131" s="57"/>
      <c r="E131" s="74" t="s">
        <v>82</v>
      </c>
      <c r="F131" s="68" t="s">
        <v>144</v>
      </c>
      <c r="G131" s="61"/>
      <c r="H131" s="60" t="s">
        <v>145</v>
      </c>
      <c r="I131" s="61"/>
      <c r="J131" s="62"/>
      <c r="K131" s="63">
        <v>40710</v>
      </c>
      <c r="L131" s="25">
        <f t="shared" si="1"/>
        <v>1568487557.56372</v>
      </c>
    </row>
    <row r="132" spans="1:12" ht="49.5" x14ac:dyDescent="0.3">
      <c r="A132" s="1"/>
      <c r="B132" s="64">
        <v>45063</v>
      </c>
      <c r="C132" s="56">
        <v>1198</v>
      </c>
      <c r="D132" s="57"/>
      <c r="E132" s="74" t="s">
        <v>141</v>
      </c>
      <c r="F132" s="68" t="s">
        <v>146</v>
      </c>
      <c r="G132" s="61"/>
      <c r="H132" s="60" t="s">
        <v>147</v>
      </c>
      <c r="I132" s="61"/>
      <c r="J132" s="62"/>
      <c r="K132" s="63">
        <v>361457.58</v>
      </c>
      <c r="L132" s="25">
        <f t="shared" si="1"/>
        <v>1568126099.9837201</v>
      </c>
    </row>
    <row r="133" spans="1:12" ht="49.5" x14ac:dyDescent="0.3">
      <c r="A133" s="1"/>
      <c r="B133" s="64">
        <v>45064</v>
      </c>
      <c r="C133" s="56" t="s">
        <v>148</v>
      </c>
      <c r="D133" s="57"/>
      <c r="E133" s="74" t="s">
        <v>149</v>
      </c>
      <c r="F133" s="68" t="s">
        <v>150</v>
      </c>
      <c r="G133" s="61"/>
      <c r="H133" s="60" t="s">
        <v>151</v>
      </c>
      <c r="I133" s="61"/>
      <c r="J133" s="62"/>
      <c r="K133" s="63">
        <v>20119</v>
      </c>
      <c r="L133" s="25">
        <f t="shared" si="1"/>
        <v>1568105980.9837201</v>
      </c>
    </row>
    <row r="134" spans="1:12" ht="33" x14ac:dyDescent="0.3">
      <c r="A134" s="1"/>
      <c r="B134" s="64">
        <v>45064</v>
      </c>
      <c r="C134" s="56" t="s">
        <v>152</v>
      </c>
      <c r="D134" s="57"/>
      <c r="E134" s="74" t="s">
        <v>104</v>
      </c>
      <c r="F134" s="68" t="s">
        <v>153</v>
      </c>
      <c r="G134" s="61"/>
      <c r="H134" s="60" t="s">
        <v>154</v>
      </c>
      <c r="I134" s="61"/>
      <c r="J134" s="62"/>
      <c r="K134" s="63">
        <v>11800</v>
      </c>
      <c r="L134" s="25">
        <f t="shared" si="1"/>
        <v>1568094180.9837201</v>
      </c>
    </row>
    <row r="135" spans="1:12" ht="33" x14ac:dyDescent="0.3">
      <c r="A135" s="1"/>
      <c r="B135" s="64">
        <v>45064</v>
      </c>
      <c r="C135" s="56" t="s">
        <v>155</v>
      </c>
      <c r="D135" s="57"/>
      <c r="E135" s="74" t="s">
        <v>104</v>
      </c>
      <c r="F135" s="68" t="s">
        <v>156</v>
      </c>
      <c r="G135" s="61"/>
      <c r="H135" s="60" t="s">
        <v>157</v>
      </c>
      <c r="I135" s="61"/>
      <c r="J135" s="62"/>
      <c r="K135" s="63">
        <v>13570</v>
      </c>
      <c r="L135" s="25">
        <f t="shared" si="1"/>
        <v>1568080610.9837201</v>
      </c>
    </row>
    <row r="136" spans="1:12" ht="45" x14ac:dyDescent="0.3">
      <c r="A136" s="1"/>
      <c r="B136" s="64">
        <v>45064</v>
      </c>
      <c r="C136" s="56">
        <v>1212</v>
      </c>
      <c r="D136" s="57"/>
      <c r="E136" s="68" t="s">
        <v>158</v>
      </c>
      <c r="F136" s="68" t="s">
        <v>116</v>
      </c>
      <c r="G136" s="61"/>
      <c r="H136" s="60" t="s">
        <v>159</v>
      </c>
      <c r="I136" s="61"/>
      <c r="J136" s="62"/>
      <c r="K136" s="63">
        <v>206045.23</v>
      </c>
      <c r="L136" s="25">
        <f t="shared" si="1"/>
        <v>1567874565.75372</v>
      </c>
    </row>
    <row r="137" spans="1:12" ht="45" x14ac:dyDescent="0.3">
      <c r="A137" s="1"/>
      <c r="B137" s="55">
        <v>45068</v>
      </c>
      <c r="C137" s="56">
        <v>1225</v>
      </c>
      <c r="D137" s="57"/>
      <c r="E137" s="68" t="s">
        <v>160</v>
      </c>
      <c r="F137" s="68" t="s">
        <v>116</v>
      </c>
      <c r="G137" s="61"/>
      <c r="H137" s="60" t="s">
        <v>161</v>
      </c>
      <c r="I137" s="61"/>
      <c r="J137" s="62"/>
      <c r="K137" s="63">
        <v>12862500</v>
      </c>
      <c r="L137" s="25">
        <f t="shared" si="1"/>
        <v>1555012065.75372</v>
      </c>
    </row>
    <row r="138" spans="1:12" ht="33" x14ac:dyDescent="0.3">
      <c r="A138" s="1"/>
      <c r="B138" s="55">
        <v>45068</v>
      </c>
      <c r="C138" s="56"/>
      <c r="D138" s="57"/>
      <c r="E138" s="68" t="s">
        <v>162</v>
      </c>
      <c r="F138" s="68" t="s">
        <v>79</v>
      </c>
      <c r="G138" s="61"/>
      <c r="H138" s="60" t="s">
        <v>163</v>
      </c>
      <c r="I138" s="61"/>
      <c r="J138" s="62">
        <v>1522671.07</v>
      </c>
      <c r="K138" s="63"/>
      <c r="L138" s="25">
        <f t="shared" si="1"/>
        <v>1556534736.82372</v>
      </c>
    </row>
    <row r="139" spans="1:12" ht="45" x14ac:dyDescent="0.3">
      <c r="A139" s="1"/>
      <c r="B139" s="55">
        <v>45069</v>
      </c>
      <c r="C139" s="56">
        <v>1234</v>
      </c>
      <c r="D139" s="57"/>
      <c r="E139" s="68" t="s">
        <v>164</v>
      </c>
      <c r="F139" s="68" t="s">
        <v>116</v>
      </c>
      <c r="G139" s="61"/>
      <c r="H139" s="60" t="s">
        <v>165</v>
      </c>
      <c r="I139" s="61"/>
      <c r="J139" s="62"/>
      <c r="K139" s="63">
        <v>153415.20000000001</v>
      </c>
      <c r="L139" s="25">
        <f t="shared" si="1"/>
        <v>1556381321.6237199</v>
      </c>
    </row>
    <row r="140" spans="1:12" ht="45" x14ac:dyDescent="0.3">
      <c r="A140" s="1"/>
      <c r="B140" s="55">
        <v>45069</v>
      </c>
      <c r="C140" s="56">
        <v>1236</v>
      </c>
      <c r="D140" s="57"/>
      <c r="E140" s="68" t="s">
        <v>164</v>
      </c>
      <c r="F140" s="68" t="s">
        <v>116</v>
      </c>
      <c r="G140" s="61"/>
      <c r="H140" s="60" t="s">
        <v>166</v>
      </c>
      <c r="I140" s="61"/>
      <c r="J140" s="62"/>
      <c r="K140" s="63">
        <v>3634.06</v>
      </c>
      <c r="L140" s="25">
        <f t="shared" si="1"/>
        <v>1556377687.56372</v>
      </c>
    </row>
    <row r="141" spans="1:12" ht="33" x14ac:dyDescent="0.3">
      <c r="A141" s="1"/>
      <c r="B141" s="55">
        <v>45069</v>
      </c>
      <c r="C141" s="56"/>
      <c r="D141" s="57"/>
      <c r="E141" s="68" t="s">
        <v>162</v>
      </c>
      <c r="F141" s="68" t="s">
        <v>79</v>
      </c>
      <c r="G141" s="61"/>
      <c r="H141" s="60" t="s">
        <v>167</v>
      </c>
      <c r="I141" s="61"/>
      <c r="J141" s="62">
        <v>124368285.05</v>
      </c>
      <c r="K141" s="63"/>
      <c r="L141" s="25">
        <f t="shared" si="1"/>
        <v>1680745972.6137199</v>
      </c>
    </row>
    <row r="142" spans="1:12" ht="30" x14ac:dyDescent="0.3">
      <c r="A142" s="1"/>
      <c r="B142" s="55">
        <v>45070</v>
      </c>
      <c r="C142" s="56">
        <v>1241</v>
      </c>
      <c r="D142" s="57"/>
      <c r="E142" s="68" t="s">
        <v>104</v>
      </c>
      <c r="F142" s="68" t="s">
        <v>168</v>
      </c>
      <c r="G142" s="61"/>
      <c r="H142" s="68" t="s">
        <v>169</v>
      </c>
      <c r="I142" s="61"/>
      <c r="J142" s="62"/>
      <c r="K142" s="63">
        <v>11800</v>
      </c>
      <c r="L142" s="25">
        <f t="shared" si="1"/>
        <v>1680734172.6137199</v>
      </c>
    </row>
    <row r="143" spans="1:12" ht="66" x14ac:dyDescent="0.3">
      <c r="A143" s="1"/>
      <c r="B143" s="55">
        <v>45070</v>
      </c>
      <c r="C143" s="56">
        <v>1243</v>
      </c>
      <c r="D143" s="57"/>
      <c r="E143" s="68" t="s">
        <v>96</v>
      </c>
      <c r="F143" s="68" t="s">
        <v>97</v>
      </c>
      <c r="G143" s="61"/>
      <c r="H143" s="60" t="s">
        <v>170</v>
      </c>
      <c r="I143" s="61"/>
      <c r="J143" s="62"/>
      <c r="K143" s="63">
        <v>15127.6</v>
      </c>
      <c r="L143" s="25">
        <f t="shared" si="1"/>
        <v>1680719045.01372</v>
      </c>
    </row>
    <row r="144" spans="1:12" ht="66" x14ac:dyDescent="0.3">
      <c r="A144" s="1"/>
      <c r="B144" s="55">
        <v>45070</v>
      </c>
      <c r="C144" s="56">
        <v>1245</v>
      </c>
      <c r="D144" s="57"/>
      <c r="E144" s="68" t="s">
        <v>171</v>
      </c>
      <c r="F144" s="68" t="s">
        <v>172</v>
      </c>
      <c r="G144" s="61"/>
      <c r="H144" s="60" t="s">
        <v>173</v>
      </c>
      <c r="I144" s="61"/>
      <c r="J144" s="62"/>
      <c r="K144" s="63">
        <v>43554.06</v>
      </c>
      <c r="L144" s="25">
        <f t="shared" si="1"/>
        <v>1680675490.9537201</v>
      </c>
    </row>
    <row r="145" spans="1:14" ht="66" x14ac:dyDescent="0.3">
      <c r="A145" s="1"/>
      <c r="B145" s="55">
        <v>45070</v>
      </c>
      <c r="C145" s="56">
        <v>1247</v>
      </c>
      <c r="D145" s="57"/>
      <c r="E145" s="68" t="s">
        <v>96</v>
      </c>
      <c r="F145" s="68" t="s">
        <v>174</v>
      </c>
      <c r="G145" s="61"/>
      <c r="H145" s="60" t="s">
        <v>175</v>
      </c>
      <c r="I145" s="61"/>
      <c r="J145" s="62"/>
      <c r="K145" s="63">
        <v>14999.17</v>
      </c>
      <c r="L145" s="25">
        <f t="shared" si="1"/>
        <v>1680660491.78372</v>
      </c>
    </row>
    <row r="146" spans="1:14" ht="66" x14ac:dyDescent="0.3">
      <c r="A146" s="1"/>
      <c r="B146" s="55">
        <v>45070</v>
      </c>
      <c r="C146" s="56">
        <v>1249</v>
      </c>
      <c r="D146" s="57"/>
      <c r="E146" s="68" t="s">
        <v>96</v>
      </c>
      <c r="F146" s="68" t="s">
        <v>174</v>
      </c>
      <c r="G146" s="61"/>
      <c r="H146" s="60" t="s">
        <v>176</v>
      </c>
      <c r="I146" s="61"/>
      <c r="J146" s="62"/>
      <c r="K146" s="63">
        <v>10889.12</v>
      </c>
      <c r="L146" s="25">
        <f t="shared" si="1"/>
        <v>1680649602.6637201</v>
      </c>
    </row>
    <row r="147" spans="1:14" ht="49.5" x14ac:dyDescent="0.3">
      <c r="A147" s="1"/>
      <c r="B147" s="55">
        <v>45070</v>
      </c>
      <c r="C147" s="56">
        <v>1251</v>
      </c>
      <c r="D147" s="57"/>
      <c r="E147" s="68" t="s">
        <v>92</v>
      </c>
      <c r="F147" s="68" t="s">
        <v>177</v>
      </c>
      <c r="G147" s="61"/>
      <c r="H147" s="60" t="s">
        <v>178</v>
      </c>
      <c r="I147" s="61"/>
      <c r="J147" s="62"/>
      <c r="K147" s="63">
        <v>9295</v>
      </c>
      <c r="L147" s="25">
        <f t="shared" si="1"/>
        <v>1680640307.6637201</v>
      </c>
    </row>
    <row r="148" spans="1:14" ht="49.5" x14ac:dyDescent="0.3">
      <c r="A148" s="1"/>
      <c r="B148" s="55">
        <v>45070</v>
      </c>
      <c r="C148" s="56">
        <v>1253</v>
      </c>
      <c r="D148" s="57"/>
      <c r="E148" s="68" t="s">
        <v>179</v>
      </c>
      <c r="F148" s="68" t="s">
        <v>180</v>
      </c>
      <c r="G148" s="61"/>
      <c r="H148" s="60" t="s">
        <v>181</v>
      </c>
      <c r="I148" s="61"/>
      <c r="J148" s="62"/>
      <c r="K148" s="63">
        <v>148680</v>
      </c>
      <c r="L148" s="25">
        <f t="shared" si="1"/>
        <v>1680491627.6637201</v>
      </c>
    </row>
    <row r="149" spans="1:14" ht="66" x14ac:dyDescent="0.3">
      <c r="A149" s="1"/>
      <c r="B149" s="55">
        <v>45070</v>
      </c>
      <c r="C149" s="56">
        <v>1255</v>
      </c>
      <c r="D149" s="57"/>
      <c r="E149" s="68" t="s">
        <v>96</v>
      </c>
      <c r="F149" s="68" t="s">
        <v>174</v>
      </c>
      <c r="G149" s="61"/>
      <c r="H149" s="60" t="s">
        <v>182</v>
      </c>
      <c r="I149" s="61"/>
      <c r="J149" s="62"/>
      <c r="K149" s="63">
        <v>12096.79</v>
      </c>
      <c r="L149" s="25">
        <f t="shared" si="1"/>
        <v>1680479530.8737202</v>
      </c>
    </row>
    <row r="150" spans="1:14" ht="66" x14ac:dyDescent="0.3">
      <c r="A150" s="1"/>
      <c r="B150" s="55">
        <v>45070</v>
      </c>
      <c r="C150" s="56">
        <v>1260</v>
      </c>
      <c r="D150" s="57"/>
      <c r="E150" s="68" t="s">
        <v>96</v>
      </c>
      <c r="F150" s="68" t="s">
        <v>174</v>
      </c>
      <c r="G150" s="61"/>
      <c r="H150" s="60" t="s">
        <v>183</v>
      </c>
      <c r="I150" s="61"/>
      <c r="J150" s="62"/>
      <c r="K150" s="63">
        <v>11922.61</v>
      </c>
      <c r="L150" s="25">
        <f t="shared" si="1"/>
        <v>1680467608.2637203</v>
      </c>
    </row>
    <row r="151" spans="1:14" ht="66" x14ac:dyDescent="0.3">
      <c r="A151" s="1"/>
      <c r="B151" s="55">
        <v>45070</v>
      </c>
      <c r="C151" s="56">
        <v>1264</v>
      </c>
      <c r="D151" s="57"/>
      <c r="E151" s="68" t="s">
        <v>82</v>
      </c>
      <c r="F151" s="68" t="s">
        <v>184</v>
      </c>
      <c r="G151" s="61"/>
      <c r="H151" s="60" t="s">
        <v>185</v>
      </c>
      <c r="I151" s="61"/>
      <c r="J151" s="62"/>
      <c r="K151" s="63">
        <v>237300</v>
      </c>
      <c r="L151" s="25">
        <f t="shared" si="1"/>
        <v>1680230308.2637203</v>
      </c>
    </row>
    <row r="152" spans="1:14" ht="82.5" x14ac:dyDescent="0.3">
      <c r="A152" s="1"/>
      <c r="B152" s="55">
        <v>45071</v>
      </c>
      <c r="C152" s="56">
        <v>1272</v>
      </c>
      <c r="D152" s="57"/>
      <c r="E152" s="68" t="s">
        <v>186</v>
      </c>
      <c r="F152" s="68" t="s">
        <v>187</v>
      </c>
      <c r="G152" s="61"/>
      <c r="H152" s="60" t="s">
        <v>188</v>
      </c>
      <c r="I152" s="61"/>
      <c r="J152" s="62"/>
      <c r="K152" s="63">
        <v>13114986.17</v>
      </c>
      <c r="L152" s="25">
        <f t="shared" si="1"/>
        <v>1667115322.0937202</v>
      </c>
      <c r="N152" s="65"/>
    </row>
    <row r="153" spans="1:14" ht="15.75" thickBot="1" x14ac:dyDescent="0.3">
      <c r="B153" s="75" t="s">
        <v>64</v>
      </c>
      <c r="C153" s="76"/>
      <c r="D153" s="76"/>
      <c r="E153" s="76"/>
      <c r="F153" s="77"/>
      <c r="G153" s="76"/>
      <c r="H153" s="78"/>
      <c r="I153" s="76"/>
      <c r="J153" s="79">
        <f>SUM(J107:J152)</f>
        <v>263630350.65999997</v>
      </c>
      <c r="K153" s="79">
        <f>SUM(K107:K152)</f>
        <v>76366329.359999999</v>
      </c>
      <c r="L153" s="79">
        <f>+L152</f>
        <v>1667115322.0937202</v>
      </c>
      <c r="N153" s="65"/>
    </row>
    <row r="154" spans="1:14" ht="16.5" thickTop="1" x14ac:dyDescent="0.3">
      <c r="B154" s="1"/>
      <c r="C154" s="1"/>
      <c r="D154" s="1"/>
      <c r="E154" s="1"/>
      <c r="F154" s="2"/>
      <c r="G154" s="1"/>
      <c r="H154" s="1"/>
      <c r="I154" s="1"/>
      <c r="J154" s="3"/>
      <c r="L154" s="1"/>
      <c r="M154" s="27"/>
      <c r="N154" s="3"/>
    </row>
    <row r="155" spans="1:14" ht="15.75" x14ac:dyDescent="0.3">
      <c r="B155" s="1"/>
      <c r="C155" s="1"/>
      <c r="D155" s="1"/>
      <c r="E155" s="1"/>
      <c r="F155" s="2"/>
      <c r="G155" s="1"/>
      <c r="H155" s="1"/>
      <c r="I155" s="1"/>
      <c r="J155" s="3"/>
      <c r="L155" s="1"/>
      <c r="M155" s="27"/>
      <c r="N155" s="3"/>
    </row>
    <row r="156" spans="1:14" ht="15.75" x14ac:dyDescent="0.3">
      <c r="B156" s="1"/>
      <c r="C156" s="1"/>
      <c r="D156" s="1"/>
      <c r="E156" s="1"/>
      <c r="F156" s="2"/>
      <c r="G156" s="1"/>
      <c r="H156" s="1"/>
      <c r="I156" s="1"/>
      <c r="J156" s="3"/>
      <c r="L156" s="1"/>
      <c r="M156" s="27"/>
      <c r="N156" s="3"/>
    </row>
    <row r="157" spans="1:14" ht="15.75" x14ac:dyDescent="0.3">
      <c r="B157" s="1"/>
      <c r="C157" s="1"/>
      <c r="D157" s="1"/>
      <c r="E157" s="1"/>
      <c r="F157" s="2"/>
      <c r="G157" s="1"/>
      <c r="H157" s="1"/>
      <c r="I157" s="1"/>
      <c r="J157" s="3"/>
      <c r="K157" s="3"/>
      <c r="L157" s="42"/>
      <c r="N157" s="27"/>
    </row>
    <row r="158" spans="1:14" ht="15.75" x14ac:dyDescent="0.3">
      <c r="B158" s="1"/>
      <c r="E158" s="1"/>
      <c r="F158" s="2"/>
      <c r="G158" s="1"/>
      <c r="H158" s="1"/>
      <c r="I158" s="1"/>
      <c r="J158" s="3"/>
      <c r="N158" s="27"/>
    </row>
    <row r="159" spans="1:14" ht="15.75" x14ac:dyDescent="0.3">
      <c r="B159" s="1"/>
      <c r="C159" s="84" t="s">
        <v>65</v>
      </c>
      <c r="D159" s="84"/>
      <c r="E159" s="84"/>
      <c r="G159" s="1"/>
      <c r="H159" s="44" t="s">
        <v>66</v>
      </c>
      <c r="I159" s="1"/>
      <c r="K159" s="84" t="s">
        <v>66</v>
      </c>
      <c r="L159" s="84"/>
      <c r="N159" s="27"/>
    </row>
    <row r="160" spans="1:14" ht="15.75" x14ac:dyDescent="0.3">
      <c r="B160" s="1"/>
      <c r="C160" s="85" t="s">
        <v>67</v>
      </c>
      <c r="D160" s="85"/>
      <c r="E160" s="85"/>
      <c r="G160" s="4"/>
      <c r="H160" s="46" t="s">
        <v>68</v>
      </c>
      <c r="I160" s="1"/>
      <c r="J160" s="1"/>
      <c r="K160" s="85" t="s">
        <v>69</v>
      </c>
      <c r="L160" s="85"/>
      <c r="M160" s="80"/>
      <c r="N160" s="27"/>
    </row>
    <row r="161" spans="2:14" ht="15.75" x14ac:dyDescent="0.3">
      <c r="B161" s="1"/>
      <c r="C161" s="82" t="s">
        <v>70</v>
      </c>
      <c r="D161" s="82"/>
      <c r="E161" s="82"/>
      <c r="G161" s="4"/>
      <c r="H161" s="4" t="s">
        <v>71</v>
      </c>
      <c r="I161" s="1"/>
      <c r="J161" s="1"/>
      <c r="K161" s="82" t="s">
        <v>72</v>
      </c>
      <c r="L161" s="82"/>
      <c r="M161" s="80"/>
      <c r="N161" s="27"/>
    </row>
    <row r="162" spans="2:14" ht="15.75" x14ac:dyDescent="0.3">
      <c r="B162" s="1"/>
      <c r="C162" s="1"/>
      <c r="D162" s="1"/>
      <c r="E162" s="1"/>
      <c r="F162" s="2"/>
      <c r="G162" s="1"/>
      <c r="H162" s="1"/>
      <c r="I162" s="1"/>
      <c r="J162" s="3"/>
      <c r="K162" s="3"/>
      <c r="L162" s="1"/>
    </row>
    <row r="163" spans="2:14" x14ac:dyDescent="0.25">
      <c r="N163" s="27"/>
    </row>
    <row r="164" spans="2:14" x14ac:dyDescent="0.25">
      <c r="L164" s="81"/>
    </row>
  </sheetData>
  <mergeCells count="20">
    <mergeCell ref="B101:L101"/>
    <mergeCell ref="B2:L2"/>
    <mergeCell ref="B3:L3"/>
    <mergeCell ref="B4:L4"/>
    <mergeCell ref="B5:L5"/>
    <mergeCell ref="C91:E91"/>
    <mergeCell ref="K91:L91"/>
    <mergeCell ref="C92:E92"/>
    <mergeCell ref="K92:L92"/>
    <mergeCell ref="C93:E93"/>
    <mergeCell ref="K93:L93"/>
    <mergeCell ref="B100:L100"/>
    <mergeCell ref="C161:E161"/>
    <mergeCell ref="K161:L161"/>
    <mergeCell ref="B102:L102"/>
    <mergeCell ref="B103:L103"/>
    <mergeCell ref="C159:E159"/>
    <mergeCell ref="K159:L159"/>
    <mergeCell ref="C160:E160"/>
    <mergeCell ref="K160:L160"/>
  </mergeCells>
  <pageMargins left="0.70866141732283472" right="0.70866141732283472" top="0.74803149606299213" bottom="0.74803149606299213" header="0.31496062992125984" footer="0.31496062992125984"/>
  <pageSetup paperSize="5" scale="72" orientation="landscape" r:id="rId1"/>
  <rowBreaks count="2" manualBreakCount="2">
    <brk id="48" max="16383" man="1"/>
    <brk id="95" max="14" man="1"/>
  </rowBreaks>
  <colBreaks count="1" manualBreakCount="1">
    <brk id="12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6083B-579A-4753-BC3F-BD8EBFDEB930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49B92A05-D97C-4391-825B-6E7169E70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F6D6E9-DE71-477F-82E5-6838C66445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Villar</dc:creator>
  <cp:lastModifiedBy>Maggy Villar</cp:lastModifiedBy>
  <dcterms:created xsi:type="dcterms:W3CDTF">2024-01-26T13:09:15Z</dcterms:created>
  <dcterms:modified xsi:type="dcterms:W3CDTF">2024-01-26T14:02:29Z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  <property fmtid="{D5CDD505-2E9C-101B-9397-08002B2CF9AE}" pid="3" name="MediaServiceImageTags">
    <vt:lpwstr/>
  </property>
</Properties>
</file>