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11. Noviembre 2023/"/>
    </mc:Choice>
  </mc:AlternateContent>
  <xr:revisionPtr revIDLastSave="2" documentId="8_{61F074E6-D6DB-400C-9ABC-1AAA134300AB}" xr6:coauthVersionLast="47" xr6:coauthVersionMax="47" xr10:uidLastSave="{97D7D346-3EED-44FD-A24C-11C3B08F28EA}"/>
  <bookViews>
    <workbookView xWindow="-120" yWindow="-120" windowWidth="24240" windowHeight="13140" xr2:uid="{F0259B22-C39F-4E59-B435-24BCF80BB131}"/>
  </bookViews>
  <sheets>
    <sheet name="NOV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9" i="1" l="1"/>
  <c r="J219" i="1"/>
  <c r="L123" i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122" i="1"/>
  <c r="B119" i="1"/>
  <c r="K101" i="1"/>
  <c r="J101" i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9" i="1"/>
  <c r="L8" i="1"/>
</calcChain>
</file>

<file path=xl/sharedStrings.xml><?xml version="1.0" encoding="utf-8"?>
<sst xmlns="http://schemas.openxmlformats.org/spreadsheetml/2006/main" count="780" uniqueCount="446">
  <si>
    <t>INFORME DE TESORERIA</t>
  </si>
  <si>
    <t>INGRESOS Y EGRESOS</t>
  </si>
  <si>
    <t>CUENTA NO. 2400169440 (Fondo Reponible)</t>
  </si>
  <si>
    <t>NOVIEMBRE DEL 2023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</si>
  <si>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</si>
  <si>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</si>
  <si>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</si>
  <si>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</si>
  <si>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</si>
  <si>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</si>
  <si>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</si>
  <si>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</si>
  <si>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</si>
  <si>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</si>
  <si>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</si>
  <si>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</si>
  <si>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932508376535</t>
  </si>
  <si>
    <t>DGII</t>
  </si>
  <si>
    <t>COBRO IMP DGII 0.15%_TRANS TUB</t>
  </si>
  <si>
    <t>932508376114</t>
  </si>
  <si>
    <t>932508294156</t>
  </si>
  <si>
    <t>932508293898</t>
  </si>
  <si>
    <t>932508293541</t>
  </si>
  <si>
    <t>932508293026</t>
  </si>
  <si>
    <t>932502094214</t>
  </si>
  <si>
    <t>932502094012</t>
  </si>
  <si>
    <t>932502093139</t>
  </si>
  <si>
    <t>932502092673</t>
  </si>
  <si>
    <t>932501982946</t>
  </si>
  <si>
    <t>932501912201</t>
  </si>
  <si>
    <t>32508376535</t>
  </si>
  <si>
    <t>Empleados</t>
  </si>
  <si>
    <t>PAGO NOMINA TUBANCOEMPRESAS DO</t>
  </si>
  <si>
    <t>32508376114</t>
  </si>
  <si>
    <t>32508294156</t>
  </si>
  <si>
    <t>32508293898</t>
  </si>
  <si>
    <t>32508293541</t>
  </si>
  <si>
    <t>32508293026</t>
  </si>
  <si>
    <t>32502094214</t>
  </si>
  <si>
    <t>32502094012</t>
  </si>
  <si>
    <t>32502093139</t>
  </si>
  <si>
    <t>32502092673</t>
  </si>
  <si>
    <t>32501982946</t>
  </si>
  <si>
    <t>32501912201</t>
  </si>
  <si>
    <t>4524000000018</t>
  </si>
  <si>
    <t>PAGOS NOMINAS NET-BANKING</t>
  </si>
  <si>
    <t>932525535338</t>
  </si>
  <si>
    <t>932525477937</t>
  </si>
  <si>
    <t>932525394574</t>
  </si>
  <si>
    <t>4524000045673</t>
  </si>
  <si>
    <t>IMP. 0.15-4524000000018</t>
  </si>
  <si>
    <t>32525535338</t>
  </si>
  <si>
    <t>32525477937</t>
  </si>
  <si>
    <t>32525394574</t>
  </si>
  <si>
    <t>141</t>
  </si>
  <si>
    <t>CEIZTUR</t>
  </si>
  <si>
    <t>CK PAGADO EN CAJA</t>
  </si>
  <si>
    <t>4524000071419</t>
  </si>
  <si>
    <t>IMP. 0.15-000000141</t>
  </si>
  <si>
    <t>32653348133</t>
  </si>
  <si>
    <t>32653347963</t>
  </si>
  <si>
    <t>32649896702</t>
  </si>
  <si>
    <t>32649896493</t>
  </si>
  <si>
    <t>32649896236</t>
  </si>
  <si>
    <t>32649837327</t>
  </si>
  <si>
    <t>32649837062</t>
  </si>
  <si>
    <t>32649836778</t>
  </si>
  <si>
    <t>32649649386</t>
  </si>
  <si>
    <t>32649649114</t>
  </si>
  <si>
    <t>32649648157</t>
  </si>
  <si>
    <t>32649647788</t>
  </si>
  <si>
    <t>932653348133</t>
  </si>
  <si>
    <t>932653347963</t>
  </si>
  <si>
    <t>932649896702</t>
  </si>
  <si>
    <t>932649896493</t>
  </si>
  <si>
    <t>932649896236</t>
  </si>
  <si>
    <t>932649837327</t>
  </si>
  <si>
    <t>932649837062</t>
  </si>
  <si>
    <t>932649836778</t>
  </si>
  <si>
    <t>932649649386</t>
  </si>
  <si>
    <t>932649649114</t>
  </si>
  <si>
    <t>932649648157</t>
  </si>
  <si>
    <t>932649647788</t>
  </si>
  <si>
    <t>32663336323</t>
  </si>
  <si>
    <t>32663315961</t>
  </si>
  <si>
    <t>32663292097</t>
  </si>
  <si>
    <t>932663336323</t>
  </si>
  <si>
    <t>932663315961</t>
  </si>
  <si>
    <t>932663292097</t>
  </si>
  <si>
    <t>932684932054</t>
  </si>
  <si>
    <t>32684932054</t>
  </si>
  <si>
    <t>932684931544</t>
  </si>
  <si>
    <t>32684931544</t>
  </si>
  <si>
    <t>932684931188</t>
  </si>
  <si>
    <t>32684931188</t>
  </si>
  <si>
    <t>932684751219</t>
  </si>
  <si>
    <t>32684751219</t>
  </si>
  <si>
    <t>932684750883</t>
  </si>
  <si>
    <t>32684750883</t>
  </si>
  <si>
    <t>932684750522</t>
  </si>
  <si>
    <t>32684750522</t>
  </si>
  <si>
    <t>932684750260</t>
  </si>
  <si>
    <t>32684750260</t>
  </si>
  <si>
    <t>932713372130</t>
  </si>
  <si>
    <t>32713372130</t>
  </si>
  <si>
    <t>932713371753</t>
  </si>
  <si>
    <t>32713371753</t>
  </si>
  <si>
    <t>932727626858</t>
  </si>
  <si>
    <t>32727626858</t>
  </si>
  <si>
    <t>4524000000016</t>
  </si>
  <si>
    <t>NOM: TRANSFERENCIA TESORERIA N</t>
  </si>
  <si>
    <t>932750865045</t>
  </si>
  <si>
    <t>32750865045</t>
  </si>
  <si>
    <t>32835876249</t>
  </si>
  <si>
    <t>32835760536</t>
  </si>
  <si>
    <t>932835876249</t>
  </si>
  <si>
    <t>932835760536</t>
  </si>
  <si>
    <t>9990002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</si>
  <si>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</si>
  <si>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</si>
  <si>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</si>
  <si>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</si>
  <si>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</si>
  <si>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</si>
  <si>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</si>
  <si>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Financiero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</si>
  <si>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</si>
  <si>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</si>
  <si>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</si>
  <si>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</si>
  <si>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</si>
  <si>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</si>
  <si>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</si>
  <si>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102592/23</t>
  </si>
  <si>
    <t>Comite Ejecutor de Infraestructuras de Zonas Turisticas</t>
  </si>
  <si>
    <t>Ingresos correspondientes del 08 al 14/10/2023  (Vuelos Charter)</t>
  </si>
  <si>
    <t>102598/23</t>
  </si>
  <si>
    <t>Ingresos correspondientes del 01 al 15/10/2023 (Vuelos Regulares)</t>
  </si>
  <si>
    <t>01/11/2023</t>
  </si>
  <si>
    <t>3409</t>
  </si>
  <si>
    <t>2.1.1.5.04</t>
  </si>
  <si>
    <t>Vacaciones no tomadas excolaboradores</t>
  </si>
  <si>
    <t>03/11/2023</t>
  </si>
  <si>
    <t>3436</t>
  </si>
  <si>
    <t>2.1.1.2.06</t>
  </si>
  <si>
    <t>Nomina jornaleros octubre 2023</t>
  </si>
  <si>
    <t>07/11/2023</t>
  </si>
  <si>
    <t>3446</t>
  </si>
  <si>
    <t>2.2.6.3.01</t>
  </si>
  <si>
    <t>HUMANO SEGUROS S A</t>
  </si>
  <si>
    <t>Pago Factura No. 9827 correspondiente al mes de noviembre 2023, del Seguro Médico de Salud a los empleados del CEIZTUR.</t>
  </si>
  <si>
    <t>3449</t>
  </si>
  <si>
    <t>2.2.5.1.01</t>
  </si>
  <si>
    <t>CENTRO DE EXPORTACION E INVERSIONES DE LA REPUBLICA DOMINICANA</t>
  </si>
  <si>
    <t>Pago Factura No. 0044. Cesión de derecho Contrato 32-2021 por los gastos de mantenimiento del edificio del CEI-RD espacio concedido al CEIZTUR, correspondiente al mes de noviembre del 2023.</t>
  </si>
  <si>
    <t>3456</t>
  </si>
  <si>
    <t>2.3.6.3.04, 2.3.9.6.01, 2.3.9.9.05</t>
  </si>
  <si>
    <t>B&amp;F MERCANTIL, SRL</t>
  </si>
  <si>
    <t>Pago factura No. 0698 por Adquisición de Herramientas y Accesorios Tecnológicos para uso de la Institución, según anexos.</t>
  </si>
  <si>
    <t>3458</t>
  </si>
  <si>
    <t>2.6.1.4.01</t>
  </si>
  <si>
    <t>Comercial Ferretero E. Pérez, SRL</t>
  </si>
  <si>
    <t>Pago Factura No. 0968 por Adquisición de Electrodomésticos para Uso de los Diferentes Departamentos del CEIZTUR, según anexos.</t>
  </si>
  <si>
    <t>08/11/2023</t>
  </si>
  <si>
    <t>3469</t>
  </si>
  <si>
    <t>2.3.1.3.03</t>
  </si>
  <si>
    <t>Servicios Verdes Especializados, SRL</t>
  </si>
  <si>
    <t>Pago factura No. 0161 por Contratación de servicio, suministro  y colocación de Palma Real de 8 a 10 pies de Fuste, para el Boulevard de acceso principal a Playa Caleta, Provincia La Romana, según anexos.</t>
  </si>
  <si>
    <t>3472</t>
  </si>
  <si>
    <t>Wendy's Muebles, SRL</t>
  </si>
  <si>
    <t>Pago Factura No. 0426 por Adquisición de Electrodomésticos para Uso de los Diferentes Departamentos del CEIZTUR, según anexos.</t>
  </si>
  <si>
    <t>3476</t>
  </si>
  <si>
    <t>2.6.5.7.01</t>
  </si>
  <si>
    <t>Ofimática Dominicana RYL, SRL</t>
  </si>
  <si>
    <t>Pago Factura No. 0394 por Adquisición de Motosierra para uso de los operativos del PNLPB, según anexos.</t>
  </si>
  <si>
    <t>3477</t>
  </si>
  <si>
    <t>2.7.1.2.01, 2.7.2.7.01, 2.7.2.1.01, 2.7.2.2.01, 2.7.2.4.01</t>
  </si>
  <si>
    <t>CONSTRUCTORA KUKY SILVERIO INDUSTRIAL, SRL</t>
  </si>
  <si>
    <t>Pago Fact. No.0009, Cub. No.4 Proy No.379 Contrato No.13-2022; Reconstrucción de las infraestructuras recreativas del Malecón de San Pedro de Macorís.</t>
  </si>
  <si>
    <t>3491</t>
  </si>
  <si>
    <t>2.2.8.7.06</t>
  </si>
  <si>
    <t>CARMEN ENICIA CHEVALIER DE CASADO</t>
  </si>
  <si>
    <t>Pago Factura No. 0819, por concepto de Tramites Legales de Documentos, según anexos.</t>
  </si>
  <si>
    <t>3493</t>
  </si>
  <si>
    <t>2.3.9.9.04</t>
  </si>
  <si>
    <t>MERCANTIL RAMI SRL</t>
  </si>
  <si>
    <t>Pago Fact. No. 0660; Adquisición de 2 Megáfonos para el Simulacro de Emergencia del CEIZTUR</t>
  </si>
  <si>
    <t>3497</t>
  </si>
  <si>
    <t>2.7.2.4.01, 2.7.1.2.01, 2.7.2.7.01, 2.7.2.2.01, 2.7.2.1.01, 2.6.1.9.01, 2.7.2.4.02</t>
  </si>
  <si>
    <t>Dineba Diseños Interiores y Ebanisteria, SRL</t>
  </si>
  <si>
    <t>Pago Cub. No.3, fact. No.0203, Proy. 367, Cont. No.54-2021. Reconstrucción Centro Parroquial Espíritu Santo, Municipio de San Francisco de Macorís, Provincia Duarte</t>
  </si>
  <si>
    <t>3500</t>
  </si>
  <si>
    <t>2.7.1.2.01, 2.2.8.7.01, 2.7.2.1.01, 2.7.2.7.01, 2.7.2.4.02, 2.7.2.2.01</t>
  </si>
  <si>
    <t>Ransa, SRL</t>
  </si>
  <si>
    <t>Pago avance 20% del monto RD$26,768,813.26 Contrato No.19-2023; Remodelación Parroquia Santa Barbara de Samaná, provincia Samaná.</t>
  </si>
  <si>
    <t>3506</t>
  </si>
  <si>
    <t>2.7.1.2.01</t>
  </si>
  <si>
    <t>Seconin, SRL</t>
  </si>
  <si>
    <t>Pago Fact. No. 0079, Cub. No. 2 Proy. No. 393 contrato No. 06-2023; Construcción de Edificio de ADOMPRETUR, Centro Histórico, Provincia Puerto Plata.</t>
  </si>
  <si>
    <t>3510</t>
  </si>
  <si>
    <t>2.7.2.4.01</t>
  </si>
  <si>
    <t>Ingeniero &amp; Arquitectos Dominicanos (INARDOSA), SRL</t>
  </si>
  <si>
    <t>Pago Fact. No. 0037, Cub. No.10 y final Proy. No 318, cont. No.60-2019; Reconstrucción Vial Calle Duarte San Pedro de Macorís, Provincia San Pedro de Macorís.</t>
  </si>
  <si>
    <t>09/11/2023</t>
  </si>
  <si>
    <t>3514</t>
  </si>
  <si>
    <t>2.1.2.2.10</t>
  </si>
  <si>
    <t>COMITE EJECUTOR DE INFRAESTRUCTURAS DE ZONAS TURISTICAS</t>
  </si>
  <si>
    <t>Adicional Sismap 2023</t>
  </si>
  <si>
    <t>3524</t>
  </si>
  <si>
    <t>2.2.7.1.01</t>
  </si>
  <si>
    <t>Invecer Soluciones Civiles E Industriales Y Asociados, SRL</t>
  </si>
  <si>
    <t>Pago factura No. 0028 por Contratación de Servicio para la Reparación y Mantenimiento de las Puertas Flotantes y Ventanales de Cristal de los Departamentos del CEIZTUR, según anexos.</t>
  </si>
  <si>
    <t>3526</t>
  </si>
  <si>
    <t>2.3.1.1.01</t>
  </si>
  <si>
    <t>Suplidora Reysa, EIRL</t>
  </si>
  <si>
    <t>Pago factura No. 0667 por Adquisición de Botellas de Agua para los Brigadistas que Estarán Participando en el Operativo de Limpieza por el PNLPB, según anexos.</t>
  </si>
  <si>
    <t>3528</t>
  </si>
  <si>
    <t>Pago factura No. 0668 por Adquisición de Botellas de Agua para los Brigadistas que Estarán Participando en el Operativo de Limpieza por el PNLPB, según anexos.</t>
  </si>
  <si>
    <t>3530</t>
  </si>
  <si>
    <t>2.6.1.3.01</t>
  </si>
  <si>
    <t>ITCORP GONGLOSS, SRL</t>
  </si>
  <si>
    <t>Pago factura No. 0855 por Adquisición de Equipos tecnológicos para distintos Departamentos del CEIZTUR (Computadores de escritorio gama alta), según anexos.</t>
  </si>
  <si>
    <t>3532</t>
  </si>
  <si>
    <t>2.3.4.1.01, 2.3.7.2.99, 2.3.9.3.01</t>
  </si>
  <si>
    <t>Dubamed, SRL</t>
  </si>
  <si>
    <t>Pago factura No. 0261 por Compra de Medicamentos para los botiquines del CEIZTUR T4, según anexos.</t>
  </si>
  <si>
    <t>3534</t>
  </si>
  <si>
    <t>2.3.3.1.01, 2.3.7.2.99, 2.3.9.2.01</t>
  </si>
  <si>
    <t>Soluciones Comerciales Jiménez Cruz, SRL</t>
  </si>
  <si>
    <t>Pago factura No. 0091 por Adquisición de Materiales de Oficina para el Funcionamiento del CEIZTUR, según anexos.</t>
  </si>
  <si>
    <t>2.7.2.1.01, 2.7.2.4.01, 2.7.2.2.01, 2.7.2.4.02, 2.7.1.2.01, 2.7.2.7.01</t>
  </si>
  <si>
    <t>Grupo Marfa, SRL</t>
  </si>
  <si>
    <t>Pago Fact. No. 0017, Cub. No.12 Proy. No.371 Cont. No.2-2022; Mejoramiento del Malecón Santo Domingo Este.</t>
  </si>
  <si>
    <t>10/11/2023</t>
  </si>
  <si>
    <t>3543</t>
  </si>
  <si>
    <t>2.2.2.1.03</t>
  </si>
  <si>
    <t>GRUPO DIARIO LIBRE S A</t>
  </si>
  <si>
    <t>Pago Fact. No. 2702, Servicio de Publicación Periódico en dos Periódicos por dos días para Comparación de Precios con ref.:CEIZTUR-CCC-CP-2023-0033, según anexos.</t>
  </si>
  <si>
    <t>3545</t>
  </si>
  <si>
    <t>Pago factura No. 2721 por servicio de publicación periódico en dos periódicos por dos días para convocatoria a licitación publica nacional ref.: CEIZTUR-CCC-LPN-2023-0007, según anexos.</t>
  </si>
  <si>
    <t>102617/23</t>
  </si>
  <si>
    <t>Ingresos correspondientes del 15 al 21/10/2023  (Vuelos Charter)</t>
  </si>
  <si>
    <t>14/11/2023</t>
  </si>
  <si>
    <t>3572</t>
  </si>
  <si>
    <t>2.2.8.3.01</t>
  </si>
  <si>
    <t>Tamira Group, SRL</t>
  </si>
  <si>
    <t>Pago factura No. 0082 por Servicios de Contratación de Estudios Médicos de preempleo para el CEIZTUR, según anexos.</t>
  </si>
  <si>
    <t>3576</t>
  </si>
  <si>
    <t>2.2.7.2.06</t>
  </si>
  <si>
    <t>Viamar, SA</t>
  </si>
  <si>
    <t>Pago facturas No. 2990.2995,3001,3002,y 3035 por servicio de mantenimientos para las unidades vehiculares en garantía que fueron adquiridas para CEIZTUR, según anexos.</t>
  </si>
  <si>
    <t>3578</t>
  </si>
  <si>
    <t>EDITORA DEL CARIBE C POR A</t>
  </si>
  <si>
    <t>Pago factura No. 5207 por servicio de Publicación Periódico en dos Periódicos por dos días para Comparación de Precios con ref.: CEIZTUR-CCC-CP-2023-0033</t>
  </si>
  <si>
    <t>102622/23</t>
  </si>
  <si>
    <t>Ingresos correspondientes del 22 al 28/10/2023  (Vuelos Charter)</t>
  </si>
  <si>
    <t>15/11/2023</t>
  </si>
  <si>
    <t>3586</t>
  </si>
  <si>
    <t>2.7.2.4.02, 2.6.1.9.01, 2.7.2.4.01, 2.7.2.2.01, 2.7.2.7.01, 2.7.2.1.01, 2.7.1.2.01</t>
  </si>
  <si>
    <t>Prodicon, SRL</t>
  </si>
  <si>
    <t>Pago fact. No. 0087, Cub. No. 4 Proy. No. 360 Cont. No. 45-2021; Reconstrucción de la Plaza de vendedores y Habilitación de Acceso Peatonal a la Playa Las Galeras, Provincia Samaná.</t>
  </si>
  <si>
    <t>3591</t>
  </si>
  <si>
    <t>2.2.8.7.03</t>
  </si>
  <si>
    <t>HLB AUDITORES &amp; CONSULTORES SRL</t>
  </si>
  <si>
    <t>Pago Fact. No. 0074, Segundo pago 10% correspondiente al Servicio de Contratación de una Auditoría Externa Financiera, de Ejecución Presupuestaria, de Procesos Operativos y Administrativos, según anexos.</t>
  </si>
  <si>
    <t>3593</t>
  </si>
  <si>
    <t>Centro Automotriz Remesa, SRL</t>
  </si>
  <si>
    <t>Pago Factura No. 1895 por Contratación de Taller de Servicios de Mecánica Automotriz Para La Flotilla Vehicular de CEIZTUR, Dirigido a MIPYMES, según anexos.</t>
  </si>
  <si>
    <t>3598</t>
  </si>
  <si>
    <t>2.2.3.1.01, 2.2.4.1.01, 2.2.4.4.01, 2.2.8.2.01, 2.2.9.2.01, 2.3.9.2.01, 2.3.9.9.05</t>
  </si>
  <si>
    <t>FONDO REPONIBLE INSTITUCIONAL  COMITE EJECUTOR DE INFRAESTRUCTURA DE ZONAS TURISTICAS (CEIZTUR)</t>
  </si>
  <si>
    <t>16/11/2023</t>
  </si>
  <si>
    <t>3608</t>
  </si>
  <si>
    <t>2.2.1.3.01</t>
  </si>
  <si>
    <t>COMPANIA DOMINICANA DE TELEFONOS C POR A</t>
  </si>
  <si>
    <t>Pago Factura No. 3147, por Servicios de Renta Mensual de las Flotas del CEIZTUR, correspondiente al mes de septiembre  del año 2023.</t>
  </si>
  <si>
    <t>17/11/2023</t>
  </si>
  <si>
    <t>3615</t>
  </si>
  <si>
    <t>2.2.5.9.01</t>
  </si>
  <si>
    <t>Mattar Consulting, SRL</t>
  </si>
  <si>
    <t>Pago Factura No. 0220 por Renovación de Licencias de Software para Cubrir las Necesidades Tecnológicas del CEIZTUR, según anexos.</t>
  </si>
  <si>
    <t>3617</t>
  </si>
  <si>
    <t>2.1.1.3.01, 2.1.5.1.01, 2.1.5.2.01, 2.1.5.3.01</t>
  </si>
  <si>
    <t>Nómina tramite de pensión noviembre 2023</t>
  </si>
  <si>
    <t>3619</t>
  </si>
  <si>
    <t>2.1.2.2.05</t>
  </si>
  <si>
    <t>Nómina militar mes de noviembre 2023</t>
  </si>
  <si>
    <t>3621</t>
  </si>
  <si>
    <t>2.1.1.1.01, 2.1.5.1.01, 2.1.5.2.01, 2.1.5.3.01</t>
  </si>
  <si>
    <t>Nómina fija mes de noviembre 2023</t>
  </si>
  <si>
    <t>3623</t>
  </si>
  <si>
    <t>2.1.1.2.08, 2.1.5.1.01, 2.1.5.2.01, 2.1.5.3.01</t>
  </si>
  <si>
    <t>Nómina temporales mes de noviembre 2023</t>
  </si>
  <si>
    <t>3631</t>
  </si>
  <si>
    <t>2.7.2.2.01, 2.7.2.7.01, 2.7.2.4.01, 2.7.2.1.01</t>
  </si>
  <si>
    <t>Grupo Cimentados, S.R.L</t>
  </si>
  <si>
    <t>Pago cub. No. 1, Proy. No. 380 Fact. No. 0197, Contrato No. 20-2022.  Construcción Sendero Peatonal desde la Calle Lorenzo Álvarez hasta la Calle Duarte, Municipio Cabrera, María Trinidad Sanchez, Relanzamiento.</t>
  </si>
  <si>
    <t>20/11/2023</t>
  </si>
  <si>
    <t>3643</t>
  </si>
  <si>
    <t>2.1.1.2.11, 2.1.5.1.01, 2.1.5.2.01, 2.1.5.3.01</t>
  </si>
  <si>
    <t>Nómina interinato noviembre 2023</t>
  </si>
  <si>
    <t>3651</t>
  </si>
  <si>
    <t>Pago factura No. 5233 por  Servicio de Publicación Periódico en dos Periódicos por dos días para Convocatoria a Licitación Pública Nacional con ref.: CEIZTUR-CCC-LPN-2023-0007, según anexos</t>
  </si>
  <si>
    <t>3659</t>
  </si>
  <si>
    <t>2.6.4.1.01</t>
  </si>
  <si>
    <t>Santo Domingo Motors Company, SA</t>
  </si>
  <si>
    <t>Pago avance 20% contrato No.20-2023, del monto de RD$ 136,631,500.00. Adquisición de Vehículos para Continuar Fortaleciendo las Operaciones de POLITUR y CEIZTUR. Lote 1 Camioneta doble cabina 4x4, según anexos.</t>
  </si>
  <si>
    <t>3668</t>
  </si>
  <si>
    <t>Pago factura No. 3151, 3254, 3263, 3273, 3171,3152 y 3172 por Servicio de Mantenimiento para las Unidades Vehiculares en Garantía que fueron adquiridas para POLITUR, según anexos.</t>
  </si>
  <si>
    <t>3670</t>
  </si>
  <si>
    <t>2.1.1.2.09</t>
  </si>
  <si>
    <t>Nómina pasantes mes de noviembre 2023</t>
  </si>
  <si>
    <t>3672</t>
  </si>
  <si>
    <t>Adicional fijos noviembre 2023</t>
  </si>
  <si>
    <t>3675</t>
  </si>
  <si>
    <t>2.7.2.4.01, 2.7.1.2.01, 2.7.2.1.01</t>
  </si>
  <si>
    <t>Constructora Fixsa, SRL</t>
  </si>
  <si>
    <t>Pago fact. No. 0034, Cub. No.4 Proy. No.374 Contrato No.8-2022; Mejoramiento del Drenaje Pluvial y Obras Complementarias, Malecón Santa Barbara Samaná. Lote 1 Mejoramiento del Drenaje Pluvial del Malecón Santa Barbara, Samaná.</t>
  </si>
  <si>
    <t>3680</t>
  </si>
  <si>
    <t>XIOMARA DEL CARMEN MARMOLEJOS ACOSTA</t>
  </si>
  <si>
    <t>Pago Factura No.0074, por el Alquiler de un inmueble que aloja oficinas de la policía de Turismo Politur, correspondiente al mes de noviembre 2023.</t>
  </si>
  <si>
    <t>21/11/2023</t>
  </si>
  <si>
    <t>3686</t>
  </si>
  <si>
    <t>PWA, EIRL</t>
  </si>
  <si>
    <t>Pago factura No. 0082 por Renovación de Licencias de Software para Cubrir las Necesidades Tecnológicas del CEIZTUR, según anexos.</t>
  </si>
  <si>
    <t>3687</t>
  </si>
  <si>
    <t>2.7.1.2.01, 2.7.2.4.01, 2.7.2.2.01, 2.7.2.1.01, 2.7.2.7.01</t>
  </si>
  <si>
    <t>CONSTRUCTORA SERINAR C POR A</t>
  </si>
  <si>
    <t>Pago facts. No. 0086 y 0087, Cub. No.6 y final más devolución de vicios ocultos, Proy. No.359 Cont. No.39-2021; Construcción Destacamento, Estacionamiento y Acceso Peatonal Playa Esmeralda Miches.</t>
  </si>
  <si>
    <t>3696</t>
  </si>
  <si>
    <t>CONSTRUCTORA ECHAVARRIA-MOTA, SRL</t>
  </si>
  <si>
    <t>Pago Fact. No. 0141, Cub. No. 1 Proy. No. 392, contrato No.01-2023; Reconstrucción de las Infraestructuras Viales del Distrito Municipal de Verón, Provincia la Altagracia.</t>
  </si>
  <si>
    <t>22/11/2023</t>
  </si>
  <si>
    <t>3718</t>
  </si>
  <si>
    <t>2.7.2.4.01, 2.7.2.2.01, 2.7.2.4.02</t>
  </si>
  <si>
    <t>ALTA CONSTRUCCION POP (ALCON), SRL</t>
  </si>
  <si>
    <t>Pago Fact. No. 0012, Cub. No.2 Proy. No. 383 Cont. 21-2022; Reconstrucción de la Vía de Acceso a Playa Estillero, Municipio el Limón, Provincia de Samaná.</t>
  </si>
  <si>
    <t>3721</t>
  </si>
  <si>
    <t>Nomina jornaleros sargazo noviembre 2023.</t>
  </si>
  <si>
    <t>3726</t>
  </si>
  <si>
    <t>2.2.8.6.04</t>
  </si>
  <si>
    <t xml:space="preserve">	YINEIDA ALTAGRACIA FERNANDEZ ALVAREZ</t>
  </si>
  <si>
    <t>Pago fact. No.0107, Servicios de creacion y pintura de murales en Puerto Plata, Sosua, Cabarete, Imbert, Rio San Juan, Cabrera y Playa Ensenada.</t>
  </si>
  <si>
    <t>102638/23</t>
  </si>
  <si>
    <t>Ingresos correspondientes del 16 al 31/10/2023 (Vuelos Regulares)</t>
  </si>
  <si>
    <t>23/11/2023</t>
  </si>
  <si>
    <t>3729</t>
  </si>
  <si>
    <t>Pago factura No. 0670 por Adquisición de Botellas de Agua para los Brigadistas que Estarán Participando en el Operativo de Limpieza por el PNLPB, según anexos.</t>
  </si>
  <si>
    <t>3731</t>
  </si>
  <si>
    <t>2.3.9.2.01</t>
  </si>
  <si>
    <t>Yaslan Computers, S.R.L</t>
  </si>
  <si>
    <t>Pago factura No. 0151 por Adquisición de Equipos y Accesorios Tecnológicos para Distintos Departamentos del CEIZTUR, según anexos.</t>
  </si>
  <si>
    <t>3733</t>
  </si>
  <si>
    <t>2.3.9.9.05</t>
  </si>
  <si>
    <t>IDENTIFICACIONES CORPORATIVAS SRL</t>
  </si>
  <si>
    <t>Pago factura No. 0648 por Adquisición de Accesorios para Uso de identificación de los Colaboradores de la Institución, según anexos.</t>
  </si>
  <si>
    <t>3735</t>
  </si>
  <si>
    <t>2.3.6.3.04, 2.3.7.1.05, 2.3.7.2.99</t>
  </si>
  <si>
    <t>Almacenes Casa Vito, SRL</t>
  </si>
  <si>
    <t>Pago factura No. 0011 por Compra de Insumos para Mantenimiento Diario de Barredores del PNLPB, según anexos.</t>
  </si>
  <si>
    <t>3737</t>
  </si>
  <si>
    <t>Pago factura No. 5238 por Servicio de Publicaciones en dos Periódicos para Convocatoria y Comunicado, según anexos.</t>
  </si>
  <si>
    <t>3744</t>
  </si>
  <si>
    <t>OMX Multiservicios, SRL</t>
  </si>
  <si>
    <t>Pago factura No. 0153 por Adquisición de Equipos y Accesorios Tecnológicos para Distintos Departamentos del CEIZTUR, según anexos.</t>
  </si>
  <si>
    <t>3776</t>
  </si>
  <si>
    <t>Pago Factura No. 0821, por concepto de Tramites Legales de Documentos, según anexos.</t>
  </si>
  <si>
    <t>3777</t>
  </si>
  <si>
    <t>Pago Factura No. 0829, por concepto de Tramites Legales de Documentos, según anexos.</t>
  </si>
  <si>
    <t>3778</t>
  </si>
  <si>
    <t>Pago Factura No. 0832, por concepto de Tramites Legales de Documentos, según anexos.</t>
  </si>
  <si>
    <t>3779</t>
  </si>
  <si>
    <t>ESTRELLA ROSA SOSA</t>
  </si>
  <si>
    <t>Pago Factura No. 0152, por concepto de Tramites Legales de Documentos, según anexos.</t>
  </si>
  <si>
    <t>3780</t>
  </si>
  <si>
    <t>Pago Factura No. 0153, por concepto de Tramites Legales de Documentos, según anexos.</t>
  </si>
  <si>
    <t>3781</t>
  </si>
  <si>
    <t>FREDDY BOLIVAR DE JESUS ALMONTE BRITO</t>
  </si>
  <si>
    <t>Pago Factura No. 0866, por concepto de Tramites Legales de Documentos, según anexos.</t>
  </si>
  <si>
    <t>3782</t>
  </si>
  <si>
    <t>Pago Factura No. 0876, por concepto de Tramites Legales de Documentos, según anexos.</t>
  </si>
  <si>
    <t>3783</t>
  </si>
  <si>
    <t>Pago factura No. 2742 por Servicio de Publicaciones en dos Periódicos para Convocatoria y Comunicado, según anexos,</t>
  </si>
  <si>
    <t>3791</t>
  </si>
  <si>
    <t>Pago Factura No. 0872, por concepto de Trámites Legales de Documentos, según anexos.</t>
  </si>
  <si>
    <t>3794</t>
  </si>
  <si>
    <t>Inversiones Express, SRL</t>
  </si>
  <si>
    <t>Pago factura No. 0106 por Renovación de Licencias de Software para Cubrir las Necesidades Tecnológicas del CEIZTUR, según anexos.</t>
  </si>
  <si>
    <t>3796</t>
  </si>
  <si>
    <t>Pago factura No. 3201 por servicio de mantenimiento para las unidades vehiculares en garantía que fueron adquiridas para CEIZTUR, según anexos.</t>
  </si>
  <si>
    <t>3800</t>
  </si>
  <si>
    <t>2.2.8.5.01</t>
  </si>
  <si>
    <t>Consultoría y Servicios Salper, SRL</t>
  </si>
  <si>
    <t>Pago factura No. 0121 por servicio de fumigación y desinfección para las oficinas del CEIZTUR, según anexos.</t>
  </si>
  <si>
    <t>24/11/2023</t>
  </si>
  <si>
    <t>3808</t>
  </si>
  <si>
    <t>2.1.2.2.03</t>
  </si>
  <si>
    <t>Horas extras octubre 2023</t>
  </si>
  <si>
    <t>3815</t>
  </si>
  <si>
    <t>2.7.2.4.01, 2.7.1.2.01, 2.6.1.9.01, 2.7.2.2.01, 2.7.2.7.01</t>
  </si>
  <si>
    <t>Consorcio Nashira - Satec</t>
  </si>
  <si>
    <t>Pago fact. No.0003, cub. No.3, Proy. No.376, Cont. No.10-2022, Mejoramiento del drenaje pluvial y obras complementarias, Malecón Santa Barabra Samana. Lote:3 Mejoramiento del tramo este del Malecón Santa Barbara Samana.</t>
  </si>
  <si>
    <t>3820</t>
  </si>
  <si>
    <t>2.7.2.7.01, 2.7.2.1.01, 2.2.8.7.01, 2.7.2.2.01</t>
  </si>
  <si>
    <t>Camilo J. Hurtado C., Ingenieros Asociados, SRL</t>
  </si>
  <si>
    <t>Pago Fact. No. 0032 Cub. No.4 Proy. No.386 cont. No.25-2022; Reconstrucción de La Plaza del Pueblo de Los Pescadores, Las Terrenas, Samaná.</t>
  </si>
  <si>
    <t>102634/23</t>
  </si>
  <si>
    <t>Ingresos correspondientes del 29 de octubre al 04/11/2023  (Vuelos Charter)</t>
  </si>
  <si>
    <t>Nomina jornaleros noviembre 2023</t>
  </si>
  <si>
    <t>Solutia Dominicana, SRL</t>
  </si>
  <si>
    <t>Pago Fact. No. 0023, Cub. No. 3, Proy. No. 334 Contrato No. 84-2019; Reconstrucción Vial Las Galeras, Provincia Samaná.</t>
  </si>
  <si>
    <t>102659/23</t>
  </si>
  <si>
    <t>Ingresos correspondientes del 05 al 11/11/2023  (Vuelos Charter)</t>
  </si>
  <si>
    <t xml:space="preserve">2.7.2.4.01 </t>
  </si>
  <si>
    <t>Pago Fact. No. 0142, Cub. No. 2 Proy. No. 392, contrato No.01-2023; Reconstrucción de las Infraestructuras Viales del Distrito Municipal de Verón, Provincia la Altagracia.</t>
  </si>
  <si>
    <t>2.7.2.1.01 , 2.2.8.7.01, 2.7.2.4.02, 2.7.2.4.01, 2.7.2.2.01</t>
  </si>
  <si>
    <t>Consorcio Guzmán Morel</t>
  </si>
  <si>
    <t>Pago fact. No.0002, Cub. No.2, Proy. 391, contrato No. 5-2023. Reconstrucción de las Infraestructuras de Servicios de las Calles Circundantes de la Basílica, Municipio de Higüey, Provincia La Altagracia.</t>
  </si>
  <si>
    <t>2.7.2.4.01, 2.7.2.1.01</t>
  </si>
  <si>
    <t>Proyectos Civiles LD, SRL</t>
  </si>
  <si>
    <t>Pago fact. No.0016. Cub. No. 3. Proy. No. 368, Cont. No.52-2021. Reconstrucción Via de Acceso Riocito- PLaya Saladilla, Municipio Santa Cruz, Provincia de Barahona.</t>
  </si>
  <si>
    <t>29/11/2023</t>
  </si>
  <si>
    <t>3874</t>
  </si>
  <si>
    <t>2.1.1.4.01</t>
  </si>
  <si>
    <t>Regalía militar año 2023</t>
  </si>
  <si>
    <t>3876</t>
  </si>
  <si>
    <t>Regalía temporales año 2023</t>
  </si>
  <si>
    <t>3878</t>
  </si>
  <si>
    <t>Regalía tramite de pensión año 2023</t>
  </si>
  <si>
    <t>3880</t>
  </si>
  <si>
    <t>Regalía fijos inactivos año 2023</t>
  </si>
  <si>
    <t>3882</t>
  </si>
  <si>
    <t>Regalía tramite de pensión inactivos año 2023</t>
  </si>
  <si>
    <t>3884</t>
  </si>
  <si>
    <t>Regalía temporales inactivos año 2023</t>
  </si>
  <si>
    <t>3886</t>
  </si>
  <si>
    <t>Regalía fijos año 2023</t>
  </si>
  <si>
    <t>3890</t>
  </si>
  <si>
    <t>2.2.9.2.01</t>
  </si>
  <si>
    <t>INSTITUTO DE FORMACION TURISTICA DEL CARIBE</t>
  </si>
  <si>
    <t>Pago de las facturas No. 0774,0775,0777,0778 y 0783; Servicio de almuerzo para los colaboradores del CEIZTUR, desde el 16 de octubre al 17 de noviembre 2023, según anexos.</t>
  </si>
  <si>
    <t>30/11/2023</t>
  </si>
  <si>
    <t>3910</t>
  </si>
  <si>
    <t>2.2.6.2.01</t>
  </si>
  <si>
    <t>Seguros Reservas, SA</t>
  </si>
  <si>
    <t>Pago Factura No.5780 y 5812 por emisión de las póliza Seguro de Vehículos de Motor  y Responsabilidad Civil de exceso vehículos de motor, correspondientes a 50 camionetas Chevrolet Colorado 4x4 LTZ, con vigencia desde 27/11/2023 al 27/11/2024, según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</si>
</sst>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5" fillId="0" borderId="1" xfId="1" applyFont="1" applyBorder="1"/>
    <xf numFmtId="44" fontId="0" fillId="0" borderId="0" xfId="0" applyNumberFormat="1"/>
    <xf numFmtId="2" fontId="0" fillId="0" borderId="0" xfId="0" applyNumberFormat="1"/>
    <xf numFmtId="1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0" borderId="1" xfId="0" applyNumberFormat="1" applyFont="1" applyBorder="1"/>
    <xf numFmtId="43" fontId="0" fillId="0" borderId="0" xfId="1" applyFont="1"/>
    <xf numFmtId="0" fontId="2" fillId="3" borderId="1" xfId="0" applyFont="1" applyFill="1" applyBorder="1" applyAlignment="1">
      <alignment horizontal="center" wrapText="1"/>
    </xf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43" fontId="2" fillId="0" borderId="1" xfId="1" applyFont="1" applyBorder="1"/>
    <xf numFmtId="14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39" fontId="6" fillId="0" borderId="1" xfId="1" applyNumberFormat="1" applyFont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5" xfId="1" applyFont="1" applyFill="1" applyBorder="1"/>
    <xf numFmtId="43" fontId="3" fillId="2" borderId="5" xfId="0" applyNumberFormat="1" applyFont="1" applyFill="1" applyBorder="1"/>
    <xf numFmtId="43" fontId="2" fillId="0" borderId="0" xfId="0" applyNumberFormat="1" applyFont="1"/>
    <xf numFmtId="0" fontId="7" fillId="0" borderId="0" xfId="0" applyFont="1"/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3" fillId="2" borderId="8" xfId="0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43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14" fontId="9" fillId="0" borderId="9" xfId="0" applyNumberFormat="1" applyFont="1" applyBorder="1" applyAlignment="1">
      <alignment horizontal="left" vertical="center" wrapText="1"/>
    </xf>
    <xf numFmtId="43" fontId="2" fillId="0" borderId="9" xfId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43" fontId="9" fillId="0" borderId="0" xfId="0" applyNumberFormat="1" applyFont="1" applyAlignment="1">
      <alignment vertical="center"/>
    </xf>
    <xf numFmtId="43" fontId="2" fillId="4" borderId="1" xfId="1" applyFont="1" applyFill="1" applyBorder="1" applyAlignment="1">
      <alignment vertical="center"/>
    </xf>
    <xf numFmtId="165" fontId="0" fillId="0" borderId="0" xfId="1" applyNumberFormat="1" applyFont="1"/>
    <xf numFmtId="14" fontId="9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0" borderId="0" xfId="0" applyFont="1"/>
    <xf numFmtId="43" fontId="7" fillId="0" borderId="0" xfId="0" applyNumberFormat="1" applyFont="1"/>
    <xf numFmtId="164" fontId="7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7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4</xdr:col>
      <xdr:colOff>1307081</xdr:colOff>
      <xdr:row>5</xdr:row>
      <xdr:rowOff>72390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0A2A7-48F6-443D-8449-2316DF40155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709286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115</xdr:row>
      <xdr:rowOff>25241</xdr:rowOff>
    </xdr:from>
    <xdr:to>
      <xdr:col>4</xdr:col>
      <xdr:colOff>1307081</xdr:colOff>
      <xdr:row>119</xdr:row>
      <xdr:rowOff>149067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67B15D1-EAC8-454E-9FBB-14C9240083E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23075741"/>
          <a:ext cx="3660232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?0E809711" TargetMode="External"/><Relationship Id="rId1" Type="http://schemas.openxmlformats.org/officeDocument/2006/relationships/externalLinkPath" Target="file:///\\0E809711\Informe%20de%20Tesorer&#237;a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3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9">
          <cell r="L119">
            <v>3214153.8169999947</v>
          </cell>
        </row>
        <row r="208">
          <cell r="L208">
            <v>2000175774.4092088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CBB0AC-F7C6-41AF-A703-2B2D2337AA33}" name="Tabla13457981023456789111213" displayName="Tabla13457981023456789111213" ref="B7:L100" totalsRowShown="0" headerRowDxfId="12" headerRowBorderDxfId="11" tableBorderDxfId="10" headerRowCellStyle="Millares">
  <sortState xmlns:xlrd2="http://schemas.microsoft.com/office/spreadsheetml/2017/richdata2" ref="B8:L100">
    <sortCondition ref="B9:B100"/>
  </sortState>
  <tableColumns count="11">
    <tableColumn id="1" xr3:uid="{E91A5114-D6C4-451B-8242-37AF740039C7}" name="Fecha" dataDxfId="9"/>
    <tableColumn id="2" xr3:uid="{5146F508-FFBE-4961-8367-70564F570156}" name="Transferencia" dataDxfId="8"/>
    <tableColumn id="3" xr3:uid="{142BF4E9-E87A-41A0-861A-462373AF4D4E}" name="Cheque" dataDxfId="7"/>
    <tableColumn id="4" xr3:uid="{42215913-A241-4D36-A905-D08DB374597C}" name="Referencia"/>
    <tableColumn id="5" xr3:uid="{784804FB-FEBC-43A3-B8AF-EEA75002489F}" name="Beneficiario" dataDxfId="6"/>
    <tableColumn id="6" xr3:uid="{3475C4AF-392C-4BC8-A803-48721A033095}" name="Columna1" dataDxfId="5"/>
    <tableColumn id="7" xr3:uid="{5CAAE2F1-D4BC-47C0-8737-8DCE0C24CF1F}" name="Descripcion" dataDxfId="4"/>
    <tableColumn id="8" xr3:uid="{54145EE7-214A-4376-94A7-882E1F8771FB}" name="Columna2" dataDxfId="3"/>
    <tableColumn id="9" xr3:uid="{3C5446D3-C179-4460-947A-219A9A67828F}" name="Debito" dataDxfId="2" dataCellStyle="Millares"/>
    <tableColumn id="10" xr3:uid="{B0F68693-DA8F-47D8-99B6-FE64E88697C1}" name="Credito" dataDxfId="1" dataCellStyle="Millares"/>
    <tableColumn id="11" xr3:uid="{57922845-6649-4D91-B718-A800CF424287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9B97-F867-4BA8-83C5-A052168F40BD}">
  <dimension ref="A1:P229"/>
  <sheetViews>
    <sheetView showGridLines="0" tabSelected="1" topLeftCell="F1" zoomScale="95" zoomScaleNormal="95" workbookViewId="0">
      <selection activeCell="N223" sqref="N223"/>
    </sheetView>
  </sheetViews>
  <sheetFormatPr baseColWidth="10" defaultRowHeight="15" x14ac:dyDescent="0.25"/>
  <cols>
    <col min="1" max="1" width="2.5703125" customWidth="1"/>
    <col min="2" max="2" width="13.140625" customWidth="1"/>
    <col min="3" max="3" width="12.7109375" bestFit="1" customWidth="1"/>
    <col min="4" max="4" width="10.28515625" customWidth="1"/>
    <col min="5" max="5" width="31.7109375" customWidth="1"/>
    <col min="6" max="6" width="32.28515625" customWidth="1"/>
    <col min="7" max="7" width="10" hidden="1" customWidth="1"/>
    <col min="8" max="8" width="61.85546875" customWidth="1"/>
    <col min="9" max="9" width="10" hidden="1" customWidth="1"/>
    <col min="10" max="11" width="15.5703125" bestFit="1" customWidth="1"/>
    <col min="12" max="12" width="17.42578125" style="38" bestFit="1" customWidth="1"/>
    <col min="13" max="13" width="5" customWidth="1"/>
    <col min="14" max="14" width="16.85546875" bestFit="1" customWidth="1"/>
    <col min="16" max="16" width="14.140625" bestFit="1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5" ht="15.75" x14ac:dyDescent="0.3">
      <c r="A2" s="1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5" ht="15.75" x14ac:dyDescent="0.3">
      <c r="A3" s="1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5.75" x14ac:dyDescent="0.3">
      <c r="A4" s="1"/>
      <c r="B4" s="84" t="s">
        <v>2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5.75" x14ac:dyDescent="0.3">
      <c r="A5" s="1"/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5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5" ht="17.25" x14ac:dyDescent="0.35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6" t="s">
        <v>14</v>
      </c>
    </row>
    <row r="8" spans="1:15" ht="16.5" x14ac:dyDescent="0.3">
      <c r="A8" s="1"/>
      <c r="B8" s="7"/>
      <c r="C8" s="8"/>
      <c r="D8" s="8"/>
      <c r="E8" s="8"/>
      <c r="F8" s="9"/>
      <c r="G8" s="8"/>
      <c r="H8" s="10" t="s">
        <v>15</v>
      </c>
      <c r="I8" s="8"/>
      <c r="J8" s="11"/>
      <c r="K8" s="12"/>
      <c r="L8" s="13">
        <f>+[1]OCTUBRE!L119</f>
        <v>3214153.8169999947</v>
      </c>
      <c r="N8" s="14"/>
      <c r="O8" s="15"/>
    </row>
    <row r="9" spans="1:15" ht="15.75" x14ac:dyDescent="0.3">
      <c r="A9" s="1"/>
      <c r="B9" s="16">
        <v>45231</v>
      </c>
      <c r="C9" s="17"/>
      <c r="D9" s="18"/>
      <c r="E9" s="19" t="s">
        <v>16</v>
      </c>
      <c r="F9" s="20" t="s">
        <v>17</v>
      </c>
      <c r="G9" s="18"/>
      <c r="H9" s="21" t="s">
        <v>18</v>
      </c>
      <c r="I9" s="18"/>
      <c r="J9" s="22"/>
      <c r="K9" s="22">
        <v>20.16</v>
      </c>
      <c r="L9" s="23">
        <f>+L8+Tabla13457981023456789111213[[#This Row],[Debito]]-Tabla13457981023456789111213[[#This Row],[Credito]]</f>
        <v>3214133.6569999945</v>
      </c>
      <c r="N9" s="24"/>
    </row>
    <row r="10" spans="1:15" ht="15.75" x14ac:dyDescent="0.3">
      <c r="A10" s="1"/>
      <c r="B10" s="16">
        <v>45231</v>
      </c>
      <c r="C10" s="18"/>
      <c r="D10" s="18"/>
      <c r="E10" s="19" t="s">
        <v>19</v>
      </c>
      <c r="F10" s="20" t="s">
        <v>17</v>
      </c>
      <c r="G10" s="18"/>
      <c r="H10" s="21" t="s">
        <v>18</v>
      </c>
      <c r="I10" s="18"/>
      <c r="J10" s="22"/>
      <c r="K10" s="22">
        <v>27.25</v>
      </c>
      <c r="L10" s="23">
        <f>+L9+Tabla13457981023456789111213[[#This Row],[Debito]]-Tabla13457981023456789111213[[#This Row],[Credito]]</f>
        <v>3214106.4069999945</v>
      </c>
    </row>
    <row r="11" spans="1:15" ht="15.75" x14ac:dyDescent="0.3">
      <c r="A11" s="1"/>
      <c r="B11" s="16">
        <v>45231</v>
      </c>
      <c r="C11" s="18"/>
      <c r="D11" s="18"/>
      <c r="E11" s="19" t="s">
        <v>20</v>
      </c>
      <c r="F11" s="20" t="s">
        <v>17</v>
      </c>
      <c r="G11" s="18"/>
      <c r="H11" s="21" t="s">
        <v>18</v>
      </c>
      <c r="I11" s="18"/>
      <c r="J11" s="22"/>
      <c r="K11" s="22">
        <v>8.82</v>
      </c>
      <c r="L11" s="23">
        <f>+L10+Tabla13457981023456789111213[[#This Row],[Debito]]-Tabla13457981023456789111213[[#This Row],[Credito]]</f>
        <v>3214097.5869999947</v>
      </c>
    </row>
    <row r="12" spans="1:15" ht="15.75" x14ac:dyDescent="0.3">
      <c r="A12" s="1"/>
      <c r="B12" s="16">
        <v>45231</v>
      </c>
      <c r="C12" s="18"/>
      <c r="D12" s="18"/>
      <c r="E12" s="19" t="s">
        <v>21</v>
      </c>
      <c r="F12" s="20" t="s">
        <v>17</v>
      </c>
      <c r="G12" s="18"/>
      <c r="H12" s="21" t="s">
        <v>18</v>
      </c>
      <c r="I12" s="18"/>
      <c r="J12" s="22"/>
      <c r="K12" s="22">
        <v>8.82</v>
      </c>
      <c r="L12" s="23">
        <f>+L11+Tabla13457981023456789111213[[#This Row],[Debito]]-Tabla13457981023456789111213[[#This Row],[Credito]]</f>
        <v>3214088.7669999949</v>
      </c>
    </row>
    <row r="13" spans="1:15" ht="15.75" x14ac:dyDescent="0.3">
      <c r="A13" s="1"/>
      <c r="B13" s="16">
        <v>45231</v>
      </c>
      <c r="C13" s="18"/>
      <c r="D13" s="18"/>
      <c r="E13" s="19" t="s">
        <v>22</v>
      </c>
      <c r="F13" s="20" t="s">
        <v>17</v>
      </c>
      <c r="G13" s="18"/>
      <c r="H13" s="21" t="s">
        <v>18</v>
      </c>
      <c r="I13" s="18"/>
      <c r="J13" s="22"/>
      <c r="K13" s="22">
        <v>8.82</v>
      </c>
      <c r="L13" s="23">
        <f>+L12+Tabla13457981023456789111213[[#This Row],[Debito]]-Tabla13457981023456789111213[[#This Row],[Credito]]</f>
        <v>3214079.946999995</v>
      </c>
    </row>
    <row r="14" spans="1:15" ht="15.75" x14ac:dyDescent="0.3">
      <c r="A14" s="1"/>
      <c r="B14" s="16">
        <v>45231</v>
      </c>
      <c r="C14" s="18"/>
      <c r="D14" s="18"/>
      <c r="E14" s="19" t="s">
        <v>23</v>
      </c>
      <c r="F14" s="20" t="s">
        <v>17</v>
      </c>
      <c r="G14" s="18"/>
      <c r="H14" s="21" t="s">
        <v>18</v>
      </c>
      <c r="I14" s="18"/>
      <c r="J14" s="22"/>
      <c r="K14" s="22">
        <v>10.87</v>
      </c>
      <c r="L14" s="23">
        <f>+L13+Tabla13457981023456789111213[[#This Row],[Debito]]-Tabla13457981023456789111213[[#This Row],[Credito]]</f>
        <v>3214069.0769999949</v>
      </c>
    </row>
    <row r="15" spans="1:15" ht="15.75" x14ac:dyDescent="0.3">
      <c r="A15" s="1"/>
      <c r="B15" s="16">
        <v>45231</v>
      </c>
      <c r="C15" s="18"/>
      <c r="D15" s="18"/>
      <c r="E15" s="19" t="s">
        <v>24</v>
      </c>
      <c r="F15" s="20" t="s">
        <v>17</v>
      </c>
      <c r="G15" s="18"/>
      <c r="H15" s="21" t="s">
        <v>18</v>
      </c>
      <c r="I15" s="18"/>
      <c r="J15" s="22"/>
      <c r="K15" s="22">
        <v>32.450000000000003</v>
      </c>
      <c r="L15" s="23">
        <f>+L14+Tabla13457981023456789111213[[#This Row],[Debito]]-Tabla13457981023456789111213[[#This Row],[Credito]]</f>
        <v>3214036.6269999947</v>
      </c>
    </row>
    <row r="16" spans="1:15" ht="15.75" x14ac:dyDescent="0.3">
      <c r="A16" s="1"/>
      <c r="B16" s="16">
        <v>45231</v>
      </c>
      <c r="C16" s="18"/>
      <c r="D16" s="18"/>
      <c r="E16" s="19" t="s">
        <v>25</v>
      </c>
      <c r="F16" s="20" t="s">
        <v>17</v>
      </c>
      <c r="G16" s="18"/>
      <c r="H16" s="21" t="s">
        <v>18</v>
      </c>
      <c r="I16" s="18"/>
      <c r="J16" s="22"/>
      <c r="K16" s="22">
        <v>32.450000000000003</v>
      </c>
      <c r="L16" s="23">
        <f>+L15+Tabla13457981023456789111213[[#This Row],[Debito]]-Tabla13457981023456789111213[[#This Row],[Credito]]</f>
        <v>3214004.1769999946</v>
      </c>
    </row>
    <row r="17" spans="1:14" ht="15.75" x14ac:dyDescent="0.3">
      <c r="A17" s="1"/>
      <c r="B17" s="16">
        <v>45231</v>
      </c>
      <c r="C17" s="18"/>
      <c r="D17" s="18"/>
      <c r="E17" s="19" t="s">
        <v>26</v>
      </c>
      <c r="F17" s="20" t="s">
        <v>17</v>
      </c>
      <c r="G17" s="18"/>
      <c r="H17" s="21" t="s">
        <v>18</v>
      </c>
      <c r="I17" s="18"/>
      <c r="J17" s="22"/>
      <c r="K17" s="22">
        <v>32.450000000000003</v>
      </c>
      <c r="L17" s="23">
        <f>+L16+Tabla13457981023456789111213[[#This Row],[Debito]]-Tabla13457981023456789111213[[#This Row],[Credito]]</f>
        <v>3213971.7269999944</v>
      </c>
    </row>
    <row r="18" spans="1:14" ht="15.75" x14ac:dyDescent="0.3">
      <c r="A18" s="1"/>
      <c r="B18" s="16">
        <v>45231</v>
      </c>
      <c r="C18" s="18"/>
      <c r="D18" s="18"/>
      <c r="E18" s="19" t="s">
        <v>27</v>
      </c>
      <c r="F18" s="20" t="s">
        <v>17</v>
      </c>
      <c r="G18" s="18"/>
      <c r="H18" s="21" t="s">
        <v>18</v>
      </c>
      <c r="I18" s="18"/>
      <c r="J18" s="22"/>
      <c r="K18" s="22">
        <v>39.53</v>
      </c>
      <c r="L18" s="23">
        <f>+L17+Tabla13457981023456789111213[[#This Row],[Debito]]-Tabla13457981023456789111213[[#This Row],[Credito]]</f>
        <v>3213932.1969999946</v>
      </c>
    </row>
    <row r="19" spans="1:14" ht="15.75" x14ac:dyDescent="0.3">
      <c r="A19" s="1"/>
      <c r="B19" s="16">
        <v>45231</v>
      </c>
      <c r="C19" s="18"/>
      <c r="D19" s="18"/>
      <c r="E19" s="19" t="s">
        <v>28</v>
      </c>
      <c r="F19" s="20" t="s">
        <v>17</v>
      </c>
      <c r="G19" s="18"/>
      <c r="H19" s="21" t="s">
        <v>18</v>
      </c>
      <c r="I19" s="18"/>
      <c r="J19" s="22"/>
      <c r="K19" s="22">
        <v>89.78</v>
      </c>
      <c r="L19" s="23">
        <f>+L18+Tabla13457981023456789111213[[#This Row],[Debito]]-Tabla13457981023456789111213[[#This Row],[Credito]]</f>
        <v>3213842.4169999948</v>
      </c>
    </row>
    <row r="20" spans="1:14" ht="15.75" x14ac:dyDescent="0.3">
      <c r="A20" s="1"/>
      <c r="B20" s="16">
        <v>45231</v>
      </c>
      <c r="C20" s="18"/>
      <c r="D20" s="18"/>
      <c r="E20" s="19" t="s">
        <v>29</v>
      </c>
      <c r="F20" s="20" t="s">
        <v>17</v>
      </c>
      <c r="G20" s="18"/>
      <c r="H20" s="21" t="s">
        <v>18</v>
      </c>
      <c r="I20" s="18"/>
      <c r="J20" s="22"/>
      <c r="K20" s="22">
        <v>81.599999999999994</v>
      </c>
      <c r="L20" s="23">
        <f>+L19+Tabla13457981023456789111213[[#This Row],[Debito]]-Tabla13457981023456789111213[[#This Row],[Credito]]</f>
        <v>3213760.8169999947</v>
      </c>
    </row>
    <row r="21" spans="1:14" ht="15.75" x14ac:dyDescent="0.3">
      <c r="A21" s="1"/>
      <c r="B21" s="16">
        <v>45231</v>
      </c>
      <c r="C21" s="18"/>
      <c r="D21" s="18"/>
      <c r="E21" s="19" t="s">
        <v>30</v>
      </c>
      <c r="F21" s="25" t="s">
        <v>31</v>
      </c>
      <c r="G21" s="18"/>
      <c r="H21" s="21" t="s">
        <v>32</v>
      </c>
      <c r="I21" s="18"/>
      <c r="J21" s="22"/>
      <c r="K21" s="22">
        <v>13440</v>
      </c>
      <c r="L21" s="23">
        <f>+L20+Tabla13457981023456789111213[[#This Row],[Debito]]-Tabla13457981023456789111213[[#This Row],[Credito]]</f>
        <v>3200320.8169999947</v>
      </c>
    </row>
    <row r="22" spans="1:14" ht="15.75" x14ac:dyDescent="0.3">
      <c r="A22" s="1"/>
      <c r="B22" s="16">
        <v>45231</v>
      </c>
      <c r="C22" s="18"/>
      <c r="D22" s="18"/>
      <c r="E22" s="19" t="s">
        <v>33</v>
      </c>
      <c r="F22" s="25" t="s">
        <v>31</v>
      </c>
      <c r="G22" s="18"/>
      <c r="H22" s="21" t="s">
        <v>32</v>
      </c>
      <c r="I22" s="18"/>
      <c r="J22" s="22"/>
      <c r="K22" s="22">
        <v>18165</v>
      </c>
      <c r="L22" s="23">
        <f>+L21+Tabla13457981023456789111213[[#This Row],[Debito]]-Tabla13457981023456789111213[[#This Row],[Credito]]</f>
        <v>3182155.8169999947</v>
      </c>
    </row>
    <row r="23" spans="1:14" ht="15.75" x14ac:dyDescent="0.3">
      <c r="A23" s="1"/>
      <c r="B23" s="16">
        <v>45231</v>
      </c>
      <c r="C23" s="18"/>
      <c r="D23" s="18"/>
      <c r="E23" s="19" t="s">
        <v>34</v>
      </c>
      <c r="F23" s="25" t="s">
        <v>31</v>
      </c>
      <c r="G23" s="18"/>
      <c r="H23" s="21" t="s">
        <v>32</v>
      </c>
      <c r="I23" s="18"/>
      <c r="J23" s="22"/>
      <c r="K23" s="22">
        <v>5880</v>
      </c>
      <c r="L23" s="23">
        <f>+L22+Tabla13457981023456789111213[[#This Row],[Debito]]-Tabla13457981023456789111213[[#This Row],[Credito]]</f>
        <v>3176275.8169999947</v>
      </c>
    </row>
    <row r="24" spans="1:14" ht="15.75" x14ac:dyDescent="0.3">
      <c r="A24" s="1"/>
      <c r="B24" s="16">
        <v>45231</v>
      </c>
      <c r="C24" s="18"/>
      <c r="D24" s="18"/>
      <c r="E24" s="19" t="s">
        <v>35</v>
      </c>
      <c r="F24" s="25" t="s">
        <v>31</v>
      </c>
      <c r="G24" s="18"/>
      <c r="H24" s="21" t="s">
        <v>32</v>
      </c>
      <c r="I24" s="18"/>
      <c r="J24" s="22"/>
      <c r="K24" s="22">
        <v>5880</v>
      </c>
      <c r="L24" s="23">
        <f>+L23+Tabla13457981023456789111213[[#This Row],[Debito]]-Tabla13457981023456789111213[[#This Row],[Credito]]</f>
        <v>3170395.8169999947</v>
      </c>
      <c r="N24" s="26"/>
    </row>
    <row r="25" spans="1:14" ht="15.75" x14ac:dyDescent="0.3">
      <c r="A25" s="1"/>
      <c r="B25" s="16">
        <v>45231</v>
      </c>
      <c r="C25" s="18"/>
      <c r="D25" s="18"/>
      <c r="E25" s="19" t="s">
        <v>36</v>
      </c>
      <c r="F25" s="25" t="s">
        <v>31</v>
      </c>
      <c r="G25" s="18"/>
      <c r="H25" s="21" t="s">
        <v>32</v>
      </c>
      <c r="I25" s="18"/>
      <c r="J25" s="22"/>
      <c r="K25" s="22">
        <v>5880</v>
      </c>
      <c r="L25" s="23">
        <f>+L24+Tabla13457981023456789111213[[#This Row],[Debito]]-Tabla13457981023456789111213[[#This Row],[Credito]]</f>
        <v>3164515.8169999947</v>
      </c>
    </row>
    <row r="26" spans="1:14" ht="15.75" x14ac:dyDescent="0.3">
      <c r="A26" s="1"/>
      <c r="B26" s="16">
        <v>45231</v>
      </c>
      <c r="C26" s="18"/>
      <c r="D26" s="18"/>
      <c r="E26" s="19" t="s">
        <v>37</v>
      </c>
      <c r="F26" s="25" t="s">
        <v>31</v>
      </c>
      <c r="G26" s="18"/>
      <c r="H26" s="21" t="s">
        <v>32</v>
      </c>
      <c r="I26" s="18"/>
      <c r="J26" s="22"/>
      <c r="K26" s="22">
        <v>7245</v>
      </c>
      <c r="L26" s="23">
        <f>+L25+Tabla13457981023456789111213[[#This Row],[Debito]]-Tabla13457981023456789111213[[#This Row],[Credito]]</f>
        <v>3157270.8169999947</v>
      </c>
    </row>
    <row r="27" spans="1:14" ht="15.75" x14ac:dyDescent="0.3">
      <c r="A27" s="1"/>
      <c r="B27" s="16">
        <v>45231</v>
      </c>
      <c r="C27" s="18"/>
      <c r="D27" s="18"/>
      <c r="E27" s="19" t="s">
        <v>38</v>
      </c>
      <c r="F27" s="25" t="s">
        <v>31</v>
      </c>
      <c r="G27" s="18"/>
      <c r="H27" s="21" t="s">
        <v>32</v>
      </c>
      <c r="I27" s="18"/>
      <c r="J27" s="22"/>
      <c r="K27" s="22">
        <v>21630</v>
      </c>
      <c r="L27" s="23">
        <f>+L26+Tabla13457981023456789111213[[#This Row],[Debito]]-Tabla13457981023456789111213[[#This Row],[Credito]]</f>
        <v>3135640.8169999947</v>
      </c>
    </row>
    <row r="28" spans="1:14" ht="15.75" x14ac:dyDescent="0.3">
      <c r="A28" s="1"/>
      <c r="B28" s="16">
        <v>45231</v>
      </c>
      <c r="C28" s="18"/>
      <c r="D28" s="18"/>
      <c r="E28" s="19" t="s">
        <v>39</v>
      </c>
      <c r="F28" s="25" t="s">
        <v>31</v>
      </c>
      <c r="G28" s="18"/>
      <c r="H28" s="21" t="s">
        <v>32</v>
      </c>
      <c r="I28" s="18"/>
      <c r="J28" s="22"/>
      <c r="K28" s="22">
        <v>21630</v>
      </c>
      <c r="L28" s="23">
        <f>+L27+Tabla13457981023456789111213[[#This Row],[Debito]]-Tabla13457981023456789111213[[#This Row],[Credito]]</f>
        <v>3114010.8169999947</v>
      </c>
    </row>
    <row r="29" spans="1:14" ht="15.75" x14ac:dyDescent="0.3">
      <c r="A29" s="1"/>
      <c r="B29" s="16">
        <v>45231</v>
      </c>
      <c r="C29" s="18"/>
      <c r="D29" s="18"/>
      <c r="E29" s="19" t="s">
        <v>40</v>
      </c>
      <c r="F29" s="25" t="s">
        <v>31</v>
      </c>
      <c r="G29" s="18"/>
      <c r="H29" s="21" t="s">
        <v>32</v>
      </c>
      <c r="I29" s="18"/>
      <c r="J29" s="22"/>
      <c r="K29" s="22">
        <v>21630</v>
      </c>
      <c r="L29" s="23">
        <f>+L28+Tabla13457981023456789111213[[#This Row],[Debito]]-Tabla13457981023456789111213[[#This Row],[Credito]]</f>
        <v>3092380.8169999947</v>
      </c>
    </row>
    <row r="30" spans="1:14" ht="15.75" x14ac:dyDescent="0.3">
      <c r="A30" s="1"/>
      <c r="B30" s="16">
        <v>45231</v>
      </c>
      <c r="C30" s="18"/>
      <c r="D30" s="18"/>
      <c r="E30" s="19" t="s">
        <v>41</v>
      </c>
      <c r="F30" s="25" t="s">
        <v>31</v>
      </c>
      <c r="G30" s="18"/>
      <c r="H30" s="21" t="s">
        <v>32</v>
      </c>
      <c r="I30" s="18"/>
      <c r="J30" s="22"/>
      <c r="K30" s="22">
        <v>26355</v>
      </c>
      <c r="L30" s="23">
        <f>+L29+Tabla13457981023456789111213[[#This Row],[Debito]]-Tabla13457981023456789111213[[#This Row],[Credito]]</f>
        <v>3066025.8169999947</v>
      </c>
    </row>
    <row r="31" spans="1:14" ht="15.75" x14ac:dyDescent="0.3">
      <c r="A31" s="1"/>
      <c r="B31" s="16">
        <v>45231</v>
      </c>
      <c r="C31" s="18"/>
      <c r="D31" s="18"/>
      <c r="E31" s="19" t="s">
        <v>42</v>
      </c>
      <c r="F31" s="25" t="s">
        <v>31</v>
      </c>
      <c r="G31" s="18"/>
      <c r="H31" s="21" t="s">
        <v>32</v>
      </c>
      <c r="I31" s="18"/>
      <c r="J31" s="22"/>
      <c r="K31" s="22">
        <v>59850</v>
      </c>
      <c r="L31" s="23">
        <f>+L30+Tabla13457981023456789111213[[#This Row],[Debito]]-Tabla13457981023456789111213[[#This Row],[Credito]]</f>
        <v>3006175.8169999947</v>
      </c>
    </row>
    <row r="32" spans="1:14" ht="15.75" x14ac:dyDescent="0.3">
      <c r="A32" s="1"/>
      <c r="B32" s="16">
        <v>45231</v>
      </c>
      <c r="C32" s="18"/>
      <c r="D32" s="18"/>
      <c r="E32" s="19" t="s">
        <v>43</v>
      </c>
      <c r="F32" s="25" t="s">
        <v>31</v>
      </c>
      <c r="G32" s="18"/>
      <c r="H32" s="21" t="s">
        <v>32</v>
      </c>
      <c r="I32" s="18"/>
      <c r="J32" s="22"/>
      <c r="K32" s="22">
        <v>54400</v>
      </c>
      <c r="L32" s="23">
        <f>+L31+Tabla13457981023456789111213[[#This Row],[Debito]]-Tabla13457981023456789111213[[#This Row],[Credito]]</f>
        <v>2951775.8169999947</v>
      </c>
    </row>
    <row r="33" spans="1:12" ht="15.75" x14ac:dyDescent="0.3">
      <c r="A33" s="1"/>
      <c r="B33" s="16">
        <v>45231</v>
      </c>
      <c r="C33" s="18"/>
      <c r="D33" s="18"/>
      <c r="E33" s="19" t="s">
        <v>44</v>
      </c>
      <c r="F33" s="25" t="s">
        <v>31</v>
      </c>
      <c r="G33" s="18"/>
      <c r="H33" s="21" t="s">
        <v>45</v>
      </c>
      <c r="I33" s="18"/>
      <c r="J33" s="22"/>
      <c r="K33" s="22">
        <v>209337</v>
      </c>
      <c r="L33" s="23">
        <f>+L32+Tabla13457981023456789111213[[#This Row],[Debito]]-Tabla13457981023456789111213[[#This Row],[Credito]]</f>
        <v>2742438.8169999947</v>
      </c>
    </row>
    <row r="34" spans="1:12" ht="15.75" x14ac:dyDescent="0.3">
      <c r="A34" s="1"/>
      <c r="B34" s="16">
        <v>45232</v>
      </c>
      <c r="C34" s="18"/>
      <c r="D34" s="18"/>
      <c r="E34" s="19" t="s">
        <v>46</v>
      </c>
      <c r="F34" s="20" t="s">
        <v>17</v>
      </c>
      <c r="G34" s="18"/>
      <c r="H34" s="21" t="s">
        <v>18</v>
      </c>
      <c r="I34" s="18"/>
      <c r="J34" s="22"/>
      <c r="K34" s="22">
        <v>138.05000000000001</v>
      </c>
      <c r="L34" s="23">
        <f>+L33+Tabla13457981023456789111213[[#This Row],[Debito]]-Tabla13457981023456789111213[[#This Row],[Credito]]</f>
        <v>2742300.7669999949</v>
      </c>
    </row>
    <row r="35" spans="1:12" ht="15.75" x14ac:dyDescent="0.3">
      <c r="A35" s="1"/>
      <c r="B35" s="16">
        <v>45232</v>
      </c>
      <c r="C35" s="18"/>
      <c r="D35" s="18"/>
      <c r="E35" s="19" t="s">
        <v>47</v>
      </c>
      <c r="F35" s="20" t="s">
        <v>17</v>
      </c>
      <c r="G35" s="18"/>
      <c r="H35" s="21" t="s">
        <v>18</v>
      </c>
      <c r="I35" s="18"/>
      <c r="J35" s="22"/>
      <c r="K35" s="22">
        <v>57.88</v>
      </c>
      <c r="L35" s="23">
        <f>+L34+Tabla13457981023456789111213[[#This Row],[Debito]]-Tabla13457981023456789111213[[#This Row],[Credito]]</f>
        <v>2742242.886999995</v>
      </c>
    </row>
    <row r="36" spans="1:12" ht="15.75" x14ac:dyDescent="0.3">
      <c r="A36" s="1"/>
      <c r="B36" s="16">
        <v>45232</v>
      </c>
      <c r="C36" s="18"/>
      <c r="D36" s="18"/>
      <c r="E36" s="19" t="s">
        <v>48</v>
      </c>
      <c r="F36" s="20" t="s">
        <v>17</v>
      </c>
      <c r="G36" s="18"/>
      <c r="H36" s="21" t="s">
        <v>18</v>
      </c>
      <c r="I36" s="18"/>
      <c r="J36" s="22"/>
      <c r="K36" s="22">
        <v>25.83</v>
      </c>
      <c r="L36" s="23">
        <f>+L35+Tabla13457981023456789111213[[#This Row],[Debito]]-Tabla13457981023456789111213[[#This Row],[Credito]]</f>
        <v>2742217.0569999949</v>
      </c>
    </row>
    <row r="37" spans="1:12" ht="15.75" x14ac:dyDescent="0.3">
      <c r="A37" s="1"/>
      <c r="B37" s="16">
        <v>45232</v>
      </c>
      <c r="C37" s="18"/>
      <c r="D37" s="18"/>
      <c r="E37" s="19" t="s">
        <v>49</v>
      </c>
      <c r="F37" s="20" t="s">
        <v>17</v>
      </c>
      <c r="G37" s="18"/>
      <c r="H37" s="21" t="s">
        <v>50</v>
      </c>
      <c r="I37" s="18"/>
      <c r="J37" s="22"/>
      <c r="K37" s="22">
        <v>314.01</v>
      </c>
      <c r="L37" s="23">
        <f>+L36+Tabla13457981023456789111213[[#This Row],[Debito]]-Tabla13457981023456789111213[[#This Row],[Credito]]</f>
        <v>2741903.0469999951</v>
      </c>
    </row>
    <row r="38" spans="1:12" ht="15.75" x14ac:dyDescent="0.3">
      <c r="A38" s="1"/>
      <c r="B38" s="16">
        <v>45232</v>
      </c>
      <c r="C38" s="18"/>
      <c r="D38" s="18"/>
      <c r="E38" s="19" t="s">
        <v>51</v>
      </c>
      <c r="F38" s="25" t="s">
        <v>31</v>
      </c>
      <c r="G38" s="18"/>
      <c r="H38" s="21" t="s">
        <v>32</v>
      </c>
      <c r="I38" s="18"/>
      <c r="J38" s="22"/>
      <c r="K38" s="22">
        <v>92032.5</v>
      </c>
      <c r="L38" s="23">
        <f>+L37+Tabla13457981023456789111213[[#This Row],[Debito]]-Tabla13457981023456789111213[[#This Row],[Credito]]</f>
        <v>2649870.5469999951</v>
      </c>
    </row>
    <row r="39" spans="1:12" ht="15.75" x14ac:dyDescent="0.3">
      <c r="A39" s="1"/>
      <c r="B39" s="16">
        <v>45232</v>
      </c>
      <c r="C39" s="18"/>
      <c r="D39" s="18"/>
      <c r="E39" s="19" t="s">
        <v>52</v>
      </c>
      <c r="F39" s="25" t="s">
        <v>31</v>
      </c>
      <c r="G39" s="18"/>
      <c r="H39" s="21" t="s">
        <v>32</v>
      </c>
      <c r="I39" s="18"/>
      <c r="J39" s="22"/>
      <c r="K39" s="22">
        <v>38587.5</v>
      </c>
      <c r="L39" s="23">
        <f>+L38+Tabla13457981023456789111213[[#This Row],[Debito]]-Tabla13457981023456789111213[[#This Row],[Credito]]</f>
        <v>2611283.0469999951</v>
      </c>
    </row>
    <row r="40" spans="1:12" ht="15.75" x14ac:dyDescent="0.3">
      <c r="A40" s="1"/>
      <c r="B40" s="16">
        <v>45232</v>
      </c>
      <c r="C40" s="18"/>
      <c r="D40" s="18"/>
      <c r="E40" s="19" t="s">
        <v>53</v>
      </c>
      <c r="F40" s="25" t="s">
        <v>31</v>
      </c>
      <c r="G40" s="18"/>
      <c r="H40" s="21" t="s">
        <v>32</v>
      </c>
      <c r="I40" s="18"/>
      <c r="J40" s="22"/>
      <c r="K40" s="22">
        <v>17220</v>
      </c>
      <c r="L40" s="23">
        <f>+L39+Tabla13457981023456789111213[[#This Row],[Debito]]-Tabla13457981023456789111213[[#This Row],[Credito]]</f>
        <v>2594063.0469999951</v>
      </c>
    </row>
    <row r="41" spans="1:12" ht="15.75" x14ac:dyDescent="0.3">
      <c r="A41" s="1"/>
      <c r="B41" s="16">
        <v>45233</v>
      </c>
      <c r="C41" s="18"/>
      <c r="D41" s="18"/>
      <c r="E41" s="19" t="s">
        <v>54</v>
      </c>
      <c r="F41" s="27" t="s">
        <v>55</v>
      </c>
      <c r="G41" s="18"/>
      <c r="H41" s="21" t="s">
        <v>56</v>
      </c>
      <c r="I41" s="18"/>
      <c r="J41" s="22"/>
      <c r="K41" s="22">
        <v>67622.83</v>
      </c>
      <c r="L41" s="23">
        <f>+L40+Tabla13457981023456789111213[[#This Row],[Debito]]-Tabla13457981023456789111213[[#This Row],[Credito]]</f>
        <v>2526440.2169999951</v>
      </c>
    </row>
    <row r="42" spans="1:12" ht="15.75" x14ac:dyDescent="0.3">
      <c r="A42" s="1"/>
      <c r="B42" s="16">
        <v>45237</v>
      </c>
      <c r="C42" s="18"/>
      <c r="D42" s="18"/>
      <c r="E42" s="19" t="s">
        <v>57</v>
      </c>
      <c r="F42" s="20" t="s">
        <v>17</v>
      </c>
      <c r="G42" s="18"/>
      <c r="H42" s="21" t="s">
        <v>58</v>
      </c>
      <c r="I42" s="18"/>
      <c r="J42" s="22"/>
      <c r="K42" s="22">
        <v>101.43</v>
      </c>
      <c r="L42" s="23">
        <f>+L41+Tabla13457981023456789111213[[#This Row],[Debito]]-Tabla13457981023456789111213[[#This Row],[Credito]]</f>
        <v>2526338.7869999949</v>
      </c>
    </row>
    <row r="43" spans="1:12" ht="15.75" x14ac:dyDescent="0.3">
      <c r="A43" s="1"/>
      <c r="B43" s="16">
        <v>45245</v>
      </c>
      <c r="C43" s="18"/>
      <c r="D43" s="18"/>
      <c r="E43" s="19" t="s">
        <v>59</v>
      </c>
      <c r="F43" s="25" t="s">
        <v>31</v>
      </c>
      <c r="G43" s="18"/>
      <c r="H43" s="21" t="s">
        <v>32</v>
      </c>
      <c r="I43" s="18"/>
      <c r="J43" s="22"/>
      <c r="K43" s="28">
        <v>25725</v>
      </c>
      <c r="L43" s="23">
        <f>+L42+Tabla13457981023456789111213[[#This Row],[Debito]]-Tabla13457981023456789111213[[#This Row],[Credito]]</f>
        <v>2500613.7869999949</v>
      </c>
    </row>
    <row r="44" spans="1:12" ht="15.75" x14ac:dyDescent="0.3">
      <c r="A44" s="1"/>
      <c r="B44" s="16">
        <v>45245</v>
      </c>
      <c r="C44" s="18"/>
      <c r="D44" s="18"/>
      <c r="E44" s="19" t="s">
        <v>60</v>
      </c>
      <c r="F44" s="25" t="s">
        <v>31</v>
      </c>
      <c r="G44" s="18"/>
      <c r="H44" s="21" t="s">
        <v>32</v>
      </c>
      <c r="I44" s="18"/>
      <c r="J44" s="22"/>
      <c r="K44" s="28">
        <v>31342.5</v>
      </c>
      <c r="L44" s="23">
        <f>+L43+Tabla13457981023456789111213[[#This Row],[Debito]]-Tabla13457981023456789111213[[#This Row],[Credito]]</f>
        <v>2469271.2869999949</v>
      </c>
    </row>
    <row r="45" spans="1:12" ht="15.75" x14ac:dyDescent="0.3">
      <c r="A45" s="1"/>
      <c r="B45" s="16">
        <v>45245</v>
      </c>
      <c r="C45" s="18"/>
      <c r="D45" s="18"/>
      <c r="E45" s="19" t="s">
        <v>61</v>
      </c>
      <c r="F45" s="25" t="s">
        <v>31</v>
      </c>
      <c r="G45" s="18"/>
      <c r="H45" s="21" t="s">
        <v>32</v>
      </c>
      <c r="I45" s="18"/>
      <c r="J45" s="22"/>
      <c r="K45" s="28">
        <v>14070</v>
      </c>
      <c r="L45" s="23">
        <f>+L44+Tabla13457981023456789111213[[#This Row],[Debito]]-Tabla13457981023456789111213[[#This Row],[Credito]]</f>
        <v>2455201.2869999949</v>
      </c>
    </row>
    <row r="46" spans="1:12" ht="15.75" x14ac:dyDescent="0.3">
      <c r="A46" s="1"/>
      <c r="B46" s="16">
        <v>45245</v>
      </c>
      <c r="C46" s="18"/>
      <c r="D46" s="18"/>
      <c r="E46" s="19" t="s">
        <v>62</v>
      </c>
      <c r="F46" s="25" t="s">
        <v>31</v>
      </c>
      <c r="G46" s="18"/>
      <c r="H46" s="21" t="s">
        <v>32</v>
      </c>
      <c r="I46" s="18"/>
      <c r="J46" s="22"/>
      <c r="K46" s="28">
        <v>14070</v>
      </c>
      <c r="L46" s="23">
        <f>+L45+Tabla13457981023456789111213[[#This Row],[Debito]]-Tabla13457981023456789111213[[#This Row],[Credito]]</f>
        <v>2441131.2869999949</v>
      </c>
    </row>
    <row r="47" spans="1:12" ht="15.75" x14ac:dyDescent="0.3">
      <c r="A47" s="1"/>
      <c r="B47" s="16">
        <v>45245</v>
      </c>
      <c r="C47" s="18"/>
      <c r="D47" s="18"/>
      <c r="E47" s="19" t="s">
        <v>63</v>
      </c>
      <c r="F47" s="25" t="s">
        <v>31</v>
      </c>
      <c r="G47" s="18"/>
      <c r="H47" s="21" t="s">
        <v>32</v>
      </c>
      <c r="I47" s="18"/>
      <c r="J47" s="22"/>
      <c r="K47" s="28">
        <v>17220</v>
      </c>
      <c r="L47" s="23">
        <f>+L46+Tabla13457981023456789111213[[#This Row],[Debito]]-Tabla13457981023456789111213[[#This Row],[Credito]]</f>
        <v>2423911.2869999949</v>
      </c>
    </row>
    <row r="48" spans="1:12" ht="15.75" x14ac:dyDescent="0.3">
      <c r="A48" s="1"/>
      <c r="B48" s="16">
        <v>45245</v>
      </c>
      <c r="C48" s="18"/>
      <c r="D48" s="18"/>
      <c r="E48" s="19" t="s">
        <v>64</v>
      </c>
      <c r="F48" s="25" t="s">
        <v>31</v>
      </c>
      <c r="G48" s="18"/>
      <c r="H48" s="21" t="s">
        <v>32</v>
      </c>
      <c r="I48" s="18"/>
      <c r="J48" s="22"/>
      <c r="K48" s="28">
        <v>5600</v>
      </c>
      <c r="L48" s="23">
        <f>+L47+Tabla13457981023456789111213[[#This Row],[Debito]]-Tabla13457981023456789111213[[#This Row],[Credito]]</f>
        <v>2418311.2869999949</v>
      </c>
    </row>
    <row r="49" spans="1:14" ht="15.75" x14ac:dyDescent="0.3">
      <c r="A49" s="1"/>
      <c r="B49" s="16">
        <v>45245</v>
      </c>
      <c r="C49" s="18"/>
      <c r="D49" s="18"/>
      <c r="E49" s="19" t="s">
        <v>65</v>
      </c>
      <c r="F49" s="25" t="s">
        <v>31</v>
      </c>
      <c r="G49" s="18"/>
      <c r="H49" s="21" t="s">
        <v>32</v>
      </c>
      <c r="I49" s="18"/>
      <c r="J49" s="22"/>
      <c r="K49" s="28">
        <v>5600</v>
      </c>
      <c r="L49" s="23">
        <f>+L48+Tabla13457981023456789111213[[#This Row],[Debito]]-Tabla13457981023456789111213[[#This Row],[Credito]]</f>
        <v>2412711.2869999949</v>
      </c>
    </row>
    <row r="50" spans="1:14" ht="15.75" x14ac:dyDescent="0.3">
      <c r="A50" s="1"/>
      <c r="B50" s="16">
        <v>45245</v>
      </c>
      <c r="C50" s="18"/>
      <c r="D50" s="18"/>
      <c r="E50" s="19" t="s">
        <v>66</v>
      </c>
      <c r="F50" s="25" t="s">
        <v>31</v>
      </c>
      <c r="G50" s="18"/>
      <c r="H50" s="21" t="s">
        <v>32</v>
      </c>
      <c r="I50" s="18"/>
      <c r="J50" s="22"/>
      <c r="K50" s="28">
        <v>6900</v>
      </c>
      <c r="L50" s="23">
        <f>+L49+Tabla13457981023456789111213[[#This Row],[Debito]]-Tabla13457981023456789111213[[#This Row],[Credito]]</f>
        <v>2405811.2869999949</v>
      </c>
    </row>
    <row r="51" spans="1:14" ht="15.75" x14ac:dyDescent="0.3">
      <c r="A51" s="1"/>
      <c r="B51" s="16">
        <v>45245</v>
      </c>
      <c r="C51" s="18"/>
      <c r="D51" s="18"/>
      <c r="E51" s="19" t="s">
        <v>67</v>
      </c>
      <c r="F51" s="25" t="s">
        <v>31</v>
      </c>
      <c r="G51" s="18"/>
      <c r="H51" s="21" t="s">
        <v>32</v>
      </c>
      <c r="I51" s="18"/>
      <c r="J51" s="22"/>
      <c r="K51" s="28">
        <v>14070</v>
      </c>
      <c r="L51" s="23">
        <f>+L50+Tabla13457981023456789111213[[#This Row],[Debito]]-Tabla13457981023456789111213[[#This Row],[Credito]]</f>
        <v>2391741.2869999949</v>
      </c>
    </row>
    <row r="52" spans="1:14" ht="15.75" x14ac:dyDescent="0.3">
      <c r="A52" s="1"/>
      <c r="B52" s="16">
        <v>45245</v>
      </c>
      <c r="C52" s="18"/>
      <c r="D52" s="18"/>
      <c r="E52" s="19" t="s">
        <v>68</v>
      </c>
      <c r="F52" s="25" t="s">
        <v>31</v>
      </c>
      <c r="G52" s="18"/>
      <c r="H52" s="21" t="s">
        <v>32</v>
      </c>
      <c r="I52" s="18"/>
      <c r="J52" s="22"/>
      <c r="K52" s="28">
        <v>14070</v>
      </c>
      <c r="L52" s="23">
        <f>+L51+Tabla13457981023456789111213[[#This Row],[Debito]]-Tabla13457981023456789111213[[#This Row],[Credito]]</f>
        <v>2377671.2869999949</v>
      </c>
    </row>
    <row r="53" spans="1:14" ht="15.75" x14ac:dyDescent="0.3">
      <c r="A53" s="1"/>
      <c r="B53" s="16">
        <v>45245</v>
      </c>
      <c r="C53" s="18"/>
      <c r="D53" s="18"/>
      <c r="E53" s="19" t="s">
        <v>69</v>
      </c>
      <c r="F53" s="25" t="s">
        <v>31</v>
      </c>
      <c r="G53" s="18"/>
      <c r="H53" s="21" t="s">
        <v>32</v>
      </c>
      <c r="I53" s="18"/>
      <c r="J53" s="22"/>
      <c r="K53" s="28">
        <v>14070</v>
      </c>
      <c r="L53" s="23">
        <f>+L52+Tabla13457981023456789111213[[#This Row],[Debito]]-Tabla13457981023456789111213[[#This Row],[Credito]]</f>
        <v>2363601.2869999949</v>
      </c>
      <c r="N53" s="26"/>
    </row>
    <row r="54" spans="1:14" ht="15.75" x14ac:dyDescent="0.3">
      <c r="A54" s="1"/>
      <c r="B54" s="16">
        <v>45245</v>
      </c>
      <c r="C54" s="18"/>
      <c r="D54" s="18"/>
      <c r="E54" s="19" t="s">
        <v>70</v>
      </c>
      <c r="F54" s="25" t="s">
        <v>31</v>
      </c>
      <c r="G54" s="18"/>
      <c r="H54" s="21" t="s">
        <v>32</v>
      </c>
      <c r="I54" s="18"/>
      <c r="J54" s="22"/>
      <c r="K54" s="28">
        <v>17220</v>
      </c>
      <c r="L54" s="23">
        <f>+L53+Tabla13457981023456789111213[[#This Row],[Debito]]-Tabla13457981023456789111213[[#This Row],[Credito]]</f>
        <v>2346381.2869999949</v>
      </c>
    </row>
    <row r="55" spans="1:14" ht="15.75" x14ac:dyDescent="0.3">
      <c r="A55" s="1"/>
      <c r="B55" s="16">
        <v>45245</v>
      </c>
      <c r="C55" s="18"/>
      <c r="D55" s="18"/>
      <c r="E55" s="19" t="s">
        <v>71</v>
      </c>
      <c r="F55" s="20" t="s">
        <v>17</v>
      </c>
      <c r="G55" s="18"/>
      <c r="H55" s="21" t="s">
        <v>58</v>
      </c>
      <c r="I55" s="18"/>
      <c r="J55" s="22"/>
      <c r="K55" s="28">
        <v>38.590000000000003</v>
      </c>
      <c r="L55" s="23">
        <f>+L54+Tabla13457981023456789111213[[#This Row],[Debito]]-Tabla13457981023456789111213[[#This Row],[Credito]]</f>
        <v>2346342.696999995</v>
      </c>
    </row>
    <row r="56" spans="1:14" ht="15.75" x14ac:dyDescent="0.3">
      <c r="A56" s="1"/>
      <c r="B56" s="16">
        <v>45245</v>
      </c>
      <c r="C56" s="18"/>
      <c r="D56" s="18"/>
      <c r="E56" s="19" t="s">
        <v>72</v>
      </c>
      <c r="F56" s="20" t="s">
        <v>17</v>
      </c>
      <c r="G56" s="18"/>
      <c r="H56" s="21" t="s">
        <v>58</v>
      </c>
      <c r="I56" s="18"/>
      <c r="J56" s="22"/>
      <c r="K56" s="28">
        <v>47.01</v>
      </c>
      <c r="L56" s="23">
        <f>+L55+Tabla13457981023456789111213[[#This Row],[Debito]]-Tabla13457981023456789111213[[#This Row],[Credito]]</f>
        <v>2346295.6869999953</v>
      </c>
    </row>
    <row r="57" spans="1:14" ht="15.75" x14ac:dyDescent="0.3">
      <c r="A57" s="1"/>
      <c r="B57" s="16">
        <v>45245</v>
      </c>
      <c r="C57" s="18"/>
      <c r="D57" s="18"/>
      <c r="E57" s="19" t="s">
        <v>73</v>
      </c>
      <c r="F57" s="20" t="s">
        <v>17</v>
      </c>
      <c r="G57" s="18"/>
      <c r="H57" s="21" t="s">
        <v>58</v>
      </c>
      <c r="I57" s="18"/>
      <c r="J57" s="22"/>
      <c r="K57" s="28">
        <v>21.11</v>
      </c>
      <c r="L57" s="23">
        <f>+L56+Tabla13457981023456789111213[[#This Row],[Debito]]-Tabla13457981023456789111213[[#This Row],[Credito]]</f>
        <v>2346274.5769999954</v>
      </c>
    </row>
    <row r="58" spans="1:14" ht="15.75" x14ac:dyDescent="0.3">
      <c r="A58" s="1"/>
      <c r="B58" s="16">
        <v>45245</v>
      </c>
      <c r="C58" s="18"/>
      <c r="D58" s="18"/>
      <c r="E58" s="19" t="s">
        <v>74</v>
      </c>
      <c r="F58" s="20" t="s">
        <v>17</v>
      </c>
      <c r="G58" s="18"/>
      <c r="H58" s="21" t="s">
        <v>58</v>
      </c>
      <c r="I58" s="18"/>
      <c r="J58" s="22"/>
      <c r="K58" s="28">
        <v>21.11</v>
      </c>
      <c r="L58" s="23">
        <f>+L57+Tabla13457981023456789111213[[#This Row],[Debito]]-Tabla13457981023456789111213[[#This Row],[Credito]]</f>
        <v>2346253.4669999955</v>
      </c>
    </row>
    <row r="59" spans="1:14" ht="15.75" x14ac:dyDescent="0.3">
      <c r="A59" s="1"/>
      <c r="B59" s="16">
        <v>45245</v>
      </c>
      <c r="C59" s="18"/>
      <c r="D59" s="18"/>
      <c r="E59" s="19" t="s">
        <v>75</v>
      </c>
      <c r="F59" s="20" t="s">
        <v>17</v>
      </c>
      <c r="G59" s="18"/>
      <c r="H59" s="21" t="s">
        <v>58</v>
      </c>
      <c r="I59" s="18"/>
      <c r="J59" s="22"/>
      <c r="K59" s="28">
        <v>25.83</v>
      </c>
      <c r="L59" s="23">
        <f>+L58+Tabla13457981023456789111213[[#This Row],[Debito]]-Tabla13457981023456789111213[[#This Row],[Credito]]</f>
        <v>2346227.6369999954</v>
      </c>
    </row>
    <row r="60" spans="1:14" ht="15.75" x14ac:dyDescent="0.3">
      <c r="A60" s="1"/>
      <c r="B60" s="16">
        <v>45245</v>
      </c>
      <c r="C60" s="18"/>
      <c r="D60" s="18"/>
      <c r="E60" s="19" t="s">
        <v>76</v>
      </c>
      <c r="F60" s="20" t="s">
        <v>17</v>
      </c>
      <c r="G60" s="18"/>
      <c r="H60" s="21" t="s">
        <v>58</v>
      </c>
      <c r="I60" s="18"/>
      <c r="J60" s="22"/>
      <c r="K60" s="28">
        <v>8.4</v>
      </c>
      <c r="L60" s="23">
        <f>+L59+Tabla13457981023456789111213[[#This Row],[Debito]]-Tabla13457981023456789111213[[#This Row],[Credito]]</f>
        <v>2346219.2369999955</v>
      </c>
    </row>
    <row r="61" spans="1:14" ht="15.75" x14ac:dyDescent="0.3">
      <c r="A61" s="1"/>
      <c r="B61" s="16">
        <v>45245</v>
      </c>
      <c r="C61" s="18"/>
      <c r="D61" s="18"/>
      <c r="E61" s="19" t="s">
        <v>77</v>
      </c>
      <c r="F61" s="20" t="s">
        <v>17</v>
      </c>
      <c r="G61" s="18"/>
      <c r="H61" s="21" t="s">
        <v>58</v>
      </c>
      <c r="I61" s="18"/>
      <c r="J61" s="22"/>
      <c r="K61" s="28">
        <v>8.4</v>
      </c>
      <c r="L61" s="23">
        <f>+L60+Tabla13457981023456789111213[[#This Row],[Debito]]-Tabla13457981023456789111213[[#This Row],[Credito]]</f>
        <v>2346210.8369999956</v>
      </c>
    </row>
    <row r="62" spans="1:14" ht="15.75" x14ac:dyDescent="0.3">
      <c r="A62" s="1"/>
      <c r="B62" s="16">
        <v>45245</v>
      </c>
      <c r="C62" s="18"/>
      <c r="D62" s="18"/>
      <c r="E62" s="19" t="s">
        <v>78</v>
      </c>
      <c r="F62" s="20" t="s">
        <v>17</v>
      </c>
      <c r="G62" s="18"/>
      <c r="H62" s="21" t="s">
        <v>58</v>
      </c>
      <c r="I62" s="18"/>
      <c r="J62" s="22"/>
      <c r="K62" s="28">
        <v>10.35</v>
      </c>
      <c r="L62" s="23">
        <f>+L61+Tabla13457981023456789111213[[#This Row],[Debito]]-Tabla13457981023456789111213[[#This Row],[Credito]]</f>
        <v>2346200.4869999955</v>
      </c>
    </row>
    <row r="63" spans="1:14" ht="15.75" x14ac:dyDescent="0.3">
      <c r="A63" s="1"/>
      <c r="B63" s="16">
        <v>45245</v>
      </c>
      <c r="C63" s="18"/>
      <c r="D63" s="18"/>
      <c r="E63" s="19" t="s">
        <v>79</v>
      </c>
      <c r="F63" s="20" t="s">
        <v>17</v>
      </c>
      <c r="G63" s="18"/>
      <c r="H63" s="21" t="s">
        <v>58</v>
      </c>
      <c r="I63" s="18"/>
      <c r="J63" s="22"/>
      <c r="K63" s="28">
        <v>21.11</v>
      </c>
      <c r="L63" s="23">
        <f>+L62+Tabla13457981023456789111213[[#This Row],[Debito]]-Tabla13457981023456789111213[[#This Row],[Credito]]</f>
        <v>2346179.3769999957</v>
      </c>
    </row>
    <row r="64" spans="1:14" ht="15.75" x14ac:dyDescent="0.3">
      <c r="A64" s="1"/>
      <c r="B64" s="16">
        <v>45245</v>
      </c>
      <c r="C64" s="18"/>
      <c r="D64" s="18"/>
      <c r="E64" s="19" t="s">
        <v>80</v>
      </c>
      <c r="F64" s="20" t="s">
        <v>17</v>
      </c>
      <c r="G64" s="18"/>
      <c r="H64" s="21" t="s">
        <v>58</v>
      </c>
      <c r="I64" s="18"/>
      <c r="J64" s="22"/>
      <c r="K64" s="28">
        <v>21.11</v>
      </c>
      <c r="L64" s="23">
        <f>+L63+Tabla13457981023456789111213[[#This Row],[Debito]]-Tabla13457981023456789111213[[#This Row],[Credito]]</f>
        <v>2346158.2669999958</v>
      </c>
    </row>
    <row r="65" spans="1:12" ht="15.75" x14ac:dyDescent="0.3">
      <c r="A65" s="1"/>
      <c r="B65" s="16">
        <v>45245</v>
      </c>
      <c r="C65" s="18"/>
      <c r="D65" s="18"/>
      <c r="E65" s="19" t="s">
        <v>81</v>
      </c>
      <c r="F65" s="20" t="s">
        <v>17</v>
      </c>
      <c r="G65" s="18"/>
      <c r="H65" s="21" t="s">
        <v>58</v>
      </c>
      <c r="I65" s="18"/>
      <c r="J65" s="22"/>
      <c r="K65" s="28">
        <v>21.11</v>
      </c>
      <c r="L65" s="23">
        <f>+L64+Tabla13457981023456789111213[[#This Row],[Debito]]-Tabla13457981023456789111213[[#This Row],[Credito]]</f>
        <v>2346137.1569999959</v>
      </c>
    </row>
    <row r="66" spans="1:12" ht="15.75" x14ac:dyDescent="0.3">
      <c r="A66" s="1"/>
      <c r="B66" s="16">
        <v>45245</v>
      </c>
      <c r="C66" s="18"/>
      <c r="D66" s="18"/>
      <c r="E66" s="19" t="s">
        <v>82</v>
      </c>
      <c r="F66" s="20" t="s">
        <v>17</v>
      </c>
      <c r="G66" s="18"/>
      <c r="H66" s="21" t="s">
        <v>58</v>
      </c>
      <c r="I66" s="18"/>
      <c r="J66" s="22"/>
      <c r="K66" s="28">
        <v>25.83</v>
      </c>
      <c r="L66" s="23">
        <f>+L65+Tabla13457981023456789111213[[#This Row],[Debito]]-Tabla13457981023456789111213[[#This Row],[Credito]]</f>
        <v>2346111.3269999959</v>
      </c>
    </row>
    <row r="67" spans="1:12" ht="15.75" x14ac:dyDescent="0.3">
      <c r="A67" s="1"/>
      <c r="B67" s="16">
        <v>45246</v>
      </c>
      <c r="C67" s="18"/>
      <c r="D67" s="18"/>
      <c r="E67" s="19" t="s">
        <v>83</v>
      </c>
      <c r="F67" s="25" t="s">
        <v>31</v>
      </c>
      <c r="G67" s="18"/>
      <c r="H67" s="21" t="s">
        <v>32</v>
      </c>
      <c r="I67" s="18"/>
      <c r="J67" s="22"/>
      <c r="K67" s="28">
        <v>59850</v>
      </c>
      <c r="L67" s="23">
        <f>+L66+Tabla13457981023456789111213[[#This Row],[Debito]]-Tabla13457981023456789111213[[#This Row],[Credito]]</f>
        <v>2286261.3269999959</v>
      </c>
    </row>
    <row r="68" spans="1:12" ht="15.75" x14ac:dyDescent="0.3">
      <c r="A68" s="1"/>
      <c r="B68" s="16">
        <v>45246</v>
      </c>
      <c r="C68" s="18"/>
      <c r="D68" s="18"/>
      <c r="E68" s="19" t="s">
        <v>84</v>
      </c>
      <c r="F68" s="25" t="s">
        <v>31</v>
      </c>
      <c r="G68" s="18"/>
      <c r="H68" s="21" t="s">
        <v>32</v>
      </c>
      <c r="I68" s="18"/>
      <c r="J68" s="22"/>
      <c r="K68" s="28">
        <v>29190</v>
      </c>
      <c r="L68" s="23">
        <f>+L67+Tabla13457981023456789111213[[#This Row],[Debito]]-Tabla13457981023456789111213[[#This Row],[Credito]]</f>
        <v>2257071.3269999959</v>
      </c>
    </row>
    <row r="69" spans="1:12" ht="15.75" x14ac:dyDescent="0.3">
      <c r="A69" s="1"/>
      <c r="B69" s="16">
        <v>45246</v>
      </c>
      <c r="C69" s="18"/>
      <c r="D69" s="18"/>
      <c r="E69" s="19" t="s">
        <v>85</v>
      </c>
      <c r="F69" s="25" t="s">
        <v>31</v>
      </c>
      <c r="G69" s="18"/>
      <c r="H69" s="21" t="s">
        <v>32</v>
      </c>
      <c r="I69" s="18"/>
      <c r="J69" s="22"/>
      <c r="K69" s="28">
        <v>53600</v>
      </c>
      <c r="L69" s="23">
        <f>+L68+Tabla13457981023456789111213[[#This Row],[Debito]]-Tabla13457981023456789111213[[#This Row],[Credito]]</f>
        <v>2203471.3269999959</v>
      </c>
    </row>
    <row r="70" spans="1:12" ht="15.75" x14ac:dyDescent="0.3">
      <c r="A70" s="1"/>
      <c r="B70" s="16">
        <v>45246</v>
      </c>
      <c r="C70" s="18"/>
      <c r="D70" s="18"/>
      <c r="E70" s="19" t="s">
        <v>86</v>
      </c>
      <c r="F70" s="20" t="s">
        <v>17</v>
      </c>
      <c r="G70" s="18"/>
      <c r="H70" s="21" t="s">
        <v>58</v>
      </c>
      <c r="I70" s="18"/>
      <c r="J70" s="22"/>
      <c r="K70" s="28">
        <v>89.78</v>
      </c>
      <c r="L70" s="23">
        <f>+L69+Tabla13457981023456789111213[[#This Row],[Debito]]-Tabla13457981023456789111213[[#This Row],[Credito]]</f>
        <v>2203381.5469999961</v>
      </c>
    </row>
    <row r="71" spans="1:12" ht="15.75" x14ac:dyDescent="0.3">
      <c r="A71" s="1"/>
      <c r="B71" s="16">
        <v>45246</v>
      </c>
      <c r="C71" s="18"/>
      <c r="D71" s="18"/>
      <c r="E71" s="19" t="s">
        <v>87</v>
      </c>
      <c r="F71" s="20" t="s">
        <v>17</v>
      </c>
      <c r="G71" s="18"/>
      <c r="H71" s="21" t="s">
        <v>58</v>
      </c>
      <c r="I71" s="18"/>
      <c r="J71" s="22"/>
      <c r="K71" s="28">
        <v>43.79</v>
      </c>
      <c r="L71" s="23">
        <f>+L70+Tabla13457981023456789111213[[#This Row],[Debito]]-Tabla13457981023456789111213[[#This Row],[Credito]]</f>
        <v>2203337.756999996</v>
      </c>
    </row>
    <row r="72" spans="1:12" ht="15.75" x14ac:dyDescent="0.3">
      <c r="A72" s="1"/>
      <c r="B72" s="16">
        <v>45246</v>
      </c>
      <c r="C72" s="18"/>
      <c r="D72" s="18"/>
      <c r="E72" s="19" t="s">
        <v>88</v>
      </c>
      <c r="F72" s="20" t="s">
        <v>17</v>
      </c>
      <c r="G72" s="18"/>
      <c r="H72" s="21" t="s">
        <v>58</v>
      </c>
      <c r="I72" s="18"/>
      <c r="J72" s="22"/>
      <c r="K72" s="28">
        <v>80.400000000000006</v>
      </c>
      <c r="L72" s="23">
        <f>+L71+Tabla13457981023456789111213[[#This Row],[Debito]]-Tabla13457981023456789111213[[#This Row],[Credito]]</f>
        <v>2203257.3569999961</v>
      </c>
    </row>
    <row r="73" spans="1:12" ht="15.75" x14ac:dyDescent="0.3">
      <c r="A73" s="1"/>
      <c r="B73" s="29">
        <v>45247</v>
      </c>
      <c r="C73" s="18"/>
      <c r="D73" s="18"/>
      <c r="E73" s="19" t="s">
        <v>89</v>
      </c>
      <c r="F73" s="20" t="s">
        <v>17</v>
      </c>
      <c r="G73" s="18"/>
      <c r="H73" s="30" t="s">
        <v>18</v>
      </c>
      <c r="I73" s="18"/>
      <c r="J73" s="22"/>
      <c r="K73" s="31">
        <v>30.9</v>
      </c>
      <c r="L73" s="23">
        <f>+L72+Tabla13457981023456789111213[[#This Row],[Debito]]-Tabla13457981023456789111213[[#This Row],[Credito]]</f>
        <v>2203226.4569999962</v>
      </c>
    </row>
    <row r="74" spans="1:12" ht="15.75" x14ac:dyDescent="0.3">
      <c r="A74" s="1"/>
      <c r="B74" s="29">
        <v>45247</v>
      </c>
      <c r="C74" s="18"/>
      <c r="D74" s="18"/>
      <c r="E74" s="19" t="s">
        <v>90</v>
      </c>
      <c r="F74" s="25" t="s">
        <v>31</v>
      </c>
      <c r="G74" s="18"/>
      <c r="H74" s="30" t="s">
        <v>32</v>
      </c>
      <c r="I74" s="18"/>
      <c r="J74" s="22"/>
      <c r="K74" s="31">
        <v>20600</v>
      </c>
      <c r="L74" s="23">
        <f>+L73+Tabla13457981023456789111213[[#This Row],[Debito]]-Tabla13457981023456789111213[[#This Row],[Credito]]</f>
        <v>2182626.4569999962</v>
      </c>
    </row>
    <row r="75" spans="1:12" ht="15.75" x14ac:dyDescent="0.3">
      <c r="A75" s="1"/>
      <c r="B75" s="29">
        <v>45247</v>
      </c>
      <c r="C75" s="18"/>
      <c r="D75" s="18"/>
      <c r="E75" s="19" t="s">
        <v>91</v>
      </c>
      <c r="F75" s="20" t="s">
        <v>17</v>
      </c>
      <c r="G75" s="18"/>
      <c r="H75" s="30" t="s">
        <v>18</v>
      </c>
      <c r="I75" s="18"/>
      <c r="J75" s="22"/>
      <c r="K75" s="31">
        <v>30.9</v>
      </c>
      <c r="L75" s="23">
        <f>+L74+Tabla13457981023456789111213[[#This Row],[Debito]]-Tabla13457981023456789111213[[#This Row],[Credito]]</f>
        <v>2182595.5569999963</v>
      </c>
    </row>
    <row r="76" spans="1:12" ht="15.75" x14ac:dyDescent="0.3">
      <c r="A76" s="1"/>
      <c r="B76" s="29">
        <v>45247</v>
      </c>
      <c r="C76" s="18"/>
      <c r="D76" s="18"/>
      <c r="E76" s="19" t="s">
        <v>92</v>
      </c>
      <c r="F76" s="25" t="s">
        <v>31</v>
      </c>
      <c r="G76" s="18"/>
      <c r="H76" s="30" t="s">
        <v>32</v>
      </c>
      <c r="I76" s="18"/>
      <c r="J76" s="22"/>
      <c r="K76" s="31">
        <v>20600</v>
      </c>
      <c r="L76" s="23">
        <f>+L75+Tabla13457981023456789111213[[#This Row],[Debito]]-Tabla13457981023456789111213[[#This Row],[Credito]]</f>
        <v>2161995.5569999963</v>
      </c>
    </row>
    <row r="77" spans="1:12" ht="15.75" x14ac:dyDescent="0.3">
      <c r="A77" s="1"/>
      <c r="B77" s="29">
        <v>45247</v>
      </c>
      <c r="C77" s="18"/>
      <c r="D77" s="18"/>
      <c r="E77" s="19" t="s">
        <v>93</v>
      </c>
      <c r="F77" s="20" t="s">
        <v>17</v>
      </c>
      <c r="G77" s="18"/>
      <c r="H77" s="30" t="s">
        <v>18</v>
      </c>
      <c r="I77" s="18"/>
      <c r="J77" s="22"/>
      <c r="K77" s="31">
        <v>37.65</v>
      </c>
      <c r="L77" s="23">
        <f>+L76+Tabla13457981023456789111213[[#This Row],[Debito]]-Tabla13457981023456789111213[[#This Row],[Credito]]</f>
        <v>2161957.9069999964</v>
      </c>
    </row>
    <row r="78" spans="1:12" ht="15.75" x14ac:dyDescent="0.3">
      <c r="A78" s="1"/>
      <c r="B78" s="29">
        <v>45247</v>
      </c>
      <c r="C78" s="18"/>
      <c r="D78" s="18"/>
      <c r="E78" s="19" t="s">
        <v>94</v>
      </c>
      <c r="F78" s="25" t="s">
        <v>31</v>
      </c>
      <c r="G78" s="18"/>
      <c r="H78" s="30" t="s">
        <v>32</v>
      </c>
      <c r="I78" s="18"/>
      <c r="J78" s="22"/>
      <c r="K78" s="31">
        <v>25100</v>
      </c>
      <c r="L78" s="23">
        <f>+L77+Tabla13457981023456789111213[[#This Row],[Debito]]-Tabla13457981023456789111213[[#This Row],[Credito]]</f>
        <v>2136857.9069999964</v>
      </c>
    </row>
    <row r="79" spans="1:12" ht="15.75" x14ac:dyDescent="0.3">
      <c r="A79" s="1"/>
      <c r="B79" s="29">
        <v>45247</v>
      </c>
      <c r="C79" s="18"/>
      <c r="D79" s="18"/>
      <c r="E79" s="19" t="s">
        <v>95</v>
      </c>
      <c r="F79" s="20" t="s">
        <v>17</v>
      </c>
      <c r="G79" s="18"/>
      <c r="H79" s="30" t="s">
        <v>18</v>
      </c>
      <c r="I79" s="18"/>
      <c r="J79" s="22"/>
      <c r="K79" s="31">
        <v>26.3</v>
      </c>
      <c r="L79" s="23">
        <f>+L78+Tabla13457981023456789111213[[#This Row],[Debito]]-Tabla13457981023456789111213[[#This Row],[Credito]]</f>
        <v>2136831.6069999966</v>
      </c>
    </row>
    <row r="80" spans="1:12" ht="15.75" x14ac:dyDescent="0.3">
      <c r="A80" s="1"/>
      <c r="B80" s="29">
        <v>45247</v>
      </c>
      <c r="C80" s="18"/>
      <c r="D80" s="18"/>
      <c r="E80" s="19" t="s">
        <v>96</v>
      </c>
      <c r="F80" s="25" t="s">
        <v>31</v>
      </c>
      <c r="G80" s="18"/>
      <c r="H80" s="30" t="s">
        <v>32</v>
      </c>
      <c r="I80" s="18"/>
      <c r="J80" s="22"/>
      <c r="K80" s="31">
        <v>17535</v>
      </c>
      <c r="L80" s="23">
        <f>+L79+Tabla13457981023456789111213[[#This Row],[Debito]]-Tabla13457981023456789111213[[#This Row],[Credito]]</f>
        <v>2119296.6069999966</v>
      </c>
    </row>
    <row r="81" spans="1:12" ht="15.75" x14ac:dyDescent="0.3">
      <c r="A81" s="1"/>
      <c r="B81" s="29">
        <v>45247</v>
      </c>
      <c r="C81" s="18"/>
      <c r="D81" s="18"/>
      <c r="E81" s="19" t="s">
        <v>97</v>
      </c>
      <c r="F81" s="20" t="s">
        <v>17</v>
      </c>
      <c r="G81" s="18"/>
      <c r="H81" s="30" t="s">
        <v>18</v>
      </c>
      <c r="I81" s="18"/>
      <c r="J81" s="22"/>
      <c r="K81" s="31">
        <v>26.3</v>
      </c>
      <c r="L81" s="23">
        <f>+L80+Tabla13457981023456789111213[[#This Row],[Debito]]-Tabla13457981023456789111213[[#This Row],[Credito]]</f>
        <v>2119270.3069999968</v>
      </c>
    </row>
    <row r="82" spans="1:12" ht="15.75" x14ac:dyDescent="0.3">
      <c r="A82" s="1"/>
      <c r="B82" s="29">
        <v>45247</v>
      </c>
      <c r="C82" s="18"/>
      <c r="D82" s="18"/>
      <c r="E82" s="19" t="s">
        <v>98</v>
      </c>
      <c r="F82" s="25" t="s">
        <v>31</v>
      </c>
      <c r="G82" s="18"/>
      <c r="H82" s="30" t="s">
        <v>32</v>
      </c>
      <c r="I82" s="18"/>
      <c r="J82" s="22"/>
      <c r="K82" s="31">
        <v>17535</v>
      </c>
      <c r="L82" s="23">
        <f>+L81+Tabla13457981023456789111213[[#This Row],[Debito]]-Tabla13457981023456789111213[[#This Row],[Credito]]</f>
        <v>2101735.3069999968</v>
      </c>
    </row>
    <row r="83" spans="1:12" ht="15.75" x14ac:dyDescent="0.3">
      <c r="A83" s="1"/>
      <c r="B83" s="29">
        <v>45247</v>
      </c>
      <c r="C83" s="18"/>
      <c r="D83" s="18"/>
      <c r="E83" s="19" t="s">
        <v>99</v>
      </c>
      <c r="F83" s="20" t="s">
        <v>17</v>
      </c>
      <c r="G83" s="18"/>
      <c r="H83" s="30" t="s">
        <v>18</v>
      </c>
      <c r="I83" s="18"/>
      <c r="J83" s="22"/>
      <c r="K83" s="31">
        <v>26.3</v>
      </c>
      <c r="L83" s="23">
        <f>+L82+Tabla13457981023456789111213[[#This Row],[Debito]]-Tabla13457981023456789111213[[#This Row],[Credito]]</f>
        <v>2101709.006999997</v>
      </c>
    </row>
    <row r="84" spans="1:12" ht="15.75" x14ac:dyDescent="0.3">
      <c r="A84" s="1"/>
      <c r="B84" s="29">
        <v>45247</v>
      </c>
      <c r="C84" s="18"/>
      <c r="D84" s="18"/>
      <c r="E84" s="19" t="s">
        <v>100</v>
      </c>
      <c r="F84" s="25" t="s">
        <v>31</v>
      </c>
      <c r="G84" s="18"/>
      <c r="H84" s="30" t="s">
        <v>32</v>
      </c>
      <c r="I84" s="18"/>
      <c r="J84" s="22"/>
      <c r="K84" s="31">
        <v>17535</v>
      </c>
      <c r="L84" s="23">
        <f>+L83+Tabla13457981023456789111213[[#This Row],[Debito]]-Tabla13457981023456789111213[[#This Row],[Credito]]</f>
        <v>2084174.006999997</v>
      </c>
    </row>
    <row r="85" spans="1:12" ht="15.75" x14ac:dyDescent="0.3">
      <c r="A85" s="1"/>
      <c r="B85" s="29">
        <v>45247</v>
      </c>
      <c r="C85" s="18"/>
      <c r="D85" s="18"/>
      <c r="E85" s="19" t="s">
        <v>101</v>
      </c>
      <c r="F85" s="20" t="s">
        <v>17</v>
      </c>
      <c r="G85" s="18"/>
      <c r="H85" s="30" t="s">
        <v>18</v>
      </c>
      <c r="I85" s="18"/>
      <c r="J85" s="22"/>
      <c r="K85" s="31">
        <v>32.049999999999997</v>
      </c>
      <c r="L85" s="23">
        <f>+L84+Tabla13457981023456789111213[[#This Row],[Debito]]-Tabla13457981023456789111213[[#This Row],[Credito]]</f>
        <v>2084141.9569999969</v>
      </c>
    </row>
    <row r="86" spans="1:12" ht="15.75" x14ac:dyDescent="0.3">
      <c r="A86" s="1"/>
      <c r="B86" s="29">
        <v>45247</v>
      </c>
      <c r="C86" s="18"/>
      <c r="D86" s="18"/>
      <c r="E86" s="19" t="s">
        <v>102</v>
      </c>
      <c r="F86" s="25" t="s">
        <v>31</v>
      </c>
      <c r="G86" s="18"/>
      <c r="H86" s="30" t="s">
        <v>32</v>
      </c>
      <c r="I86" s="18"/>
      <c r="J86" s="22"/>
      <c r="K86" s="31">
        <v>21367.5</v>
      </c>
      <c r="L86" s="23">
        <f>+L85+Tabla13457981023456789111213[[#This Row],[Debito]]-Tabla13457981023456789111213[[#This Row],[Credito]]</f>
        <v>2062774.4569999969</v>
      </c>
    </row>
    <row r="87" spans="1:12" ht="15.75" x14ac:dyDescent="0.3">
      <c r="A87" s="1"/>
      <c r="B87" s="29">
        <v>45250</v>
      </c>
      <c r="C87" s="18"/>
      <c r="D87" s="18"/>
      <c r="E87" s="19" t="s">
        <v>103</v>
      </c>
      <c r="F87" s="20" t="s">
        <v>17</v>
      </c>
      <c r="G87" s="18"/>
      <c r="H87" s="30" t="s">
        <v>18</v>
      </c>
      <c r="I87" s="18"/>
      <c r="J87" s="22"/>
      <c r="K87" s="31">
        <v>8.82</v>
      </c>
      <c r="L87" s="23">
        <f>+L86+Tabla13457981023456789111213[[#This Row],[Debito]]-Tabla13457981023456789111213[[#This Row],[Credito]]</f>
        <v>2062765.6369999968</v>
      </c>
    </row>
    <row r="88" spans="1:12" ht="15.75" x14ac:dyDescent="0.3">
      <c r="A88" s="1"/>
      <c r="B88" s="29">
        <v>45250</v>
      </c>
      <c r="C88" s="18"/>
      <c r="D88" s="18"/>
      <c r="E88" s="19" t="s">
        <v>104</v>
      </c>
      <c r="F88" s="25" t="s">
        <v>31</v>
      </c>
      <c r="G88" s="18"/>
      <c r="H88" s="30" t="s">
        <v>32</v>
      </c>
      <c r="I88" s="18"/>
      <c r="J88" s="22"/>
      <c r="K88" s="31">
        <v>5880</v>
      </c>
      <c r="L88" s="23">
        <f>+L87+Tabla13457981023456789111213[[#This Row],[Debito]]-Tabla13457981023456789111213[[#This Row],[Credito]]</f>
        <v>2056885.6369999968</v>
      </c>
    </row>
    <row r="89" spans="1:12" ht="15.75" x14ac:dyDescent="0.3">
      <c r="A89" s="1"/>
      <c r="B89" s="29">
        <v>45250</v>
      </c>
      <c r="C89" s="18"/>
      <c r="D89" s="18"/>
      <c r="E89" s="19" t="s">
        <v>105</v>
      </c>
      <c r="F89" s="20" t="s">
        <v>17</v>
      </c>
      <c r="G89" s="18"/>
      <c r="H89" s="30" t="s">
        <v>18</v>
      </c>
      <c r="I89" s="18"/>
      <c r="J89" s="22"/>
      <c r="K89" s="31">
        <v>12.13</v>
      </c>
      <c r="L89" s="23">
        <f>+L88+Tabla13457981023456789111213[[#This Row],[Debito]]-Tabla13457981023456789111213[[#This Row],[Credito]]</f>
        <v>2056873.506999997</v>
      </c>
    </row>
    <row r="90" spans="1:12" ht="15.75" x14ac:dyDescent="0.3">
      <c r="A90" s="1"/>
      <c r="B90" s="29">
        <v>45250</v>
      </c>
      <c r="C90" s="18"/>
      <c r="D90" s="18"/>
      <c r="E90" s="19" t="s">
        <v>106</v>
      </c>
      <c r="F90" s="25" t="s">
        <v>31</v>
      </c>
      <c r="G90" s="18"/>
      <c r="H90" s="30" t="s">
        <v>32</v>
      </c>
      <c r="I90" s="18"/>
      <c r="J90" s="22"/>
      <c r="K90" s="31">
        <v>8085</v>
      </c>
      <c r="L90" s="23">
        <f>+L89+Tabla13457981023456789111213[[#This Row],[Debito]]-Tabla13457981023456789111213[[#This Row],[Credito]]</f>
        <v>2048788.506999997</v>
      </c>
    </row>
    <row r="91" spans="1:12" ht="15.75" x14ac:dyDescent="0.3">
      <c r="A91" s="1"/>
      <c r="B91" s="29">
        <v>45251</v>
      </c>
      <c r="C91" s="18"/>
      <c r="D91" s="18"/>
      <c r="E91" s="19" t="s">
        <v>107</v>
      </c>
      <c r="F91" s="20" t="s">
        <v>17</v>
      </c>
      <c r="G91" s="18"/>
      <c r="H91" s="30" t="s">
        <v>18</v>
      </c>
      <c r="I91" s="18"/>
      <c r="J91" s="22"/>
      <c r="K91" s="31">
        <v>101.67</v>
      </c>
      <c r="L91" s="23">
        <f>+L90+Tabla13457981023456789111213[[#This Row],[Debito]]-Tabla13457981023456789111213[[#This Row],[Credito]]</f>
        <v>2048686.836999997</v>
      </c>
    </row>
    <row r="92" spans="1:12" ht="15.75" x14ac:dyDescent="0.3">
      <c r="A92" s="1"/>
      <c r="B92" s="29">
        <v>45251</v>
      </c>
      <c r="C92" s="18"/>
      <c r="D92" s="18"/>
      <c r="E92" s="19" t="s">
        <v>108</v>
      </c>
      <c r="F92" s="25" t="s">
        <v>31</v>
      </c>
      <c r="G92" s="18"/>
      <c r="H92" s="30" t="s">
        <v>32</v>
      </c>
      <c r="I92" s="18"/>
      <c r="J92" s="22"/>
      <c r="K92" s="31">
        <v>67777.5</v>
      </c>
      <c r="L92" s="23">
        <f>+L91+Tabla13457981023456789111213[[#This Row],[Debito]]-Tabla13457981023456789111213[[#This Row],[Credito]]</f>
        <v>1980909.336999997</v>
      </c>
    </row>
    <row r="93" spans="1:12" ht="15.75" x14ac:dyDescent="0.3">
      <c r="A93" s="1"/>
      <c r="B93" s="29">
        <v>45252</v>
      </c>
      <c r="C93" s="18"/>
      <c r="D93" s="18"/>
      <c r="E93" s="19" t="s">
        <v>109</v>
      </c>
      <c r="F93" s="27" t="s">
        <v>55</v>
      </c>
      <c r="G93" s="18"/>
      <c r="H93" s="30" t="s">
        <v>110</v>
      </c>
      <c r="I93" s="18"/>
      <c r="J93" s="22">
        <v>1793525.87</v>
      </c>
      <c r="K93" s="31">
        <v>0</v>
      </c>
      <c r="L93" s="23">
        <f>+L92+Tabla13457981023456789111213[[#This Row],[Debito]]-Tabla13457981023456789111213[[#This Row],[Credito]]</f>
        <v>3774435.2069999971</v>
      </c>
    </row>
    <row r="94" spans="1:12" ht="15.75" x14ac:dyDescent="0.3">
      <c r="A94" s="1"/>
      <c r="B94" s="29">
        <v>45253</v>
      </c>
      <c r="C94" s="18"/>
      <c r="D94" s="18"/>
      <c r="E94" s="19" t="s">
        <v>111</v>
      </c>
      <c r="F94" s="20" t="s">
        <v>17</v>
      </c>
      <c r="G94" s="18"/>
      <c r="H94" s="30" t="s">
        <v>18</v>
      </c>
      <c r="I94" s="18"/>
      <c r="J94" s="22"/>
      <c r="K94" s="31">
        <v>49.14</v>
      </c>
      <c r="L94" s="23">
        <f>+L93+Tabla13457981023456789111213[[#This Row],[Debito]]-Tabla13457981023456789111213[[#This Row],[Credito]]</f>
        <v>3774386.066999997</v>
      </c>
    </row>
    <row r="95" spans="1:12" ht="15.75" x14ac:dyDescent="0.3">
      <c r="A95" s="1"/>
      <c r="B95" s="29">
        <v>45253</v>
      </c>
      <c r="C95" s="18"/>
      <c r="D95" s="18"/>
      <c r="E95" s="19" t="s">
        <v>112</v>
      </c>
      <c r="F95" s="25" t="s">
        <v>31</v>
      </c>
      <c r="G95" s="18"/>
      <c r="H95" s="30" t="s">
        <v>32</v>
      </c>
      <c r="I95" s="18"/>
      <c r="J95" s="22"/>
      <c r="K95" s="31">
        <v>32760</v>
      </c>
      <c r="L95" s="23">
        <f>+L94+Tabla13457981023456789111213[[#This Row],[Debito]]-Tabla13457981023456789111213[[#This Row],[Credito]]</f>
        <v>3741626.066999997</v>
      </c>
    </row>
    <row r="96" spans="1:12" ht="15.75" x14ac:dyDescent="0.3">
      <c r="A96" s="1"/>
      <c r="B96" s="29">
        <v>45259</v>
      </c>
      <c r="C96" s="18"/>
      <c r="D96" s="18"/>
      <c r="E96" s="19" t="s">
        <v>113</v>
      </c>
      <c r="F96" s="25" t="s">
        <v>31</v>
      </c>
      <c r="G96" s="18"/>
      <c r="H96" s="30" t="s">
        <v>32</v>
      </c>
      <c r="I96" s="18"/>
      <c r="J96" s="22"/>
      <c r="K96" s="31">
        <v>53600</v>
      </c>
      <c r="L96" s="23">
        <f>+L95+Tabla13457981023456789111213[[#This Row],[Debito]]-Tabla13457981023456789111213[[#This Row],[Credito]]</f>
        <v>3688026.066999997</v>
      </c>
    </row>
    <row r="97" spans="1:14" ht="15.75" x14ac:dyDescent="0.3">
      <c r="A97" s="1"/>
      <c r="B97" s="29">
        <v>45259</v>
      </c>
      <c r="C97" s="18"/>
      <c r="D97" s="18"/>
      <c r="E97" s="19" t="s">
        <v>114</v>
      </c>
      <c r="F97" s="25" t="s">
        <v>31</v>
      </c>
      <c r="G97" s="18"/>
      <c r="H97" s="30" t="s">
        <v>32</v>
      </c>
      <c r="I97" s="18"/>
      <c r="J97" s="22"/>
      <c r="K97" s="31">
        <v>59850</v>
      </c>
      <c r="L97" s="23">
        <f>+L96+Tabla13457981023456789111213[[#This Row],[Debito]]-Tabla13457981023456789111213[[#This Row],[Credito]]</f>
        <v>3628176.066999997</v>
      </c>
    </row>
    <row r="98" spans="1:14" ht="15.75" x14ac:dyDescent="0.3">
      <c r="A98" s="1"/>
      <c r="B98" s="29">
        <v>45259</v>
      </c>
      <c r="C98" s="18"/>
      <c r="D98" s="18"/>
      <c r="E98" s="19" t="s">
        <v>115</v>
      </c>
      <c r="F98" s="20" t="s">
        <v>17</v>
      </c>
      <c r="G98" s="18"/>
      <c r="H98" s="30" t="s">
        <v>18</v>
      </c>
      <c r="I98" s="18"/>
      <c r="J98" s="22"/>
      <c r="K98" s="31">
        <v>80.400000000000006</v>
      </c>
      <c r="L98" s="23">
        <f>+L97+Tabla13457981023456789111213[[#This Row],[Debito]]-Tabla13457981023456789111213[[#This Row],[Credito]]</f>
        <v>3628095.6669999971</v>
      </c>
    </row>
    <row r="99" spans="1:14" ht="15.75" x14ac:dyDescent="0.3">
      <c r="A99" s="1"/>
      <c r="B99" s="29">
        <v>45259</v>
      </c>
      <c r="C99" s="18"/>
      <c r="D99" s="18"/>
      <c r="E99" s="19" t="s">
        <v>116</v>
      </c>
      <c r="F99" s="20" t="s">
        <v>17</v>
      </c>
      <c r="G99" s="18"/>
      <c r="H99" s="30" t="s">
        <v>18</v>
      </c>
      <c r="I99" s="18"/>
      <c r="J99" s="22"/>
      <c r="K99" s="31">
        <v>89.78</v>
      </c>
      <c r="L99" s="23">
        <f>+L98+Tabla13457981023456789111213[[#This Row],[Debito]]-Tabla13457981023456789111213[[#This Row],[Credito]]</f>
        <v>3628005.8869999973</v>
      </c>
    </row>
    <row r="100" spans="1:14" ht="15.75" x14ac:dyDescent="0.3">
      <c r="A100" s="1"/>
      <c r="B100" s="29">
        <v>45260</v>
      </c>
      <c r="C100" s="18"/>
      <c r="D100" s="18"/>
      <c r="E100" s="19" t="s">
        <v>117</v>
      </c>
      <c r="F100" s="20" t="s">
        <v>17</v>
      </c>
      <c r="G100" s="18"/>
      <c r="H100" s="30" t="s">
        <v>118</v>
      </c>
      <c r="I100" s="18"/>
      <c r="J100" s="22"/>
      <c r="K100" s="31">
        <v>175</v>
      </c>
      <c r="L100" s="23">
        <f>+L99+Tabla13457981023456789111213[[#This Row],[Debito]]-Tabla13457981023456789111213[[#This Row],[Credito]]</f>
        <v>3627830.8869999973</v>
      </c>
    </row>
    <row r="101" spans="1:14" ht="16.5" thickBot="1" x14ac:dyDescent="0.35">
      <c r="A101" s="1"/>
      <c r="B101" s="32" t="s">
        <v>119</v>
      </c>
      <c r="C101" s="33"/>
      <c r="D101" s="33"/>
      <c r="E101" s="33"/>
      <c r="F101" s="32"/>
      <c r="G101" s="32"/>
      <c r="H101" s="34"/>
      <c r="I101" s="33"/>
      <c r="J101" s="35">
        <f>SUM(J9:J100)</f>
        <v>1793525.87</v>
      </c>
      <c r="K101" s="35">
        <f>SUM(K9:K100)</f>
        <v>1379848.7999999998</v>
      </c>
      <c r="L101" s="36">
        <f>+L100</f>
        <v>3627830.8869999973</v>
      </c>
      <c r="N101" s="24"/>
    </row>
    <row r="102" spans="1:14" ht="16.5" thickTop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37"/>
    </row>
    <row r="103" spans="1:14" ht="15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1"/>
    </row>
    <row r="104" spans="1:14" ht="15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1"/>
    </row>
    <row r="105" spans="1:14" ht="15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37"/>
    </row>
    <row r="106" spans="1:14" ht="15.75" x14ac:dyDescent="0.3">
      <c r="A106" s="1"/>
      <c r="B106" s="1"/>
      <c r="E106" s="1"/>
      <c r="F106" s="1"/>
      <c r="G106" s="1"/>
      <c r="H106" s="1"/>
      <c r="I106" s="1"/>
      <c r="J106" s="2"/>
    </row>
    <row r="107" spans="1:14" ht="15.75" x14ac:dyDescent="0.3">
      <c r="A107" s="1"/>
      <c r="B107" s="1"/>
      <c r="C107" s="86" t="s">
        <v>120</v>
      </c>
      <c r="D107" s="86"/>
      <c r="E107" s="86"/>
      <c r="G107" s="1"/>
      <c r="H107" s="39" t="s">
        <v>121</v>
      </c>
      <c r="I107" s="1"/>
      <c r="K107" s="86" t="s">
        <v>121</v>
      </c>
      <c r="L107" s="86"/>
    </row>
    <row r="108" spans="1:14" ht="15.75" x14ac:dyDescent="0.3">
      <c r="A108" s="1"/>
      <c r="B108" s="1"/>
      <c r="C108" s="87" t="s">
        <v>122</v>
      </c>
      <c r="D108" s="87"/>
      <c r="E108" s="87"/>
      <c r="G108" s="3"/>
      <c r="H108" s="40" t="s">
        <v>123</v>
      </c>
      <c r="I108" s="1"/>
      <c r="J108" s="1"/>
      <c r="K108" s="87" t="s">
        <v>124</v>
      </c>
      <c r="L108" s="87"/>
    </row>
    <row r="109" spans="1:14" ht="15.75" x14ac:dyDescent="0.3">
      <c r="A109" s="1"/>
      <c r="B109" s="1"/>
      <c r="C109" s="84" t="s">
        <v>125</v>
      </c>
      <c r="D109" s="84"/>
      <c r="E109" s="84"/>
      <c r="G109" s="3"/>
      <c r="H109" s="3" t="s">
        <v>126</v>
      </c>
      <c r="I109" s="1"/>
      <c r="J109" s="1"/>
      <c r="K109" s="84" t="s">
        <v>127</v>
      </c>
      <c r="L109" s="84"/>
    </row>
    <row r="110" spans="1:14" ht="15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1"/>
    </row>
    <row r="111" spans="1:14" ht="15.75" x14ac:dyDescent="0.3">
      <c r="A111" s="1"/>
      <c r="B111" s="41"/>
      <c r="C111" s="41"/>
      <c r="D111" s="41"/>
      <c r="E111" s="41"/>
      <c r="F111" s="41"/>
      <c r="G111" s="41"/>
      <c r="H111" s="41"/>
      <c r="I111" s="41"/>
      <c r="J111" s="42"/>
      <c r="K111" s="42"/>
      <c r="L111" s="41"/>
    </row>
    <row r="112" spans="1:14" ht="15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1"/>
    </row>
    <row r="113" spans="1:16" ht="15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1"/>
    </row>
    <row r="114" spans="1:16" ht="15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</row>
    <row r="115" spans="1:16" ht="15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</row>
    <row r="116" spans="1:16" ht="15.75" x14ac:dyDescent="0.3">
      <c r="A116" s="1"/>
      <c r="B116" s="84" t="s">
        <v>0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</row>
    <row r="117" spans="1:16" ht="15.75" x14ac:dyDescent="0.3">
      <c r="A117" s="1"/>
      <c r="B117" s="84" t="s">
        <v>1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</row>
    <row r="118" spans="1:16" ht="15.75" x14ac:dyDescent="0.3">
      <c r="A118" s="1"/>
      <c r="B118" s="84" t="s">
        <v>128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</row>
    <row r="119" spans="1:16" ht="15.75" x14ac:dyDescent="0.3">
      <c r="A119" s="1"/>
      <c r="B119" s="85" t="str">
        <f>+B5</f>
        <v>NOVIEMBRE DEL 2023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</row>
    <row r="120" spans="1:16" ht="15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1"/>
    </row>
    <row r="121" spans="1:16" ht="15.75" x14ac:dyDescent="0.3">
      <c r="A121" s="1"/>
      <c r="B121" s="4" t="s">
        <v>4</v>
      </c>
      <c r="C121" s="4" t="s">
        <v>129</v>
      </c>
      <c r="D121" s="4" t="s">
        <v>6</v>
      </c>
      <c r="E121" s="4" t="s">
        <v>7</v>
      </c>
      <c r="F121" s="4" t="s">
        <v>8</v>
      </c>
      <c r="G121" s="4"/>
      <c r="H121" s="43" t="s">
        <v>130</v>
      </c>
      <c r="I121" s="43" t="s">
        <v>11</v>
      </c>
      <c r="J121" s="44" t="s">
        <v>131</v>
      </c>
      <c r="K121" s="44" t="s">
        <v>132</v>
      </c>
      <c r="L121" s="4" t="s">
        <v>14</v>
      </c>
    </row>
    <row r="122" spans="1:16" ht="15.75" x14ac:dyDescent="0.3">
      <c r="A122" s="1"/>
      <c r="B122" s="45"/>
      <c r="C122" s="46"/>
      <c r="D122" s="8"/>
      <c r="E122" s="8"/>
      <c r="F122" s="47"/>
      <c r="G122" s="8"/>
      <c r="H122" s="10" t="s">
        <v>15</v>
      </c>
      <c r="I122" s="8"/>
      <c r="J122" s="11"/>
      <c r="K122" s="11"/>
      <c r="L122" s="28">
        <f>+[1]OCTUBRE!L208</f>
        <v>2000175774.4092088</v>
      </c>
    </row>
    <row r="123" spans="1:16" ht="33" x14ac:dyDescent="0.3">
      <c r="A123" s="1"/>
      <c r="B123" s="48">
        <v>45231</v>
      </c>
      <c r="C123" s="49"/>
      <c r="D123" s="50"/>
      <c r="E123" s="51" t="s">
        <v>133</v>
      </c>
      <c r="F123" s="51" t="s">
        <v>134</v>
      </c>
      <c r="G123" s="52"/>
      <c r="H123" s="53" t="s">
        <v>135</v>
      </c>
      <c r="I123" s="50"/>
      <c r="J123" s="54">
        <v>1662459.4512900461</v>
      </c>
      <c r="K123" s="55"/>
      <c r="L123" s="56">
        <f t="shared" ref="L123:L186" si="0">+L122+J123-K123</f>
        <v>2001838233.8604989</v>
      </c>
      <c r="N123" s="26"/>
    </row>
    <row r="124" spans="1:16" ht="33" x14ac:dyDescent="0.3">
      <c r="A124" s="1"/>
      <c r="B124" s="48">
        <v>45231</v>
      </c>
      <c r="C124" s="49"/>
      <c r="D124" s="50"/>
      <c r="E124" s="51" t="s">
        <v>136</v>
      </c>
      <c r="F124" s="57" t="s">
        <v>134</v>
      </c>
      <c r="G124" s="50"/>
      <c r="H124" s="53" t="s">
        <v>137</v>
      </c>
      <c r="I124" s="50"/>
      <c r="J124" s="54">
        <v>106273141.35870996</v>
      </c>
      <c r="K124" s="55"/>
      <c r="L124" s="56">
        <f t="shared" si="0"/>
        <v>2108111375.219209</v>
      </c>
      <c r="N124" s="58"/>
      <c r="P124" s="26"/>
    </row>
    <row r="125" spans="1:16" ht="30" x14ac:dyDescent="0.3">
      <c r="A125" s="1"/>
      <c r="B125" s="48" t="s">
        <v>138</v>
      </c>
      <c r="C125" s="49" t="s">
        <v>139</v>
      </c>
      <c r="D125" s="50"/>
      <c r="E125" s="51" t="s">
        <v>140</v>
      </c>
      <c r="F125" s="57" t="s">
        <v>134</v>
      </c>
      <c r="G125" s="50"/>
      <c r="H125" s="53" t="s">
        <v>141</v>
      </c>
      <c r="I125" s="50"/>
      <c r="J125" s="54"/>
      <c r="K125" s="55">
        <v>214582.37</v>
      </c>
      <c r="L125" s="56">
        <f t="shared" si="0"/>
        <v>2107896792.8492091</v>
      </c>
    </row>
    <row r="126" spans="1:16" ht="30" x14ac:dyDescent="0.3">
      <c r="A126" s="1"/>
      <c r="B126" s="48" t="s">
        <v>142</v>
      </c>
      <c r="C126" s="49" t="s">
        <v>143</v>
      </c>
      <c r="D126" s="50"/>
      <c r="E126" s="51" t="s">
        <v>144</v>
      </c>
      <c r="F126" s="57" t="s">
        <v>134</v>
      </c>
      <c r="G126" s="50"/>
      <c r="H126" s="53" t="s">
        <v>145</v>
      </c>
      <c r="I126" s="50"/>
      <c r="J126" s="54"/>
      <c r="K126" s="55">
        <v>13079000</v>
      </c>
      <c r="L126" s="56">
        <f t="shared" si="0"/>
        <v>2094817792.8492091</v>
      </c>
    </row>
    <row r="127" spans="1:16" ht="49.5" x14ac:dyDescent="0.3">
      <c r="A127" s="1"/>
      <c r="B127" s="48" t="s">
        <v>146</v>
      </c>
      <c r="C127" s="49" t="s">
        <v>147</v>
      </c>
      <c r="D127" s="50"/>
      <c r="E127" s="50" t="s">
        <v>148</v>
      </c>
      <c r="F127" s="57" t="s">
        <v>149</v>
      </c>
      <c r="G127" s="50"/>
      <c r="H127" s="53" t="s">
        <v>150</v>
      </c>
      <c r="I127" s="50"/>
      <c r="J127" s="59"/>
      <c r="K127" s="55">
        <v>1338264.4099999999</v>
      </c>
      <c r="L127" s="56">
        <f t="shared" si="0"/>
        <v>2093479528.439209</v>
      </c>
    </row>
    <row r="128" spans="1:16" ht="66" x14ac:dyDescent="0.3">
      <c r="A128" s="1"/>
      <c r="B128" s="48" t="s">
        <v>146</v>
      </c>
      <c r="C128" s="49" t="s">
        <v>151</v>
      </c>
      <c r="D128" s="50"/>
      <c r="E128" s="50" t="s">
        <v>152</v>
      </c>
      <c r="F128" s="57" t="s">
        <v>153</v>
      </c>
      <c r="G128" s="50"/>
      <c r="H128" s="53" t="s">
        <v>154</v>
      </c>
      <c r="I128" s="50"/>
      <c r="J128" s="59"/>
      <c r="K128" s="55">
        <v>300000</v>
      </c>
      <c r="L128" s="56">
        <f t="shared" si="0"/>
        <v>2093179528.439209</v>
      </c>
    </row>
    <row r="129" spans="1:12" ht="49.5" x14ac:dyDescent="0.3">
      <c r="A129" s="1"/>
      <c r="B129" s="48" t="s">
        <v>146</v>
      </c>
      <c r="C129" s="49" t="s">
        <v>155</v>
      </c>
      <c r="D129" s="50"/>
      <c r="E129" s="51" t="s">
        <v>156</v>
      </c>
      <c r="F129" s="57" t="s">
        <v>157</v>
      </c>
      <c r="G129" s="50"/>
      <c r="H129" s="53" t="s">
        <v>158</v>
      </c>
      <c r="I129" s="50"/>
      <c r="J129" s="54"/>
      <c r="K129" s="55">
        <v>5869.41</v>
      </c>
      <c r="L129" s="56">
        <f t="shared" si="0"/>
        <v>2093173659.0292089</v>
      </c>
    </row>
    <row r="130" spans="1:12" ht="49.5" x14ac:dyDescent="0.3">
      <c r="A130" s="1"/>
      <c r="B130" s="48" t="s">
        <v>146</v>
      </c>
      <c r="C130" s="49" t="s">
        <v>159</v>
      </c>
      <c r="D130" s="60"/>
      <c r="E130" s="61" t="s">
        <v>160</v>
      </c>
      <c r="F130" s="57" t="s">
        <v>161</v>
      </c>
      <c r="G130" s="50"/>
      <c r="H130" s="53" t="s">
        <v>162</v>
      </c>
      <c r="I130" s="50"/>
      <c r="J130" s="54"/>
      <c r="K130" s="55">
        <v>6608</v>
      </c>
      <c r="L130" s="56">
        <f t="shared" si="0"/>
        <v>2093167051.0292089</v>
      </c>
    </row>
    <row r="131" spans="1:12" ht="66" x14ac:dyDescent="0.3">
      <c r="A131" s="1"/>
      <c r="B131" s="48" t="s">
        <v>163</v>
      </c>
      <c r="C131" s="49" t="s">
        <v>164</v>
      </c>
      <c r="D131" s="60"/>
      <c r="E131" s="57" t="s">
        <v>165</v>
      </c>
      <c r="F131" s="57" t="s">
        <v>166</v>
      </c>
      <c r="G131" s="50"/>
      <c r="H131" s="53" t="s">
        <v>167</v>
      </c>
      <c r="I131" s="50"/>
      <c r="J131" s="54"/>
      <c r="K131" s="55">
        <v>597820.5</v>
      </c>
      <c r="L131" s="56">
        <f t="shared" si="0"/>
        <v>2092569230.5292089</v>
      </c>
    </row>
    <row r="132" spans="1:12" ht="49.5" x14ac:dyDescent="0.3">
      <c r="A132" s="1"/>
      <c r="B132" s="48" t="s">
        <v>163</v>
      </c>
      <c r="C132" s="49" t="s">
        <v>168</v>
      </c>
      <c r="D132" s="60"/>
      <c r="E132" s="57" t="s">
        <v>160</v>
      </c>
      <c r="F132" s="57" t="s">
        <v>169</v>
      </c>
      <c r="G132" s="50"/>
      <c r="H132" s="53" t="s">
        <v>170</v>
      </c>
      <c r="I132" s="50"/>
      <c r="J132" s="54"/>
      <c r="K132" s="55">
        <v>23895</v>
      </c>
      <c r="L132" s="56">
        <f t="shared" si="0"/>
        <v>2092545335.5292089</v>
      </c>
    </row>
    <row r="133" spans="1:12" ht="33" x14ac:dyDescent="0.3">
      <c r="A133" s="1"/>
      <c r="B133" s="62" t="s">
        <v>163</v>
      </c>
      <c r="C133" s="63" t="s">
        <v>171</v>
      </c>
      <c r="D133" s="64"/>
      <c r="E133" s="65" t="s">
        <v>172</v>
      </c>
      <c r="F133" s="66" t="s">
        <v>173</v>
      </c>
      <c r="G133" s="67"/>
      <c r="H133" s="68" t="s">
        <v>174</v>
      </c>
      <c r="I133" s="67"/>
      <c r="J133" s="69"/>
      <c r="K133" s="70">
        <v>26521.68</v>
      </c>
      <c r="L133" s="56">
        <f t="shared" si="0"/>
        <v>2092518813.8492088</v>
      </c>
    </row>
    <row r="134" spans="1:12" ht="49.5" x14ac:dyDescent="0.3">
      <c r="A134" s="1"/>
      <c r="B134" s="48" t="s">
        <v>163</v>
      </c>
      <c r="C134" s="49" t="s">
        <v>175</v>
      </c>
      <c r="D134" s="60"/>
      <c r="E134" s="71" t="s">
        <v>176</v>
      </c>
      <c r="F134" s="57" t="s">
        <v>177</v>
      </c>
      <c r="G134" s="50"/>
      <c r="H134" s="53" t="s">
        <v>178</v>
      </c>
      <c r="I134" s="50"/>
      <c r="J134" s="54"/>
      <c r="K134" s="55">
        <v>8521607.629999999</v>
      </c>
      <c r="L134" s="56">
        <f t="shared" si="0"/>
        <v>2083997206.2192087</v>
      </c>
    </row>
    <row r="135" spans="1:12" ht="33" x14ac:dyDescent="0.3">
      <c r="A135" s="1"/>
      <c r="B135" s="48" t="s">
        <v>163</v>
      </c>
      <c r="C135" s="49" t="s">
        <v>179</v>
      </c>
      <c r="D135" s="60"/>
      <c r="E135" s="57" t="s">
        <v>180</v>
      </c>
      <c r="F135" s="57" t="s">
        <v>181</v>
      </c>
      <c r="G135" s="50"/>
      <c r="H135" s="53" t="s">
        <v>182</v>
      </c>
      <c r="I135" s="50"/>
      <c r="J135" s="54"/>
      <c r="K135" s="55">
        <v>23600</v>
      </c>
      <c r="L135" s="56">
        <f t="shared" si="0"/>
        <v>2083973606.2192087</v>
      </c>
    </row>
    <row r="136" spans="1:12" ht="33" x14ac:dyDescent="0.3">
      <c r="A136" s="1"/>
      <c r="B136" s="48" t="s">
        <v>163</v>
      </c>
      <c r="C136" s="49" t="s">
        <v>183</v>
      </c>
      <c r="D136" s="60"/>
      <c r="E136" s="57" t="s">
        <v>184</v>
      </c>
      <c r="F136" s="57" t="s">
        <v>185</v>
      </c>
      <c r="G136" s="50"/>
      <c r="H136" s="53" t="s">
        <v>186</v>
      </c>
      <c r="I136" s="50"/>
      <c r="J136" s="54"/>
      <c r="K136" s="55">
        <v>12762.88</v>
      </c>
      <c r="L136" s="56">
        <f t="shared" si="0"/>
        <v>2083960843.3392086</v>
      </c>
    </row>
    <row r="137" spans="1:12" ht="49.5" x14ac:dyDescent="0.3">
      <c r="A137" s="1"/>
      <c r="B137" s="48" t="s">
        <v>163</v>
      </c>
      <c r="C137" s="49" t="s">
        <v>187</v>
      </c>
      <c r="D137" s="60"/>
      <c r="E137" s="57" t="s">
        <v>188</v>
      </c>
      <c r="F137" s="57" t="s">
        <v>189</v>
      </c>
      <c r="G137" s="50"/>
      <c r="H137" s="53" t="s">
        <v>190</v>
      </c>
      <c r="I137" s="50"/>
      <c r="J137" s="54"/>
      <c r="K137" s="55">
        <v>7948351.1199999992</v>
      </c>
      <c r="L137" s="56">
        <f t="shared" si="0"/>
        <v>2076012492.2192087</v>
      </c>
    </row>
    <row r="138" spans="1:12" ht="49.5" x14ac:dyDescent="0.3">
      <c r="A138" s="1"/>
      <c r="B138" s="48" t="s">
        <v>163</v>
      </c>
      <c r="C138" s="49" t="s">
        <v>191</v>
      </c>
      <c r="D138" s="60"/>
      <c r="E138" s="57" t="s">
        <v>192</v>
      </c>
      <c r="F138" s="57" t="s">
        <v>193</v>
      </c>
      <c r="G138" s="50"/>
      <c r="H138" s="53" t="s">
        <v>194</v>
      </c>
      <c r="I138" s="50"/>
      <c r="J138" s="54"/>
      <c r="K138" s="55">
        <v>5353762.6499999994</v>
      </c>
      <c r="L138" s="56">
        <f t="shared" si="0"/>
        <v>2070658729.5692086</v>
      </c>
    </row>
    <row r="139" spans="1:12" ht="49.5" x14ac:dyDescent="0.3">
      <c r="A139" s="1"/>
      <c r="B139" s="48" t="s">
        <v>163</v>
      </c>
      <c r="C139" s="49" t="s">
        <v>195</v>
      </c>
      <c r="D139" s="60"/>
      <c r="E139" s="57" t="s">
        <v>196</v>
      </c>
      <c r="F139" s="57" t="s">
        <v>197</v>
      </c>
      <c r="G139" s="50"/>
      <c r="H139" s="53" t="s">
        <v>198</v>
      </c>
      <c r="I139" s="50"/>
      <c r="J139" s="59"/>
      <c r="K139" s="55">
        <v>1681124.7</v>
      </c>
      <c r="L139" s="56">
        <f t="shared" si="0"/>
        <v>2068977604.8692086</v>
      </c>
    </row>
    <row r="140" spans="1:12" ht="49.5" x14ac:dyDescent="0.3">
      <c r="A140" s="1"/>
      <c r="B140" s="48" t="s">
        <v>163</v>
      </c>
      <c r="C140" s="49" t="s">
        <v>199</v>
      </c>
      <c r="D140" s="60"/>
      <c r="E140" s="57" t="s">
        <v>200</v>
      </c>
      <c r="F140" s="57" t="s">
        <v>201</v>
      </c>
      <c r="G140" s="50"/>
      <c r="H140" s="53" t="s">
        <v>202</v>
      </c>
      <c r="I140" s="50"/>
      <c r="J140" s="54"/>
      <c r="K140" s="55">
        <v>5093883.26</v>
      </c>
      <c r="L140" s="56">
        <f t="shared" si="0"/>
        <v>2063883721.6092086</v>
      </c>
    </row>
    <row r="141" spans="1:12" ht="45" x14ac:dyDescent="0.3">
      <c r="A141" s="1"/>
      <c r="B141" s="48" t="s">
        <v>203</v>
      </c>
      <c r="C141" s="49" t="s">
        <v>204</v>
      </c>
      <c r="D141" s="60"/>
      <c r="E141" s="57" t="s">
        <v>205</v>
      </c>
      <c r="F141" s="57" t="s">
        <v>206</v>
      </c>
      <c r="G141" s="50"/>
      <c r="H141" s="53" t="s">
        <v>207</v>
      </c>
      <c r="I141" s="50"/>
      <c r="J141" s="54"/>
      <c r="K141" s="55">
        <v>20000</v>
      </c>
      <c r="L141" s="56">
        <f t="shared" si="0"/>
        <v>2063863721.6092086</v>
      </c>
    </row>
    <row r="142" spans="1:12" ht="66" x14ac:dyDescent="0.3">
      <c r="A142" s="1"/>
      <c r="B142" s="48" t="s">
        <v>203</v>
      </c>
      <c r="C142" s="49" t="s">
        <v>208</v>
      </c>
      <c r="D142" s="60"/>
      <c r="E142" s="72" t="s">
        <v>209</v>
      </c>
      <c r="F142" s="57" t="s">
        <v>210</v>
      </c>
      <c r="G142" s="50"/>
      <c r="H142" s="53" t="s">
        <v>211</v>
      </c>
      <c r="I142" s="50"/>
      <c r="J142" s="54"/>
      <c r="K142" s="55">
        <v>80004</v>
      </c>
      <c r="L142" s="56">
        <f t="shared" si="0"/>
        <v>2063783717.6092086</v>
      </c>
    </row>
    <row r="143" spans="1:12" ht="49.5" x14ac:dyDescent="0.3">
      <c r="A143" s="1"/>
      <c r="B143" s="48" t="s">
        <v>203</v>
      </c>
      <c r="C143" s="49" t="s">
        <v>212</v>
      </c>
      <c r="D143" s="60"/>
      <c r="E143" s="72" t="s">
        <v>213</v>
      </c>
      <c r="F143" s="57" t="s">
        <v>214</v>
      </c>
      <c r="G143" s="50"/>
      <c r="H143" s="53" t="s">
        <v>215</v>
      </c>
      <c r="I143" s="50"/>
      <c r="J143" s="54"/>
      <c r="K143" s="55">
        <v>13860</v>
      </c>
      <c r="L143" s="56">
        <f t="shared" si="0"/>
        <v>2063769857.6092086</v>
      </c>
    </row>
    <row r="144" spans="1:12" ht="49.5" x14ac:dyDescent="0.3">
      <c r="A144" s="1"/>
      <c r="B144" s="48" t="s">
        <v>203</v>
      </c>
      <c r="C144" s="49" t="s">
        <v>216</v>
      </c>
      <c r="D144" s="60"/>
      <c r="E144" s="72" t="s">
        <v>213</v>
      </c>
      <c r="F144" s="57" t="s">
        <v>214</v>
      </c>
      <c r="G144" s="50"/>
      <c r="H144" s="53" t="s">
        <v>217</v>
      </c>
      <c r="I144" s="50"/>
      <c r="J144" s="54"/>
      <c r="K144" s="55">
        <v>13860</v>
      </c>
      <c r="L144" s="56">
        <f t="shared" si="0"/>
        <v>2063755997.6092086</v>
      </c>
    </row>
    <row r="145" spans="1:12" ht="49.5" x14ac:dyDescent="0.3">
      <c r="A145" s="1"/>
      <c r="B145" s="48" t="s">
        <v>203</v>
      </c>
      <c r="C145" s="49" t="s">
        <v>218</v>
      </c>
      <c r="D145" s="60"/>
      <c r="E145" s="57" t="s">
        <v>219</v>
      </c>
      <c r="F145" s="57" t="s">
        <v>220</v>
      </c>
      <c r="G145" s="50"/>
      <c r="H145" s="53" t="s">
        <v>221</v>
      </c>
      <c r="I145" s="50"/>
      <c r="J145" s="54"/>
      <c r="K145" s="55">
        <v>906488.84</v>
      </c>
      <c r="L145" s="56">
        <f t="shared" si="0"/>
        <v>2062849508.7692087</v>
      </c>
    </row>
    <row r="146" spans="1:12" ht="33" x14ac:dyDescent="0.3">
      <c r="A146" s="1"/>
      <c r="B146" s="48" t="s">
        <v>203</v>
      </c>
      <c r="C146" s="49" t="s">
        <v>222</v>
      </c>
      <c r="D146" s="60"/>
      <c r="E146" s="57" t="s">
        <v>223</v>
      </c>
      <c r="F146" s="57" t="s">
        <v>224</v>
      </c>
      <c r="G146" s="50"/>
      <c r="H146" s="53" t="s">
        <v>225</v>
      </c>
      <c r="I146" s="50"/>
      <c r="J146" s="54"/>
      <c r="K146" s="55">
        <v>19424.25</v>
      </c>
      <c r="L146" s="56">
        <f t="shared" si="0"/>
        <v>2062830084.5192087</v>
      </c>
    </row>
    <row r="147" spans="1:12" ht="33" x14ac:dyDescent="0.3">
      <c r="A147" s="1"/>
      <c r="B147" s="48" t="s">
        <v>203</v>
      </c>
      <c r="C147" s="49" t="s">
        <v>226</v>
      </c>
      <c r="D147" s="60"/>
      <c r="E147" s="57" t="s">
        <v>227</v>
      </c>
      <c r="F147" s="57" t="s">
        <v>228</v>
      </c>
      <c r="G147" s="50"/>
      <c r="H147" s="53" t="s">
        <v>229</v>
      </c>
      <c r="I147" s="50"/>
      <c r="J147" s="54"/>
      <c r="K147" s="55">
        <v>8732</v>
      </c>
      <c r="L147" s="56">
        <f t="shared" si="0"/>
        <v>2062821352.5192087</v>
      </c>
    </row>
    <row r="148" spans="1:12" ht="33" x14ac:dyDescent="0.3">
      <c r="A148" s="1"/>
      <c r="B148" s="48">
        <v>45240</v>
      </c>
      <c r="C148" s="49">
        <v>3541</v>
      </c>
      <c r="D148" s="60"/>
      <c r="E148" s="57" t="s">
        <v>230</v>
      </c>
      <c r="F148" s="57" t="s">
        <v>231</v>
      </c>
      <c r="G148" s="50"/>
      <c r="H148" s="53" t="s">
        <v>232</v>
      </c>
      <c r="I148" s="50"/>
      <c r="J148" s="54"/>
      <c r="K148" s="55">
        <v>11907365.039999999</v>
      </c>
      <c r="L148" s="56">
        <f t="shared" si="0"/>
        <v>2050913987.4792087</v>
      </c>
    </row>
    <row r="149" spans="1:12" ht="49.5" x14ac:dyDescent="0.3">
      <c r="A149" s="1"/>
      <c r="B149" s="16" t="s">
        <v>233</v>
      </c>
      <c r="C149" s="49" t="s">
        <v>234</v>
      </c>
      <c r="D149" s="60"/>
      <c r="E149" s="57" t="s">
        <v>235</v>
      </c>
      <c r="F149" s="57" t="s">
        <v>236</v>
      </c>
      <c r="G149" s="50"/>
      <c r="H149" s="53" t="s">
        <v>237</v>
      </c>
      <c r="I149" s="50"/>
      <c r="J149" s="54"/>
      <c r="K149" s="55">
        <v>58114.06</v>
      </c>
      <c r="L149" s="56">
        <f t="shared" si="0"/>
        <v>2050855873.4192088</v>
      </c>
    </row>
    <row r="150" spans="1:12" ht="66" x14ac:dyDescent="0.3">
      <c r="A150" s="1"/>
      <c r="B150" s="16" t="s">
        <v>233</v>
      </c>
      <c r="C150" s="49" t="s">
        <v>238</v>
      </c>
      <c r="D150" s="60"/>
      <c r="E150" s="57" t="s">
        <v>235</v>
      </c>
      <c r="F150" s="57" t="s">
        <v>236</v>
      </c>
      <c r="G150" s="50"/>
      <c r="H150" s="53" t="s">
        <v>239</v>
      </c>
      <c r="I150" s="50"/>
      <c r="J150" s="54"/>
      <c r="K150" s="55">
        <v>58114.06</v>
      </c>
      <c r="L150" s="56">
        <f t="shared" si="0"/>
        <v>2050797759.3592088</v>
      </c>
    </row>
    <row r="151" spans="1:12" ht="39.75" customHeight="1" x14ac:dyDescent="0.3">
      <c r="A151" s="1"/>
      <c r="B151" s="16">
        <v>45240</v>
      </c>
      <c r="C151" s="49"/>
      <c r="D151" s="60"/>
      <c r="E151" s="57" t="s">
        <v>240</v>
      </c>
      <c r="F151" s="57" t="s">
        <v>134</v>
      </c>
      <c r="G151" s="50"/>
      <c r="H151" s="53" t="s">
        <v>241</v>
      </c>
      <c r="I151" s="50"/>
      <c r="J151" s="54">
        <v>1739561.37</v>
      </c>
      <c r="K151" s="55"/>
      <c r="L151" s="56">
        <f t="shared" si="0"/>
        <v>2052537320.7292087</v>
      </c>
    </row>
    <row r="152" spans="1:12" ht="49.5" x14ac:dyDescent="0.3">
      <c r="A152" s="1"/>
      <c r="B152" s="16" t="s">
        <v>242</v>
      </c>
      <c r="C152" s="49" t="s">
        <v>243</v>
      </c>
      <c r="D152" s="60"/>
      <c r="E152" s="57" t="s">
        <v>244</v>
      </c>
      <c r="F152" s="57" t="s">
        <v>245</v>
      </c>
      <c r="G152" s="50"/>
      <c r="H152" s="53" t="s">
        <v>246</v>
      </c>
      <c r="I152" s="50"/>
      <c r="J152" s="54"/>
      <c r="K152" s="55">
        <v>3330</v>
      </c>
      <c r="L152" s="56">
        <f t="shared" si="0"/>
        <v>2052533990.7292087</v>
      </c>
    </row>
    <row r="153" spans="1:12" ht="49.5" x14ac:dyDescent="0.3">
      <c r="A153" s="1"/>
      <c r="B153" s="48" t="s">
        <v>242</v>
      </c>
      <c r="C153" s="63" t="s">
        <v>247</v>
      </c>
      <c r="D153" s="60"/>
      <c r="E153" s="57" t="s">
        <v>248</v>
      </c>
      <c r="F153" s="57" t="s">
        <v>249</v>
      </c>
      <c r="G153" s="50"/>
      <c r="H153" s="53" t="s">
        <v>250</v>
      </c>
      <c r="I153" s="50"/>
      <c r="J153" s="54"/>
      <c r="K153" s="55">
        <v>86471.33</v>
      </c>
      <c r="L153" s="56">
        <f t="shared" si="0"/>
        <v>2052447519.3992088</v>
      </c>
    </row>
    <row r="154" spans="1:12" ht="49.5" x14ac:dyDescent="0.3">
      <c r="A154" s="1"/>
      <c r="B154" s="16" t="s">
        <v>242</v>
      </c>
      <c r="C154" s="49" t="s">
        <v>251</v>
      </c>
      <c r="D154" s="60"/>
      <c r="E154" s="57" t="s">
        <v>235</v>
      </c>
      <c r="F154" s="57" t="s">
        <v>252</v>
      </c>
      <c r="G154" s="50"/>
      <c r="H154" s="53" t="s">
        <v>253</v>
      </c>
      <c r="I154" s="50"/>
      <c r="J154" s="54"/>
      <c r="K154" s="55">
        <v>70947.5</v>
      </c>
      <c r="L154" s="56">
        <f t="shared" si="0"/>
        <v>2052376571.8992088</v>
      </c>
    </row>
    <row r="155" spans="1:12" ht="44.25" customHeight="1" x14ac:dyDescent="0.3">
      <c r="A155" s="1"/>
      <c r="B155" s="16">
        <v>45245</v>
      </c>
      <c r="C155" s="49"/>
      <c r="D155" s="60"/>
      <c r="E155" s="57" t="s">
        <v>254</v>
      </c>
      <c r="F155" s="57" t="s">
        <v>134</v>
      </c>
      <c r="G155" s="50"/>
      <c r="H155" s="53" t="s">
        <v>255</v>
      </c>
      <c r="I155" s="50"/>
      <c r="J155" s="54">
        <v>1583444.38</v>
      </c>
      <c r="K155" s="55"/>
      <c r="L155" s="56">
        <f>+L154+J155-K155</f>
        <v>2053960016.2792089</v>
      </c>
    </row>
    <row r="156" spans="1:12" ht="49.5" x14ac:dyDescent="0.3">
      <c r="A156" s="1"/>
      <c r="B156" s="16" t="s">
        <v>256</v>
      </c>
      <c r="C156" s="49" t="s">
        <v>257</v>
      </c>
      <c r="D156" s="60"/>
      <c r="E156" s="57" t="s">
        <v>258</v>
      </c>
      <c r="F156" s="57" t="s">
        <v>259</v>
      </c>
      <c r="G156" s="50"/>
      <c r="H156" s="53" t="s">
        <v>260</v>
      </c>
      <c r="I156" s="50"/>
      <c r="J156" s="54"/>
      <c r="K156" s="55">
        <v>3313030.45</v>
      </c>
      <c r="L156" s="56">
        <f>+L155+J156-K156</f>
        <v>2050646985.8292089</v>
      </c>
    </row>
    <row r="157" spans="1:12" ht="66" x14ac:dyDescent="0.3">
      <c r="A157" s="1"/>
      <c r="B157" s="16" t="s">
        <v>256</v>
      </c>
      <c r="C157" s="49" t="s">
        <v>261</v>
      </c>
      <c r="D157" s="60"/>
      <c r="E157" s="60" t="s">
        <v>262</v>
      </c>
      <c r="F157" s="57" t="s">
        <v>263</v>
      </c>
      <c r="G157" s="50"/>
      <c r="H157" s="53" t="s">
        <v>264</v>
      </c>
      <c r="I157" s="50"/>
      <c r="J157" s="54"/>
      <c r="K157" s="55">
        <v>283200</v>
      </c>
      <c r="L157" s="56">
        <f t="shared" si="0"/>
        <v>2050363785.8292089</v>
      </c>
    </row>
    <row r="158" spans="1:12" ht="49.5" x14ac:dyDescent="0.3">
      <c r="A158" s="1"/>
      <c r="B158" s="16" t="s">
        <v>256</v>
      </c>
      <c r="C158" s="49" t="s">
        <v>265</v>
      </c>
      <c r="D158" s="60"/>
      <c r="E158" s="60" t="s">
        <v>248</v>
      </c>
      <c r="F158" s="57" t="s">
        <v>266</v>
      </c>
      <c r="G158" s="50"/>
      <c r="H158" s="53" t="s">
        <v>267</v>
      </c>
      <c r="I158" s="50"/>
      <c r="J158" s="54"/>
      <c r="K158" s="55">
        <v>223558.08</v>
      </c>
      <c r="L158" s="56">
        <f t="shared" si="0"/>
        <v>2050140227.7492089</v>
      </c>
    </row>
    <row r="159" spans="1:12" ht="49.5" x14ac:dyDescent="0.3">
      <c r="A159" s="1"/>
      <c r="B159" s="16" t="s">
        <v>256</v>
      </c>
      <c r="C159" s="49" t="s">
        <v>268</v>
      </c>
      <c r="D159" s="60"/>
      <c r="E159" s="57" t="s">
        <v>269</v>
      </c>
      <c r="F159" s="57" t="s">
        <v>206</v>
      </c>
      <c r="G159" s="50"/>
      <c r="H159" s="53" t="s">
        <v>270</v>
      </c>
      <c r="I159" s="50"/>
      <c r="J159" s="54"/>
      <c r="K159" s="55">
        <v>1793525.87</v>
      </c>
      <c r="L159" s="56">
        <f t="shared" si="0"/>
        <v>2048346701.879209</v>
      </c>
    </row>
    <row r="160" spans="1:12" ht="49.5" x14ac:dyDescent="0.3">
      <c r="A160" s="1"/>
      <c r="B160" s="16" t="s">
        <v>271</v>
      </c>
      <c r="C160" s="49" t="s">
        <v>272</v>
      </c>
      <c r="D160" s="60"/>
      <c r="E160" s="57" t="s">
        <v>273</v>
      </c>
      <c r="F160" s="57" t="s">
        <v>274</v>
      </c>
      <c r="G160" s="50"/>
      <c r="H160" s="53" t="s">
        <v>275</v>
      </c>
      <c r="I160" s="50"/>
      <c r="J160" s="54"/>
      <c r="K160" s="55">
        <v>163035.01999999999</v>
      </c>
      <c r="L160" s="56">
        <f t="shared" si="0"/>
        <v>2048183666.8592091</v>
      </c>
    </row>
    <row r="161" spans="1:12" ht="49.5" x14ac:dyDescent="0.3">
      <c r="A161" s="1"/>
      <c r="B161" s="16" t="s">
        <v>276</v>
      </c>
      <c r="C161" s="49" t="s">
        <v>277</v>
      </c>
      <c r="D161" s="60"/>
      <c r="E161" s="57" t="s">
        <v>278</v>
      </c>
      <c r="F161" s="57" t="s">
        <v>279</v>
      </c>
      <c r="G161" s="50"/>
      <c r="H161" s="53" t="s">
        <v>280</v>
      </c>
      <c r="I161" s="50"/>
      <c r="J161" s="73"/>
      <c r="K161" s="55">
        <v>28468.43</v>
      </c>
      <c r="L161" s="56">
        <f t="shared" si="0"/>
        <v>2048155198.429209</v>
      </c>
    </row>
    <row r="162" spans="1:12" ht="45" x14ac:dyDescent="0.3">
      <c r="A162" s="1"/>
      <c r="B162" s="16" t="s">
        <v>276</v>
      </c>
      <c r="C162" s="49" t="s">
        <v>281</v>
      </c>
      <c r="D162" s="60"/>
      <c r="E162" s="57" t="s">
        <v>282</v>
      </c>
      <c r="F162" s="57" t="s">
        <v>206</v>
      </c>
      <c r="G162" s="50"/>
      <c r="H162" s="53" t="s">
        <v>283</v>
      </c>
      <c r="I162" s="50"/>
      <c r="J162" s="54"/>
      <c r="K162" s="55">
        <v>103743.5</v>
      </c>
      <c r="L162" s="56">
        <f t="shared" si="0"/>
        <v>2048051454.929209</v>
      </c>
    </row>
    <row r="163" spans="1:12" ht="45" x14ac:dyDescent="0.3">
      <c r="A163" s="1"/>
      <c r="B163" s="16" t="s">
        <v>276</v>
      </c>
      <c r="C163" s="49" t="s">
        <v>284</v>
      </c>
      <c r="D163" s="60"/>
      <c r="E163" s="57" t="s">
        <v>285</v>
      </c>
      <c r="F163" s="57" t="s">
        <v>206</v>
      </c>
      <c r="G163" s="50"/>
      <c r="H163" s="53" t="s">
        <v>286</v>
      </c>
      <c r="I163" s="50"/>
      <c r="J163" s="54"/>
      <c r="K163" s="55">
        <v>20000</v>
      </c>
      <c r="L163" s="56">
        <f t="shared" si="0"/>
        <v>2048031454.929209</v>
      </c>
    </row>
    <row r="164" spans="1:12" ht="45" x14ac:dyDescent="0.3">
      <c r="A164" s="1"/>
      <c r="B164" s="16" t="s">
        <v>276</v>
      </c>
      <c r="C164" s="49" t="s">
        <v>287</v>
      </c>
      <c r="D164" s="60"/>
      <c r="E164" s="57" t="s">
        <v>288</v>
      </c>
      <c r="F164" s="57" t="s">
        <v>206</v>
      </c>
      <c r="G164" s="50"/>
      <c r="H164" s="53" t="s">
        <v>289</v>
      </c>
      <c r="I164" s="50"/>
      <c r="J164" s="54"/>
      <c r="K164" s="55">
        <v>5065801.4999999991</v>
      </c>
      <c r="L164" s="56">
        <f t="shared" si="0"/>
        <v>2042965653.429209</v>
      </c>
    </row>
    <row r="165" spans="1:12" ht="45" x14ac:dyDescent="0.3">
      <c r="A165" s="1"/>
      <c r="B165" s="16" t="s">
        <v>276</v>
      </c>
      <c r="C165" s="49" t="s">
        <v>290</v>
      </c>
      <c r="D165" s="60"/>
      <c r="E165" s="57" t="s">
        <v>291</v>
      </c>
      <c r="F165" s="57" t="s">
        <v>206</v>
      </c>
      <c r="G165" s="50"/>
      <c r="H165" s="53" t="s">
        <v>292</v>
      </c>
      <c r="I165" s="50"/>
      <c r="J165" s="54"/>
      <c r="K165" s="55">
        <v>4674530.25</v>
      </c>
      <c r="L165" s="56">
        <f t="shared" si="0"/>
        <v>2038291123.179209</v>
      </c>
    </row>
    <row r="166" spans="1:12" ht="66" x14ac:dyDescent="0.3">
      <c r="A166" s="1"/>
      <c r="B166" s="16" t="s">
        <v>276</v>
      </c>
      <c r="C166" s="49" t="s">
        <v>293</v>
      </c>
      <c r="D166" s="60"/>
      <c r="E166" s="57" t="s">
        <v>294</v>
      </c>
      <c r="F166" s="57" t="s">
        <v>295</v>
      </c>
      <c r="G166" s="50"/>
      <c r="H166" s="53" t="s">
        <v>296</v>
      </c>
      <c r="I166" s="50"/>
      <c r="J166" s="54"/>
      <c r="K166" s="55">
        <v>3831588.5</v>
      </c>
      <c r="L166" s="56">
        <f t="shared" si="0"/>
        <v>2034459534.679209</v>
      </c>
    </row>
    <row r="167" spans="1:12" ht="45" x14ac:dyDescent="0.3">
      <c r="A167" s="1"/>
      <c r="B167" s="16" t="s">
        <v>297</v>
      </c>
      <c r="C167" s="49" t="s">
        <v>298</v>
      </c>
      <c r="D167" s="60"/>
      <c r="E167" s="57" t="s">
        <v>299</v>
      </c>
      <c r="F167" s="57" t="s">
        <v>206</v>
      </c>
      <c r="G167" s="50"/>
      <c r="H167" s="53" t="s">
        <v>300</v>
      </c>
      <c r="I167" s="54"/>
      <c r="K167" s="55">
        <v>39266.6</v>
      </c>
      <c r="L167" s="56">
        <f t="shared" si="0"/>
        <v>2034420268.0792091</v>
      </c>
    </row>
    <row r="168" spans="1:12" ht="66" x14ac:dyDescent="0.3">
      <c r="A168" s="1"/>
      <c r="B168" s="16" t="s">
        <v>297</v>
      </c>
      <c r="C168" s="49" t="s">
        <v>301</v>
      </c>
      <c r="D168" s="60"/>
      <c r="E168" s="57" t="s">
        <v>235</v>
      </c>
      <c r="F168" s="57" t="s">
        <v>252</v>
      </c>
      <c r="G168" s="50"/>
      <c r="H168" s="53" t="s">
        <v>302</v>
      </c>
      <c r="I168" s="50"/>
      <c r="J168" s="54"/>
      <c r="K168" s="55">
        <v>70947.5</v>
      </c>
      <c r="L168" s="56">
        <f t="shared" si="0"/>
        <v>2034349320.5792091</v>
      </c>
    </row>
    <row r="169" spans="1:12" ht="66" x14ac:dyDescent="0.3">
      <c r="A169" s="1"/>
      <c r="B169" s="16" t="s">
        <v>297</v>
      </c>
      <c r="C169" s="49" t="s">
        <v>303</v>
      </c>
      <c r="D169" s="60"/>
      <c r="E169" s="57" t="s">
        <v>304</v>
      </c>
      <c r="F169" s="57" t="s">
        <v>305</v>
      </c>
      <c r="G169" s="50"/>
      <c r="H169" s="53" t="s">
        <v>306</v>
      </c>
      <c r="I169" s="50"/>
      <c r="J169" s="54"/>
      <c r="K169" s="74">
        <v>27326300</v>
      </c>
      <c r="L169" s="56">
        <f t="shared" si="0"/>
        <v>2007023020.5792091</v>
      </c>
    </row>
    <row r="170" spans="1:12" ht="49.5" x14ac:dyDescent="0.3">
      <c r="A170" s="1"/>
      <c r="B170" s="16" t="s">
        <v>297</v>
      </c>
      <c r="C170" s="49" t="s">
        <v>307</v>
      </c>
      <c r="D170" s="60"/>
      <c r="E170" s="57" t="s">
        <v>248</v>
      </c>
      <c r="F170" s="57" t="s">
        <v>249</v>
      </c>
      <c r="G170" s="50"/>
      <c r="H170" s="53" t="s">
        <v>308</v>
      </c>
      <c r="I170" s="50"/>
      <c r="J170" s="54"/>
      <c r="K170" s="55">
        <v>107434.91</v>
      </c>
      <c r="L170" s="56">
        <f t="shared" si="0"/>
        <v>2006915585.669209</v>
      </c>
    </row>
    <row r="171" spans="1:12" ht="45" x14ac:dyDescent="0.3">
      <c r="A171" s="1"/>
      <c r="B171" s="16" t="s">
        <v>297</v>
      </c>
      <c r="C171" s="49" t="s">
        <v>309</v>
      </c>
      <c r="D171" s="60"/>
      <c r="E171" s="57" t="s">
        <v>310</v>
      </c>
      <c r="F171" s="57" t="s">
        <v>206</v>
      </c>
      <c r="G171" s="50"/>
      <c r="H171" s="53" t="s">
        <v>311</v>
      </c>
      <c r="I171" s="50"/>
      <c r="J171" s="54"/>
      <c r="K171" s="55">
        <v>10000</v>
      </c>
      <c r="L171" s="56">
        <f t="shared" si="0"/>
        <v>2006905585.669209</v>
      </c>
    </row>
    <row r="172" spans="1:12" ht="45" x14ac:dyDescent="0.3">
      <c r="A172" s="1"/>
      <c r="B172" s="16" t="s">
        <v>297</v>
      </c>
      <c r="C172" s="49" t="s">
        <v>312</v>
      </c>
      <c r="D172" s="60"/>
      <c r="E172" s="57" t="s">
        <v>288</v>
      </c>
      <c r="F172" s="57" t="s">
        <v>206</v>
      </c>
      <c r="G172" s="50"/>
      <c r="H172" s="53" t="s">
        <v>313</v>
      </c>
      <c r="I172" s="50"/>
      <c r="J172" s="54"/>
      <c r="K172" s="55">
        <v>50815.6</v>
      </c>
      <c r="L172" s="56">
        <f t="shared" si="0"/>
        <v>2006854770.0692091</v>
      </c>
    </row>
    <row r="173" spans="1:12" ht="82.5" x14ac:dyDescent="0.3">
      <c r="A173" s="1"/>
      <c r="B173" s="16" t="s">
        <v>297</v>
      </c>
      <c r="C173" s="49" t="s">
        <v>314</v>
      </c>
      <c r="D173" s="60"/>
      <c r="E173" s="57" t="s">
        <v>315</v>
      </c>
      <c r="F173" s="57" t="s">
        <v>316</v>
      </c>
      <c r="G173" s="50"/>
      <c r="H173" s="53" t="s">
        <v>317</v>
      </c>
      <c r="I173" s="50"/>
      <c r="J173" s="54"/>
      <c r="K173" s="55">
        <v>18317928.07</v>
      </c>
      <c r="L173" s="56">
        <f t="shared" si="0"/>
        <v>1988536841.9992092</v>
      </c>
    </row>
    <row r="174" spans="1:12" ht="49.5" x14ac:dyDescent="0.3">
      <c r="A174" s="1"/>
      <c r="B174" s="16" t="s">
        <v>297</v>
      </c>
      <c r="C174" s="49" t="s">
        <v>318</v>
      </c>
      <c r="D174" s="60"/>
      <c r="E174" s="57" t="s">
        <v>152</v>
      </c>
      <c r="F174" s="57" t="s">
        <v>319</v>
      </c>
      <c r="G174" s="50"/>
      <c r="H174" s="53" t="s">
        <v>320</v>
      </c>
      <c r="I174" s="50"/>
      <c r="J174" s="54"/>
      <c r="K174" s="55">
        <v>376068.66</v>
      </c>
      <c r="L174" s="56">
        <f t="shared" si="0"/>
        <v>1988160773.3392091</v>
      </c>
    </row>
    <row r="175" spans="1:12" ht="49.5" x14ac:dyDescent="0.3">
      <c r="A175" s="1"/>
      <c r="B175" s="16" t="s">
        <v>321</v>
      </c>
      <c r="C175" s="49" t="s">
        <v>322</v>
      </c>
      <c r="D175" s="60"/>
      <c r="E175" s="57" t="s">
        <v>278</v>
      </c>
      <c r="F175" s="57" t="s">
        <v>323</v>
      </c>
      <c r="G175" s="50"/>
      <c r="H175" s="53" t="s">
        <v>324</v>
      </c>
      <c r="I175" s="50"/>
      <c r="J175" s="54"/>
      <c r="K175" s="55">
        <v>24128</v>
      </c>
      <c r="L175" s="56">
        <f t="shared" si="0"/>
        <v>1988136645.3392091</v>
      </c>
    </row>
    <row r="176" spans="1:12" ht="66" x14ac:dyDescent="0.3">
      <c r="A176" s="1"/>
      <c r="B176" s="16" t="s">
        <v>321</v>
      </c>
      <c r="C176" s="49" t="s">
        <v>325</v>
      </c>
      <c r="D176" s="60"/>
      <c r="E176" s="57" t="s">
        <v>326</v>
      </c>
      <c r="F176" s="72" t="s">
        <v>327</v>
      </c>
      <c r="G176" s="50"/>
      <c r="H176" s="53" t="s">
        <v>328</v>
      </c>
      <c r="I176" s="50"/>
      <c r="J176" s="54"/>
      <c r="K176" s="55">
        <v>13389369.710000001</v>
      </c>
      <c r="L176" s="56">
        <f t="shared" si="0"/>
        <v>1974747275.629209</v>
      </c>
    </row>
    <row r="177" spans="1:14" ht="49.5" x14ac:dyDescent="0.3">
      <c r="A177" s="1"/>
      <c r="B177" s="16" t="s">
        <v>321</v>
      </c>
      <c r="C177" s="49" t="s">
        <v>329</v>
      </c>
      <c r="D177" s="60"/>
      <c r="E177" s="57" t="s">
        <v>200</v>
      </c>
      <c r="F177" s="57" t="s">
        <v>330</v>
      </c>
      <c r="G177" s="50"/>
      <c r="H177" s="53" t="s">
        <v>331</v>
      </c>
      <c r="I177" s="50"/>
      <c r="J177" s="54"/>
      <c r="K177" s="55">
        <v>14213005.25</v>
      </c>
      <c r="L177" s="56">
        <f t="shared" si="0"/>
        <v>1960534270.379209</v>
      </c>
    </row>
    <row r="178" spans="1:14" ht="49.5" x14ac:dyDescent="0.3">
      <c r="A178" s="1"/>
      <c r="B178" s="16" t="s">
        <v>332</v>
      </c>
      <c r="C178" s="49" t="s">
        <v>333</v>
      </c>
      <c r="D178" s="60"/>
      <c r="E178" s="57" t="s">
        <v>334</v>
      </c>
      <c r="F178" s="57" t="s">
        <v>335</v>
      </c>
      <c r="G178" s="50"/>
      <c r="H178" s="53" t="s">
        <v>336</v>
      </c>
      <c r="I178" s="50"/>
      <c r="J178" s="54"/>
      <c r="K178" s="55">
        <v>3697675.1300000004</v>
      </c>
      <c r="L178" s="56">
        <f t="shared" si="0"/>
        <v>1956836595.2492089</v>
      </c>
    </row>
    <row r="179" spans="1:14" ht="45" x14ac:dyDescent="0.3">
      <c r="A179" s="1"/>
      <c r="B179" s="16" t="s">
        <v>332</v>
      </c>
      <c r="C179" s="49" t="s">
        <v>337</v>
      </c>
      <c r="D179" s="60"/>
      <c r="E179" s="57" t="s">
        <v>144</v>
      </c>
      <c r="F179" s="57" t="s">
        <v>206</v>
      </c>
      <c r="G179" s="50"/>
      <c r="H179" s="53" t="s">
        <v>338</v>
      </c>
      <c r="I179" s="50"/>
      <c r="J179" s="54"/>
      <c r="K179" s="55">
        <v>2180000</v>
      </c>
      <c r="L179" s="56">
        <f t="shared" si="0"/>
        <v>1954656595.2492089</v>
      </c>
    </row>
    <row r="180" spans="1:14" ht="49.5" x14ac:dyDescent="0.3">
      <c r="A180" s="1"/>
      <c r="B180" s="16" t="s">
        <v>332</v>
      </c>
      <c r="C180" s="49" t="s">
        <v>339</v>
      </c>
      <c r="D180" s="60"/>
      <c r="E180" s="57" t="s">
        <v>340</v>
      </c>
      <c r="F180" s="57" t="s">
        <v>341</v>
      </c>
      <c r="G180" s="50"/>
      <c r="H180" s="53" t="s">
        <v>342</v>
      </c>
      <c r="I180" s="50"/>
      <c r="J180" s="54"/>
      <c r="K180" s="55">
        <v>1597938.66</v>
      </c>
      <c r="L180" s="56">
        <f t="shared" si="0"/>
        <v>1953058656.5892088</v>
      </c>
    </row>
    <row r="181" spans="1:14" ht="33" x14ac:dyDescent="0.3">
      <c r="A181" s="1"/>
      <c r="B181" s="16">
        <v>45252</v>
      </c>
      <c r="C181" s="49"/>
      <c r="D181" s="60"/>
      <c r="E181" s="57" t="s">
        <v>343</v>
      </c>
      <c r="F181" s="57" t="s">
        <v>134</v>
      </c>
      <c r="G181" s="50"/>
      <c r="H181" s="53" t="s">
        <v>344</v>
      </c>
      <c r="I181" s="50"/>
      <c r="J181" s="54">
        <v>107664963.47</v>
      </c>
      <c r="K181" s="55"/>
      <c r="L181" s="56">
        <f t="shared" si="0"/>
        <v>2060723620.0592089</v>
      </c>
    </row>
    <row r="182" spans="1:14" ht="49.5" x14ac:dyDescent="0.3">
      <c r="A182" s="1"/>
      <c r="B182" s="16" t="s">
        <v>345</v>
      </c>
      <c r="C182" s="49" t="s">
        <v>346</v>
      </c>
      <c r="D182" s="60"/>
      <c r="E182" s="57" t="s">
        <v>213</v>
      </c>
      <c r="F182" s="57" t="s">
        <v>214</v>
      </c>
      <c r="G182" s="50"/>
      <c r="H182" s="53" t="s">
        <v>347</v>
      </c>
      <c r="I182" s="50"/>
      <c r="J182" s="54"/>
      <c r="K182" s="55">
        <v>13860</v>
      </c>
      <c r="L182" s="56">
        <f t="shared" si="0"/>
        <v>2060709760.0592089</v>
      </c>
    </row>
    <row r="183" spans="1:14" ht="49.5" x14ac:dyDescent="0.3">
      <c r="A183" s="1"/>
      <c r="B183" s="16" t="s">
        <v>345</v>
      </c>
      <c r="C183" s="49" t="s">
        <v>348</v>
      </c>
      <c r="D183" s="60"/>
      <c r="E183" s="57" t="s">
        <v>349</v>
      </c>
      <c r="F183" s="57" t="s">
        <v>350</v>
      </c>
      <c r="G183" s="50"/>
      <c r="H183" s="53" t="s">
        <v>351</v>
      </c>
      <c r="I183" s="50"/>
      <c r="J183" s="54"/>
      <c r="K183" s="55">
        <v>16284</v>
      </c>
      <c r="L183" s="56">
        <f t="shared" si="0"/>
        <v>2060693476.0592089</v>
      </c>
    </row>
    <row r="184" spans="1:14" ht="49.5" x14ac:dyDescent="0.3">
      <c r="A184" s="1"/>
      <c r="B184" s="16" t="s">
        <v>345</v>
      </c>
      <c r="C184" s="49" t="s">
        <v>352</v>
      </c>
      <c r="D184" s="60"/>
      <c r="E184" s="57" t="s">
        <v>353</v>
      </c>
      <c r="F184" s="57" t="s">
        <v>354</v>
      </c>
      <c r="G184" s="50"/>
      <c r="H184" s="53" t="s">
        <v>355</v>
      </c>
      <c r="I184" s="50"/>
      <c r="J184" s="54"/>
      <c r="K184" s="55">
        <v>84960</v>
      </c>
      <c r="L184" s="56">
        <f t="shared" si="0"/>
        <v>2060608516.0592089</v>
      </c>
    </row>
    <row r="185" spans="1:14" ht="49.5" x14ac:dyDescent="0.25">
      <c r="B185" s="16" t="s">
        <v>345</v>
      </c>
      <c r="C185" s="49" t="s">
        <v>356</v>
      </c>
      <c r="D185" s="60"/>
      <c r="E185" s="57" t="s">
        <v>357</v>
      </c>
      <c r="F185" s="57" t="s">
        <v>358</v>
      </c>
      <c r="G185" s="50"/>
      <c r="H185" s="53" t="s">
        <v>359</v>
      </c>
      <c r="I185" s="50"/>
      <c r="J185" s="54"/>
      <c r="K185" s="55">
        <v>76405</v>
      </c>
      <c r="L185" s="56">
        <f t="shared" si="0"/>
        <v>2060532111.0592089</v>
      </c>
      <c r="N185" s="24"/>
    </row>
    <row r="186" spans="1:14" ht="33" x14ac:dyDescent="0.25">
      <c r="B186" s="16" t="s">
        <v>345</v>
      </c>
      <c r="C186" s="49" t="s">
        <v>360</v>
      </c>
      <c r="D186" s="60"/>
      <c r="E186" s="57" t="s">
        <v>235</v>
      </c>
      <c r="F186" s="57" t="s">
        <v>252</v>
      </c>
      <c r="G186" s="50"/>
      <c r="H186" s="53" t="s">
        <v>361</v>
      </c>
      <c r="I186" s="50"/>
      <c r="J186" s="54"/>
      <c r="K186" s="55">
        <v>86654.720000000001</v>
      </c>
      <c r="L186" s="56">
        <f t="shared" si="0"/>
        <v>2060445456.3392088</v>
      </c>
      <c r="N186" s="26"/>
    </row>
    <row r="187" spans="1:14" ht="49.5" x14ac:dyDescent="0.25">
      <c r="B187" s="16" t="s">
        <v>345</v>
      </c>
      <c r="C187" s="49" t="s">
        <v>362</v>
      </c>
      <c r="D187" s="60"/>
      <c r="E187" s="57" t="s">
        <v>349</v>
      </c>
      <c r="F187" s="57" t="s">
        <v>363</v>
      </c>
      <c r="G187" s="50"/>
      <c r="H187" s="53" t="s">
        <v>364</v>
      </c>
      <c r="I187" s="50"/>
      <c r="J187" s="54"/>
      <c r="K187" s="55">
        <v>52868.480000000003</v>
      </c>
      <c r="L187" s="56">
        <f t="shared" ref="L187:L218" si="1">+L186+J187-K187</f>
        <v>2060392587.8592088</v>
      </c>
      <c r="N187" s="58"/>
    </row>
    <row r="188" spans="1:14" ht="33" x14ac:dyDescent="0.25">
      <c r="B188" s="16" t="s">
        <v>345</v>
      </c>
      <c r="C188" s="49" t="s">
        <v>365</v>
      </c>
      <c r="D188" s="60"/>
      <c r="E188" s="57" t="s">
        <v>180</v>
      </c>
      <c r="F188" s="57" t="s">
        <v>181</v>
      </c>
      <c r="G188" s="50"/>
      <c r="H188" s="53" t="s">
        <v>366</v>
      </c>
      <c r="I188" s="50"/>
      <c r="J188" s="54"/>
      <c r="K188" s="55">
        <v>35400</v>
      </c>
      <c r="L188" s="56">
        <f t="shared" si="1"/>
        <v>2060357187.8592088</v>
      </c>
    </row>
    <row r="189" spans="1:14" ht="30" x14ac:dyDescent="0.25">
      <c r="B189" s="16" t="s">
        <v>345</v>
      </c>
      <c r="C189" s="49" t="s">
        <v>367</v>
      </c>
      <c r="D189" s="60"/>
      <c r="E189" s="57" t="s">
        <v>180</v>
      </c>
      <c r="F189" s="57" t="s">
        <v>181</v>
      </c>
      <c r="G189" s="50"/>
      <c r="H189" s="57" t="s">
        <v>368</v>
      </c>
      <c r="I189" s="50"/>
      <c r="J189" s="54"/>
      <c r="K189" s="55">
        <v>11800</v>
      </c>
      <c r="L189" s="56">
        <f t="shared" si="1"/>
        <v>2060345387.8592088</v>
      </c>
    </row>
    <row r="190" spans="1:14" ht="33" x14ac:dyDescent="0.25">
      <c r="B190" s="16" t="s">
        <v>345</v>
      </c>
      <c r="C190" s="49" t="s">
        <v>369</v>
      </c>
      <c r="D190" s="60"/>
      <c r="E190" s="57" t="s">
        <v>180</v>
      </c>
      <c r="F190" s="57" t="s">
        <v>181</v>
      </c>
      <c r="G190" s="50"/>
      <c r="H190" s="53" t="s">
        <v>370</v>
      </c>
      <c r="I190" s="50"/>
      <c r="J190" s="54"/>
      <c r="K190" s="55">
        <v>11800</v>
      </c>
      <c r="L190" s="56">
        <f t="shared" si="1"/>
        <v>2060333587.8592088</v>
      </c>
    </row>
    <row r="191" spans="1:14" ht="33" x14ac:dyDescent="0.25">
      <c r="B191" s="16" t="s">
        <v>345</v>
      </c>
      <c r="C191" s="49" t="s">
        <v>371</v>
      </c>
      <c r="D191" s="60"/>
      <c r="E191" s="57" t="s">
        <v>180</v>
      </c>
      <c r="F191" s="57" t="s">
        <v>372</v>
      </c>
      <c r="G191" s="50"/>
      <c r="H191" s="53" t="s">
        <v>373</v>
      </c>
      <c r="I191" s="50"/>
      <c r="J191" s="54"/>
      <c r="K191" s="55">
        <v>17700</v>
      </c>
      <c r="L191" s="56">
        <f t="shared" si="1"/>
        <v>2060315887.8592088</v>
      </c>
    </row>
    <row r="192" spans="1:14" ht="30" x14ac:dyDescent="0.25">
      <c r="B192" s="16" t="s">
        <v>345</v>
      </c>
      <c r="C192" s="49" t="s">
        <v>374</v>
      </c>
      <c r="D192" s="60"/>
      <c r="E192" s="57" t="s">
        <v>180</v>
      </c>
      <c r="F192" s="57" t="s">
        <v>372</v>
      </c>
      <c r="G192" s="50"/>
      <c r="H192" s="57" t="s">
        <v>375</v>
      </c>
      <c r="I192" s="50"/>
      <c r="J192" s="54"/>
      <c r="K192" s="55">
        <v>11800</v>
      </c>
      <c r="L192" s="56">
        <f t="shared" si="1"/>
        <v>2060304087.8592088</v>
      </c>
    </row>
    <row r="193" spans="2:14" ht="30" x14ac:dyDescent="0.25">
      <c r="B193" s="16" t="s">
        <v>345</v>
      </c>
      <c r="C193" s="49" t="s">
        <v>376</v>
      </c>
      <c r="D193" s="60"/>
      <c r="E193" s="57" t="s">
        <v>180</v>
      </c>
      <c r="F193" s="57" t="s">
        <v>377</v>
      </c>
      <c r="G193" s="50"/>
      <c r="H193" s="57" t="s">
        <v>378</v>
      </c>
      <c r="I193" s="50"/>
      <c r="J193" s="54"/>
      <c r="K193" s="55">
        <v>27140</v>
      </c>
      <c r="L193" s="56">
        <f t="shared" si="1"/>
        <v>2060276947.8592088</v>
      </c>
    </row>
    <row r="194" spans="2:14" ht="33" x14ac:dyDescent="0.25">
      <c r="B194" s="16" t="s">
        <v>345</v>
      </c>
      <c r="C194" s="49" t="s">
        <v>379</v>
      </c>
      <c r="D194" s="60"/>
      <c r="E194" s="57" t="s">
        <v>180</v>
      </c>
      <c r="F194" s="57" t="s">
        <v>377</v>
      </c>
      <c r="G194" s="50"/>
      <c r="H194" s="53" t="s">
        <v>380</v>
      </c>
      <c r="I194" s="50"/>
      <c r="J194" s="54"/>
      <c r="K194" s="55">
        <v>47200</v>
      </c>
      <c r="L194" s="56">
        <f t="shared" si="1"/>
        <v>2060229747.8592088</v>
      </c>
    </row>
    <row r="195" spans="2:14" ht="33" x14ac:dyDescent="0.25">
      <c r="B195" s="16" t="s">
        <v>345</v>
      </c>
      <c r="C195" s="49" t="s">
        <v>381</v>
      </c>
      <c r="D195" s="60"/>
      <c r="E195" s="57" t="s">
        <v>235</v>
      </c>
      <c r="F195" s="57" t="s">
        <v>236</v>
      </c>
      <c r="G195" s="50"/>
      <c r="H195" s="53" t="s">
        <v>382</v>
      </c>
      <c r="I195" s="50"/>
      <c r="J195" s="54"/>
      <c r="K195" s="55">
        <v>70034.89</v>
      </c>
      <c r="L195" s="56">
        <f t="shared" si="1"/>
        <v>2060159712.9692087</v>
      </c>
    </row>
    <row r="196" spans="2:14" ht="33" x14ac:dyDescent="0.25">
      <c r="B196" s="16" t="s">
        <v>345</v>
      </c>
      <c r="C196" s="49" t="s">
        <v>383</v>
      </c>
      <c r="D196" s="60"/>
      <c r="E196" s="57" t="s">
        <v>180</v>
      </c>
      <c r="F196" s="57" t="s">
        <v>377</v>
      </c>
      <c r="G196" s="50"/>
      <c r="H196" s="53" t="s">
        <v>384</v>
      </c>
      <c r="I196" s="50"/>
      <c r="J196" s="54"/>
      <c r="K196" s="55">
        <v>47200</v>
      </c>
      <c r="L196" s="56">
        <f t="shared" si="1"/>
        <v>2060112512.9692087</v>
      </c>
    </row>
    <row r="197" spans="2:14" ht="49.5" x14ac:dyDescent="0.25">
      <c r="B197" s="16" t="s">
        <v>345</v>
      </c>
      <c r="C197" s="49" t="s">
        <v>385</v>
      </c>
      <c r="D197" s="60"/>
      <c r="E197" s="57" t="s">
        <v>278</v>
      </c>
      <c r="F197" s="57" t="s">
        <v>386</v>
      </c>
      <c r="G197" s="50"/>
      <c r="H197" s="53" t="s">
        <v>387</v>
      </c>
      <c r="I197" s="50"/>
      <c r="J197" s="54"/>
      <c r="K197" s="55">
        <v>128563.5</v>
      </c>
      <c r="L197" s="56">
        <f t="shared" si="1"/>
        <v>2059983949.4692087</v>
      </c>
      <c r="N197" s="75"/>
    </row>
    <row r="198" spans="2:14" ht="49.5" x14ac:dyDescent="0.25">
      <c r="B198" s="16" t="s">
        <v>345</v>
      </c>
      <c r="C198" s="49" t="s">
        <v>388</v>
      </c>
      <c r="D198" s="60"/>
      <c r="E198" s="57" t="s">
        <v>248</v>
      </c>
      <c r="F198" s="57" t="s">
        <v>249</v>
      </c>
      <c r="G198" s="50"/>
      <c r="H198" s="53" t="s">
        <v>389</v>
      </c>
      <c r="I198" s="50"/>
      <c r="J198" s="54"/>
      <c r="K198" s="55">
        <v>7022.71</v>
      </c>
      <c r="L198" s="56">
        <f t="shared" si="1"/>
        <v>2059976926.7592087</v>
      </c>
      <c r="N198" s="26"/>
    </row>
    <row r="199" spans="2:14" ht="33" x14ac:dyDescent="0.25">
      <c r="B199" s="16" t="s">
        <v>345</v>
      </c>
      <c r="C199" s="49" t="s">
        <v>390</v>
      </c>
      <c r="D199" s="60"/>
      <c r="E199" s="57" t="s">
        <v>391</v>
      </c>
      <c r="F199" s="57" t="s">
        <v>392</v>
      </c>
      <c r="G199" s="50"/>
      <c r="H199" s="53" t="s">
        <v>393</v>
      </c>
      <c r="I199" s="50"/>
      <c r="J199" s="54"/>
      <c r="K199" s="55">
        <v>10620</v>
      </c>
      <c r="L199" s="56">
        <f t="shared" si="1"/>
        <v>2059966306.7592087</v>
      </c>
    </row>
    <row r="200" spans="2:14" ht="45" x14ac:dyDescent="0.25">
      <c r="B200" s="16" t="s">
        <v>394</v>
      </c>
      <c r="C200" s="49" t="s">
        <v>395</v>
      </c>
      <c r="D200" s="60"/>
      <c r="E200" s="57" t="s">
        <v>396</v>
      </c>
      <c r="F200" s="57" t="s">
        <v>206</v>
      </c>
      <c r="G200" s="50"/>
      <c r="H200" s="53" t="s">
        <v>397</v>
      </c>
      <c r="I200" s="50"/>
      <c r="J200" s="54"/>
      <c r="K200" s="55">
        <v>271980.77</v>
      </c>
      <c r="L200" s="56">
        <f t="shared" si="1"/>
        <v>2059694325.9892087</v>
      </c>
    </row>
    <row r="201" spans="2:14" ht="82.5" x14ac:dyDescent="0.25">
      <c r="B201" s="16" t="s">
        <v>394</v>
      </c>
      <c r="C201" s="49" t="s">
        <v>398</v>
      </c>
      <c r="D201" s="60"/>
      <c r="E201" s="57" t="s">
        <v>399</v>
      </c>
      <c r="F201" s="57" t="s">
        <v>400</v>
      </c>
      <c r="G201" s="50"/>
      <c r="H201" s="53" t="s">
        <v>401</v>
      </c>
      <c r="I201" s="50"/>
      <c r="J201" s="54"/>
      <c r="K201" s="55">
        <v>10737548.65</v>
      </c>
      <c r="L201" s="56">
        <f t="shared" si="1"/>
        <v>2048956777.3392086</v>
      </c>
    </row>
    <row r="202" spans="2:14" ht="49.5" x14ac:dyDescent="0.25">
      <c r="B202" s="16" t="s">
        <v>394</v>
      </c>
      <c r="C202" s="49" t="s">
        <v>402</v>
      </c>
      <c r="D202" s="60"/>
      <c r="E202" s="57" t="s">
        <v>403</v>
      </c>
      <c r="F202" s="57" t="s">
        <v>404</v>
      </c>
      <c r="G202" s="50"/>
      <c r="H202" s="53" t="s">
        <v>405</v>
      </c>
      <c r="I202" s="50"/>
      <c r="J202" s="54"/>
      <c r="K202" s="55">
        <v>11502528.220000001</v>
      </c>
      <c r="L202" s="56">
        <f t="shared" si="1"/>
        <v>2037454249.1192086</v>
      </c>
    </row>
    <row r="203" spans="2:14" ht="33" x14ac:dyDescent="0.25">
      <c r="B203" s="16">
        <v>45254</v>
      </c>
      <c r="C203" s="49"/>
      <c r="D203" s="60"/>
      <c r="E203" s="57" t="s">
        <v>406</v>
      </c>
      <c r="F203" s="57" t="s">
        <v>134</v>
      </c>
      <c r="G203" s="50"/>
      <c r="H203" s="53" t="s">
        <v>407</v>
      </c>
      <c r="I203" s="50"/>
      <c r="J203" s="54">
        <v>1798850.02</v>
      </c>
      <c r="K203" s="55"/>
      <c r="L203" s="56">
        <f t="shared" si="1"/>
        <v>2039253099.1392086</v>
      </c>
    </row>
    <row r="204" spans="2:14" ht="45" x14ac:dyDescent="0.25">
      <c r="B204" s="16">
        <v>45257</v>
      </c>
      <c r="C204" s="49">
        <v>3831</v>
      </c>
      <c r="D204" s="60"/>
      <c r="E204" s="57" t="s">
        <v>144</v>
      </c>
      <c r="F204" s="57" t="s">
        <v>206</v>
      </c>
      <c r="G204" s="50"/>
      <c r="H204" s="53" t="s">
        <v>408</v>
      </c>
      <c r="I204" s="50"/>
      <c r="J204" s="54"/>
      <c r="K204" s="55">
        <v>13039000</v>
      </c>
      <c r="L204" s="56">
        <f t="shared" si="1"/>
        <v>2026214099.1392086</v>
      </c>
    </row>
    <row r="205" spans="2:14" ht="33" x14ac:dyDescent="0.25">
      <c r="B205" s="16">
        <v>45257</v>
      </c>
      <c r="C205" s="49">
        <v>3835</v>
      </c>
      <c r="D205" s="60"/>
      <c r="E205" s="57" t="s">
        <v>200</v>
      </c>
      <c r="F205" s="57" t="s">
        <v>409</v>
      </c>
      <c r="G205" s="50"/>
      <c r="H205" s="53" t="s">
        <v>410</v>
      </c>
      <c r="I205" s="50"/>
      <c r="J205" s="54"/>
      <c r="K205" s="55">
        <v>11792028.85</v>
      </c>
      <c r="L205" s="56">
        <f t="shared" si="1"/>
        <v>2014422070.2892087</v>
      </c>
    </row>
    <row r="206" spans="2:14" ht="33" x14ac:dyDescent="0.25">
      <c r="B206" s="16">
        <v>45254</v>
      </c>
      <c r="C206" s="49"/>
      <c r="D206" s="60"/>
      <c r="E206" s="57" t="s">
        <v>411</v>
      </c>
      <c r="F206" s="57" t="s">
        <v>134</v>
      </c>
      <c r="G206" s="50"/>
      <c r="H206" s="76" t="s">
        <v>412</v>
      </c>
      <c r="I206" s="50"/>
      <c r="J206" s="54">
        <v>1994537.73</v>
      </c>
      <c r="K206" s="55"/>
      <c r="L206" s="56">
        <f t="shared" si="1"/>
        <v>2016416608.0192087</v>
      </c>
    </row>
    <row r="207" spans="2:14" ht="49.5" x14ac:dyDescent="0.25">
      <c r="B207" s="16">
        <v>45258</v>
      </c>
      <c r="C207" s="49">
        <v>3848</v>
      </c>
      <c r="D207" s="60"/>
      <c r="E207" s="57" t="s">
        <v>413</v>
      </c>
      <c r="F207" s="57" t="s">
        <v>330</v>
      </c>
      <c r="G207" s="50"/>
      <c r="H207" s="53" t="s">
        <v>414</v>
      </c>
      <c r="I207" s="50"/>
      <c r="J207" s="54"/>
      <c r="K207" s="55">
        <v>15759797</v>
      </c>
      <c r="L207" s="56">
        <f t="shared" si="1"/>
        <v>2000656811.0192087</v>
      </c>
    </row>
    <row r="208" spans="2:14" ht="66" x14ac:dyDescent="0.25">
      <c r="B208" s="16">
        <v>45258</v>
      </c>
      <c r="C208" s="49">
        <v>3852</v>
      </c>
      <c r="D208" s="60"/>
      <c r="E208" s="57" t="s">
        <v>415</v>
      </c>
      <c r="F208" s="57" t="s">
        <v>416</v>
      </c>
      <c r="G208" s="50"/>
      <c r="H208" s="53" t="s">
        <v>417</v>
      </c>
      <c r="I208" s="50"/>
      <c r="J208" s="54"/>
      <c r="K208" s="55">
        <v>9836445.1799999997</v>
      </c>
      <c r="L208" s="56">
        <f t="shared" si="1"/>
        <v>1990820365.8392086</v>
      </c>
    </row>
    <row r="209" spans="2:14" ht="49.5" x14ac:dyDescent="0.25">
      <c r="B209" s="16">
        <v>45259</v>
      </c>
      <c r="C209" s="49">
        <v>3868</v>
      </c>
      <c r="D209" s="60"/>
      <c r="E209" s="57" t="s">
        <v>418</v>
      </c>
      <c r="F209" s="57" t="s">
        <v>419</v>
      </c>
      <c r="G209" s="50"/>
      <c r="H209" s="53" t="s">
        <v>420</v>
      </c>
      <c r="I209" s="50"/>
      <c r="J209" s="54"/>
      <c r="K209" s="55">
        <v>18105093.120000001</v>
      </c>
      <c r="L209" s="56">
        <f t="shared" si="1"/>
        <v>1972715272.7192087</v>
      </c>
    </row>
    <row r="210" spans="2:14" ht="45" x14ac:dyDescent="0.25">
      <c r="B210" s="16" t="s">
        <v>421</v>
      </c>
      <c r="C210" s="49" t="s">
        <v>422</v>
      </c>
      <c r="D210" s="60"/>
      <c r="E210" s="57" t="s">
        <v>423</v>
      </c>
      <c r="F210" s="57" t="s">
        <v>206</v>
      </c>
      <c r="G210" s="50"/>
      <c r="H210" s="53" t="s">
        <v>424</v>
      </c>
      <c r="I210" s="50"/>
      <c r="J210" s="54"/>
      <c r="K210" s="55">
        <v>20000</v>
      </c>
      <c r="L210" s="56">
        <f t="shared" si="1"/>
        <v>1972695272.7192087</v>
      </c>
    </row>
    <row r="211" spans="2:14" ht="45" x14ac:dyDescent="0.25">
      <c r="B211" s="16" t="s">
        <v>421</v>
      </c>
      <c r="C211" s="49" t="s">
        <v>425</v>
      </c>
      <c r="D211" s="60"/>
      <c r="E211" s="57" t="s">
        <v>423</v>
      </c>
      <c r="F211" s="57" t="s">
        <v>206</v>
      </c>
      <c r="G211" s="50"/>
      <c r="H211" s="53" t="s">
        <v>426</v>
      </c>
      <c r="I211" s="50"/>
      <c r="J211" s="54"/>
      <c r="K211" s="55">
        <v>3448819.46</v>
      </c>
      <c r="L211" s="56">
        <f t="shared" si="1"/>
        <v>1969246453.2592087</v>
      </c>
    </row>
    <row r="212" spans="2:14" ht="45" x14ac:dyDescent="0.25">
      <c r="B212" s="16" t="s">
        <v>421</v>
      </c>
      <c r="C212" s="49" t="s">
        <v>427</v>
      </c>
      <c r="D212" s="60"/>
      <c r="E212" s="57" t="s">
        <v>423</v>
      </c>
      <c r="F212" s="57" t="s">
        <v>206</v>
      </c>
      <c r="G212" s="50"/>
      <c r="H212" s="53" t="s">
        <v>428</v>
      </c>
      <c r="I212" s="50"/>
      <c r="J212" s="54"/>
      <c r="K212" s="55">
        <v>90000</v>
      </c>
      <c r="L212" s="56">
        <f t="shared" si="1"/>
        <v>1969156453.2592087</v>
      </c>
    </row>
    <row r="213" spans="2:14" ht="45" x14ac:dyDescent="0.25">
      <c r="B213" s="16" t="s">
        <v>421</v>
      </c>
      <c r="C213" s="49" t="s">
        <v>429</v>
      </c>
      <c r="D213" s="60"/>
      <c r="E213" s="57" t="s">
        <v>423</v>
      </c>
      <c r="F213" s="57" t="s">
        <v>206</v>
      </c>
      <c r="G213" s="50"/>
      <c r="H213" s="53" t="s">
        <v>430</v>
      </c>
      <c r="I213" s="50"/>
      <c r="J213" s="54"/>
      <c r="K213" s="55">
        <v>205372.22</v>
      </c>
      <c r="L213" s="56">
        <f t="shared" si="1"/>
        <v>1968951081.0392087</v>
      </c>
    </row>
    <row r="214" spans="2:14" ht="45" x14ac:dyDescent="0.25">
      <c r="B214" s="16" t="s">
        <v>421</v>
      </c>
      <c r="C214" s="49" t="s">
        <v>431</v>
      </c>
      <c r="D214" s="60"/>
      <c r="E214" s="57" t="s">
        <v>423</v>
      </c>
      <c r="F214" s="57" t="s">
        <v>206</v>
      </c>
      <c r="G214" s="50"/>
      <c r="H214" s="53" t="s">
        <v>432</v>
      </c>
      <c r="I214" s="50"/>
      <c r="J214" s="54"/>
      <c r="K214" s="55">
        <v>45000</v>
      </c>
      <c r="L214" s="56">
        <f t="shared" si="1"/>
        <v>1968906081.0392087</v>
      </c>
    </row>
    <row r="215" spans="2:14" ht="45" x14ac:dyDescent="0.25">
      <c r="B215" s="16" t="s">
        <v>421</v>
      </c>
      <c r="C215" s="49" t="s">
        <v>433</v>
      </c>
      <c r="D215" s="60"/>
      <c r="E215" s="57" t="s">
        <v>423</v>
      </c>
      <c r="F215" s="57" t="s">
        <v>206</v>
      </c>
      <c r="G215" s="50"/>
      <c r="H215" s="53" t="s">
        <v>434</v>
      </c>
      <c r="I215" s="50"/>
      <c r="J215" s="54"/>
      <c r="K215" s="55">
        <v>297513.88</v>
      </c>
      <c r="L215" s="56">
        <f t="shared" si="1"/>
        <v>1968608567.1592085</v>
      </c>
    </row>
    <row r="216" spans="2:14" ht="45" x14ac:dyDescent="0.25">
      <c r="B216" s="16" t="s">
        <v>421</v>
      </c>
      <c r="C216" s="49" t="s">
        <v>435</v>
      </c>
      <c r="D216" s="60"/>
      <c r="E216" s="57" t="s">
        <v>423</v>
      </c>
      <c r="F216" s="57" t="s">
        <v>206</v>
      </c>
      <c r="G216" s="50"/>
      <c r="H216" s="53" t="s">
        <v>436</v>
      </c>
      <c r="I216" s="50"/>
      <c r="J216" s="54"/>
      <c r="K216" s="55">
        <v>3919727.77</v>
      </c>
      <c r="L216" s="56">
        <f t="shared" si="1"/>
        <v>1964688839.3892086</v>
      </c>
    </row>
    <row r="217" spans="2:14" ht="49.5" x14ac:dyDescent="0.25">
      <c r="B217" s="16" t="s">
        <v>421</v>
      </c>
      <c r="C217" s="49" t="s">
        <v>437</v>
      </c>
      <c r="D217" s="60"/>
      <c r="E217" s="57" t="s">
        <v>438</v>
      </c>
      <c r="F217" s="57" t="s">
        <v>439</v>
      </c>
      <c r="G217" s="50"/>
      <c r="H217" s="53" t="s">
        <v>440</v>
      </c>
      <c r="I217" s="50"/>
      <c r="J217" s="54"/>
      <c r="K217" s="55">
        <v>395595</v>
      </c>
      <c r="L217" s="56">
        <f t="shared" si="1"/>
        <v>1964293244.3892086</v>
      </c>
    </row>
    <row r="218" spans="2:14" ht="82.5" x14ac:dyDescent="0.25">
      <c r="B218" s="16" t="s">
        <v>441</v>
      </c>
      <c r="C218" s="49" t="s">
        <v>442</v>
      </c>
      <c r="D218" s="60"/>
      <c r="E218" s="57" t="s">
        <v>443</v>
      </c>
      <c r="F218" s="57" t="s">
        <v>444</v>
      </c>
      <c r="G218" s="50"/>
      <c r="H218" s="53" t="s">
        <v>445</v>
      </c>
      <c r="I218" s="50"/>
      <c r="J218" s="54"/>
      <c r="K218" s="55">
        <v>7976752.7599999998</v>
      </c>
      <c r="L218" s="56">
        <f t="shared" si="1"/>
        <v>1956316491.6292086</v>
      </c>
    </row>
    <row r="219" spans="2:14" ht="15.75" thickBot="1" x14ac:dyDescent="0.3">
      <c r="B219" s="77" t="s">
        <v>119</v>
      </c>
      <c r="C219" s="78"/>
      <c r="D219" s="78"/>
      <c r="E219" s="78"/>
      <c r="F219" s="77"/>
      <c r="G219" s="78"/>
      <c r="H219" s="79"/>
      <c r="I219" s="78"/>
      <c r="J219" s="80">
        <f>SUM(J122:J218)</f>
        <v>222716957.78</v>
      </c>
      <c r="K219" s="80">
        <f>SUM(K122:K218)</f>
        <v>266576240.56</v>
      </c>
      <c r="L219" s="80">
        <f>+L218</f>
        <v>1956316491.6292086</v>
      </c>
      <c r="N219" s="58"/>
    </row>
    <row r="220" spans="2:14" ht="16.5" thickTop="1" x14ac:dyDescent="0.3"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1"/>
      <c r="M220" s="26"/>
    </row>
    <row r="221" spans="2:14" ht="15.75" x14ac:dyDescent="0.3"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37"/>
    </row>
    <row r="222" spans="2:14" ht="15.75" x14ac:dyDescent="0.3">
      <c r="B222" s="1"/>
      <c r="E222" s="1"/>
      <c r="F222" s="1"/>
      <c r="G222" s="1"/>
      <c r="H222" s="1"/>
      <c r="I222" s="1"/>
      <c r="J222" s="2"/>
    </row>
    <row r="223" spans="2:14" ht="15.75" x14ac:dyDescent="0.3">
      <c r="B223" s="1"/>
      <c r="C223" s="86" t="s">
        <v>120</v>
      </c>
      <c r="D223" s="86"/>
      <c r="E223" s="86"/>
      <c r="G223" s="1"/>
      <c r="H223" s="39" t="s">
        <v>121</v>
      </c>
      <c r="I223" s="1"/>
      <c r="K223" s="86" t="s">
        <v>121</v>
      </c>
      <c r="L223" s="86"/>
    </row>
    <row r="224" spans="2:14" ht="15.75" x14ac:dyDescent="0.3">
      <c r="B224" s="1"/>
      <c r="C224" s="87" t="s">
        <v>122</v>
      </c>
      <c r="D224" s="87"/>
      <c r="E224" s="87"/>
      <c r="G224" s="3"/>
      <c r="H224" s="40" t="s">
        <v>123</v>
      </c>
      <c r="I224" s="1"/>
      <c r="J224" s="1"/>
      <c r="K224" s="87" t="s">
        <v>124</v>
      </c>
      <c r="L224" s="87"/>
      <c r="M224" s="81"/>
    </row>
    <row r="225" spans="2:13" ht="15.75" x14ac:dyDescent="0.3">
      <c r="B225" s="1"/>
      <c r="C225" s="84" t="s">
        <v>125</v>
      </c>
      <c r="D225" s="84"/>
      <c r="E225" s="84"/>
      <c r="G225" s="3"/>
      <c r="H225" s="3" t="s">
        <v>126</v>
      </c>
      <c r="I225" s="1"/>
      <c r="J225" s="1"/>
      <c r="K225" s="84" t="s">
        <v>127</v>
      </c>
      <c r="L225" s="84"/>
      <c r="M225" s="81"/>
    </row>
    <row r="226" spans="2:13" ht="15.75" x14ac:dyDescent="0.3"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1"/>
    </row>
    <row r="228" spans="2:13" x14ac:dyDescent="0.25">
      <c r="L228" s="82"/>
    </row>
    <row r="229" spans="2:13" x14ac:dyDescent="0.25">
      <c r="L229" s="83"/>
    </row>
  </sheetData>
  <mergeCells count="20">
    <mergeCell ref="B117:L117"/>
    <mergeCell ref="B2:L2"/>
    <mergeCell ref="B3:L3"/>
    <mergeCell ref="B4:L4"/>
    <mergeCell ref="B5:L5"/>
    <mergeCell ref="C107:E107"/>
    <mergeCell ref="K107:L107"/>
    <mergeCell ref="C108:E108"/>
    <mergeCell ref="K108:L108"/>
    <mergeCell ref="C109:E109"/>
    <mergeCell ref="K109:L109"/>
    <mergeCell ref="B116:L116"/>
    <mergeCell ref="C225:E225"/>
    <mergeCell ref="K225:L225"/>
    <mergeCell ref="B118:L118"/>
    <mergeCell ref="B119:L119"/>
    <mergeCell ref="C223:E223"/>
    <mergeCell ref="K223:L223"/>
    <mergeCell ref="C224:E224"/>
    <mergeCell ref="K224:L224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1" manualBreakCount="1">
    <brk id="111" max="16383" man="1"/>
  </rowBreaks>
  <colBreaks count="1" manualBreakCount="1">
    <brk id="12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9CC20A-E6C2-487A-8046-10EF02E9CB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B8923-094E-464A-B8BD-38A3ADE87A7A}"/>
</file>

<file path=customXml/itemProps3.xml><?xml version="1.0" encoding="utf-8"?>
<ds:datastoreItem xmlns:ds="http://schemas.openxmlformats.org/officeDocument/2006/customXml" ds:itemID="{A7D66F3D-0D2D-40E4-9656-80DAE0157650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2024-01-26T13:34:11Z</dcterms:created>
  <dcterms:modified xsi:type="dcterms:W3CDTF">2024-01-26T14:36:56Z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  <property fmtid="{D5CDD505-2E9C-101B-9397-08002B2CF9AE}" pid="3" name="MediaServiceImageTags">
    <vt:lpwstr/>
  </property>
</Properties>
</file>