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3/Informacion al potal 2023/10. Octubre 2023/"/>
    </mc:Choice>
  </mc:AlternateContent>
  <xr:revisionPtr revIDLastSave="2" documentId="8_{9741FCC3-31AD-4EB5-95F0-266AD5070741}" xr6:coauthVersionLast="47" xr6:coauthVersionMax="47" xr10:uidLastSave="{0D23250B-4D2E-499B-A4FA-C15808AA0CC4}"/>
  <bookViews>
    <workbookView xWindow="-120" yWindow="-120" windowWidth="24240" windowHeight="13140" xr2:uid="{E87CF905-5B37-42B6-95D8-580856C7C208}"/>
  </bookViews>
  <sheets>
    <sheet name="OCTUBR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8" i="1" l="1"/>
  <c r="J208" i="1"/>
  <c r="L139" i="1"/>
  <c r="L140" i="1" s="1"/>
  <c r="L141" i="1" s="1"/>
  <c r="L142" i="1" s="1"/>
  <c r="L143" i="1" s="1"/>
  <c r="L144" i="1" s="1"/>
  <c r="L145" i="1" s="1"/>
  <c r="L146" i="1" s="1"/>
  <c r="L147" i="1" s="1"/>
  <c r="L148" i="1" s="1"/>
  <c r="L149" i="1" s="1"/>
  <c r="L150" i="1" s="1"/>
  <c r="L151" i="1" s="1"/>
  <c r="L152" i="1" s="1"/>
  <c r="L153" i="1" s="1"/>
  <c r="L154" i="1" s="1"/>
  <c r="L155" i="1" s="1"/>
  <c r="L156" i="1" s="1"/>
  <c r="L157" i="1" s="1"/>
  <c r="L158" i="1" s="1"/>
  <c r="L159" i="1" s="1"/>
  <c r="L160" i="1" s="1"/>
  <c r="L161" i="1" s="1"/>
  <c r="L162" i="1" s="1"/>
  <c r="L163" i="1" s="1"/>
  <c r="L164" i="1" s="1"/>
  <c r="L165" i="1" s="1"/>
  <c r="L166" i="1" s="1"/>
  <c r="L167" i="1" s="1"/>
  <c r="L168" i="1" s="1"/>
  <c r="L169" i="1" s="1"/>
  <c r="L170" i="1" s="1"/>
  <c r="L171" i="1" s="1"/>
  <c r="L172" i="1" s="1"/>
  <c r="L173" i="1" s="1"/>
  <c r="L174" i="1" s="1"/>
  <c r="L175" i="1" s="1"/>
  <c r="L176" i="1" s="1"/>
  <c r="L177" i="1" s="1"/>
  <c r="L178" i="1" s="1"/>
  <c r="L179" i="1" s="1"/>
  <c r="L180" i="1" s="1"/>
  <c r="L181" i="1" s="1"/>
  <c r="L182" i="1" s="1"/>
  <c r="L183" i="1" s="1"/>
  <c r="L184" i="1" s="1"/>
  <c r="L185" i="1" s="1"/>
  <c r="L186" i="1" s="1"/>
  <c r="L187" i="1" s="1"/>
  <c r="L188" i="1" s="1"/>
  <c r="L189" i="1" s="1"/>
  <c r="L190" i="1" s="1"/>
  <c r="L191" i="1" s="1"/>
  <c r="L192" i="1" s="1"/>
  <c r="L193" i="1" s="1"/>
  <c r="L194" i="1" s="1"/>
  <c r="L195" i="1" s="1"/>
  <c r="L196" i="1" s="1"/>
  <c r="L197" i="1" s="1"/>
  <c r="L198" i="1" s="1"/>
  <c r="L199" i="1" s="1"/>
  <c r="L200" i="1" s="1"/>
  <c r="L201" i="1" s="1"/>
  <c r="L202" i="1" s="1"/>
  <c r="L203" i="1" s="1"/>
  <c r="L204" i="1" s="1"/>
  <c r="L205" i="1" s="1"/>
  <c r="L206" i="1" s="1"/>
  <c r="L207" i="1" s="1"/>
  <c r="L208" i="1" s="1"/>
  <c r="L135" i="1"/>
  <c r="L136" i="1" s="1"/>
  <c r="L137" i="1" s="1"/>
  <c r="L138" i="1" s="1"/>
  <c r="B132" i="1"/>
  <c r="K119" i="1"/>
  <c r="J119" i="1"/>
  <c r="L10" i="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L98" i="1" s="1"/>
  <c r="L99" i="1" s="1"/>
  <c r="L100" i="1" s="1"/>
  <c r="L101" i="1" s="1"/>
  <c r="L102" i="1" s="1"/>
  <c r="L103" i="1" s="1"/>
  <c r="L104" i="1" s="1"/>
  <c r="L105" i="1" s="1"/>
  <c r="L106" i="1" s="1"/>
  <c r="L107" i="1" s="1"/>
  <c r="L108" i="1" s="1"/>
  <c r="L109" i="1" s="1"/>
  <c r="L110" i="1" s="1"/>
  <c r="L111" i="1" s="1"/>
  <c r="L112" i="1" s="1"/>
  <c r="L113" i="1" s="1"/>
  <c r="L114" i="1" s="1"/>
  <c r="L115" i="1" s="1"/>
  <c r="L116" i="1" s="1"/>
  <c r="L117" i="1" s="1"/>
  <c r="L118" i="1" s="1"/>
  <c r="L119" i="1" s="1"/>
  <c r="L9" i="1"/>
  <c r="L8" i="1"/>
</calcChain>
</file>

<file path=xl/sharedStrings.xml><?xml version="1.0" encoding="utf-8"?>
<sst xmlns="http://schemas.openxmlformats.org/spreadsheetml/2006/main" count="690" uniqueCount="378">
  <si>
    <t>INFORME DE TESORERIA</t>
  </si>
  <si>
    <t>INGRESOS Y EGRESOS</t>
  </si>
  <si>
    <t>CUENTA NO. 2400169440 (Fondo Reponible)</t>
  </si>
  <si>
    <t>OCTUBRE DEL 2023</t>
  </si>
  <si>
    <t>Fecha</t>
  </si>
  <si>
    <t>Transferencia</t>
  </si>
  <si>
    <t>Cheque</t>
  </si>
  <si>
    <t>Referencia</t>
  </si>
  <si>
    <t>Beneficiario</t>
  </si>
  <si>
    <t>Columna1</t>
  </si>
  <si>
    <t>Descripcion</t>
  </si>
  <si>
    <t>Columna2</t>
  </si>
  <si>
    <t>Debito</t>
  </si>
  <si>
    <t>Credito</t>
  </si>
  <si>
    <t>Balance</t>
  </si>
  <si>
    <t>Balance Inicial</t>
  </si>
  <si>
    <t>32185018506</t>
  </si>
  <si>
    <t>Empleados</t>
  </si>
  <si>
    <t>PAGO NOMINA TUBANCOEMPRESAS DO</t>
  </si>
  <si>
    <t>32185018308</t>
  </si>
  <si>
    <t>32185018052</t>
  </si>
  <si>
    <t>32185017792</t>
  </si>
  <si>
    <t>932185018506</t>
  </si>
  <si>
    <t>DGII</t>
  </si>
  <si>
    <t>COBRO IMP DGII 0.15%_TRANS TUB</t>
  </si>
  <si>
    <t>932185018308</t>
  </si>
  <si>
    <t>932185018052</t>
  </si>
  <si>
    <t>932185017792</t>
  </si>
  <si>
    <t>140</t>
  </si>
  <si>
    <t>CEIZTUR</t>
  </si>
  <si>
    <t>CK PAGADO EN CAJA</t>
  </si>
  <si>
    <t>32208458322</t>
  </si>
  <si>
    <t>32208458118</t>
  </si>
  <si>
    <t>32208457800</t>
  </si>
  <si>
    <t>32208457572</t>
  </si>
  <si>
    <t>32206020826</t>
  </si>
  <si>
    <t>32203439496</t>
  </si>
  <si>
    <t>32203439234</t>
  </si>
  <si>
    <t>932208458322</t>
  </si>
  <si>
    <t>932208458118</t>
  </si>
  <si>
    <t>932208457800</t>
  </si>
  <si>
    <t>932208457572</t>
  </si>
  <si>
    <t>932206020826</t>
  </si>
  <si>
    <t>932203439496</t>
  </si>
  <si>
    <t>932203439234</t>
  </si>
  <si>
    <t>4524000040863</t>
  </si>
  <si>
    <t>IMP. 0.15-000000140</t>
  </si>
  <si>
    <t>32215775211</t>
  </si>
  <si>
    <t>32215774825</t>
  </si>
  <si>
    <t>32215731986</t>
  </si>
  <si>
    <t>32215731716</t>
  </si>
  <si>
    <t>932215775211</t>
  </si>
  <si>
    <t>932215774825</t>
  </si>
  <si>
    <t>932215731986</t>
  </si>
  <si>
    <t>932215731716</t>
  </si>
  <si>
    <t>4524000000003</t>
  </si>
  <si>
    <t>NOM: TRANSFERENCIA TESORERIA N</t>
  </si>
  <si>
    <t>932277378079</t>
  </si>
  <si>
    <t>932277330131</t>
  </si>
  <si>
    <t>932277329798</t>
  </si>
  <si>
    <t>932277329525</t>
  </si>
  <si>
    <t>932277329312</t>
  </si>
  <si>
    <t>932273348493</t>
  </si>
  <si>
    <t>932273319019</t>
  </si>
  <si>
    <t>932273287703</t>
  </si>
  <si>
    <t>932273255547</t>
  </si>
  <si>
    <t>932273201314</t>
  </si>
  <si>
    <t>932273201071</t>
  </si>
  <si>
    <t>932273107652</t>
  </si>
  <si>
    <t>932273107434</t>
  </si>
  <si>
    <t>932273107248</t>
  </si>
  <si>
    <t>32277378079</t>
  </si>
  <si>
    <t>32277330131</t>
  </si>
  <si>
    <t>32277329798</t>
  </si>
  <si>
    <t>32277329525</t>
  </si>
  <si>
    <t>32277329312</t>
  </si>
  <si>
    <t>32273348493</t>
  </si>
  <si>
    <t>32273319019</t>
  </si>
  <si>
    <t>32273287703</t>
  </si>
  <si>
    <t>32273255547</t>
  </si>
  <si>
    <t>32273201314</t>
  </si>
  <si>
    <t>32273201071</t>
  </si>
  <si>
    <t>32273107652</t>
  </si>
  <si>
    <t>32273107434</t>
  </si>
  <si>
    <t>32273107248</t>
  </si>
  <si>
    <t>932289087923</t>
  </si>
  <si>
    <t>932289087193</t>
  </si>
  <si>
    <t>32289087923</t>
  </si>
  <si>
    <t>32289087193</t>
  </si>
  <si>
    <t>932316527697</t>
  </si>
  <si>
    <t>4524000000024</t>
  </si>
  <si>
    <t>32316527697</t>
  </si>
  <si>
    <t>932322582942</t>
  </si>
  <si>
    <t>32322582942</t>
  </si>
  <si>
    <t>TRANSFERENCIA A CONSORCIO DE TARJETAS DOM</t>
  </si>
  <si>
    <t>32357985046</t>
  </si>
  <si>
    <t>32357985408</t>
  </si>
  <si>
    <t>32357985998</t>
  </si>
  <si>
    <t>32357986546</t>
  </si>
  <si>
    <t>32358159207</t>
  </si>
  <si>
    <t>32358160096</t>
  </si>
  <si>
    <t>32358160582</t>
  </si>
  <si>
    <t>32358160813</t>
  </si>
  <si>
    <t>32358331380</t>
  </si>
  <si>
    <t>32358331599</t>
  </si>
  <si>
    <t>32358331802</t>
  </si>
  <si>
    <t>32358920699</t>
  </si>
  <si>
    <t>32358920987</t>
  </si>
  <si>
    <t>32358921422</t>
  </si>
  <si>
    <t>32358921797</t>
  </si>
  <si>
    <t>32359095757</t>
  </si>
  <si>
    <t>32359096115</t>
  </si>
  <si>
    <t>.</t>
  </si>
  <si>
    <t>32404481997</t>
  </si>
  <si>
    <t>TRANSFERENCIA DE FELIPE ALBERTO CRUZ CERDA</t>
  </si>
  <si>
    <t>932357985046</t>
  </si>
  <si>
    <t>932357985408</t>
  </si>
  <si>
    <t>932357985998</t>
  </si>
  <si>
    <t>932357986546</t>
  </si>
  <si>
    <t>932358159207</t>
  </si>
  <si>
    <t>932358160096</t>
  </si>
  <si>
    <t>932358160582</t>
  </si>
  <si>
    <t>932358160813</t>
  </si>
  <si>
    <t>932358331380</t>
  </si>
  <si>
    <t>932358331599</t>
  </si>
  <si>
    <t>932358331802</t>
  </si>
  <si>
    <t>932358920699</t>
  </si>
  <si>
    <t>932358920987</t>
  </si>
  <si>
    <t>932358921422</t>
  </si>
  <si>
    <t>932358921797</t>
  </si>
  <si>
    <t>932359095757</t>
  </si>
  <si>
    <t>932359096115</t>
  </si>
  <si>
    <t>932359096422</t>
  </si>
  <si>
    <t>32359096422</t>
  </si>
  <si>
    <t>4524000000030</t>
  </si>
  <si>
    <t>PAGOS NOMINAS NET-BANKING</t>
  </si>
  <si>
    <t>4524000073190</t>
  </si>
  <si>
    <t>IMP. 0.15-4524000000030</t>
  </si>
  <si>
    <t>9990002</t>
  </si>
  <si>
    <t>COMISIÓN MANEJO DE CUENTA</t>
  </si>
  <si>
    <t>Total</t>
  </si>
  <si>
    <t>Realizado por:</t>
  </si>
  <si>
    <t>Aprobado por:</t>
  </si>
  <si>
    <t>Maggy Villar</t>
  </si>
  <si>
    <t>Anyolani Nolasco</t>
  </si>
  <si>
    <t>Jose Luis Mañon</t>
  </si>
  <si>
    <t>Analista Financiero</t>
  </si>
  <si>
    <t>Enc. Division Depto. de Contabilidad</t>
  </si>
  <si>
    <t>Encargado Financiero</t>
  </si>
  <si>
    <t xml:space="preserve">  CUENTA UNICA DEL TESORO NO. 100010102384894</t>
  </si>
  <si>
    <t>Libramiento</t>
  </si>
  <si>
    <t>Descripción</t>
  </si>
  <si>
    <t>Débito</t>
  </si>
  <si>
    <t>Crédito</t>
  </si>
  <si>
    <t>102516/23</t>
  </si>
  <si>
    <t>Comite Ejecutor de Infraestructuras de Zonas Turisticas</t>
  </si>
  <si>
    <t>Ingresos correspondientes del 01 al 15/09/2023 (Vuelos Regulares)</t>
  </si>
  <si>
    <t>2.7.1.2.01, 2.6.1.9.01, 2.7.2.4.01, 2.7.2.7.01, 2.7.2.2.01, 2.7.2.4.02</t>
  </si>
  <si>
    <t>CONSTRUCTORA GONZALEZ TAVERAS &amp; ASOCIADOS SRL</t>
  </si>
  <si>
    <t>Pago facturas. Nos. 0020 y 0021 Cub. No.8 y final, más devolución de vicio oculto, Proy. No.363 Contrato No. 48-2021; Reconstrucción Plaza de los Vendedores La Playita de Guayacanes, Provincia San Pedro de Macorís.</t>
  </si>
  <si>
    <t>102538/23</t>
  </si>
  <si>
    <t>Ingresos correspondientes del 17/09/2023 al 23/09/2023  (Vuelos Charter)</t>
  </si>
  <si>
    <t>2.7.2.4.01; 2.7.2.2.01; 2.7.2.7.01; 2.7.1.2.01</t>
  </si>
  <si>
    <t>Trent, SRL</t>
  </si>
  <si>
    <t>Pago Fact. No.0307, Cub. No.7 Proy. No. 362 contrato No. 46-2021; Reconstrucción Plaza de Vendedores Balneario Los Patos, Provincia Barahona.</t>
  </si>
  <si>
    <t>2.2.3.1.01, 2.2.4.1.01, 2.2.4.4.01, 2.2.8.2.01, 2.2.9.2.01, 2.3.9.1.01, 2.3.9.2.01, 2.3.9.9.05</t>
  </si>
  <si>
    <t>FONDO REPONIBLE INSTITUCIONAL  COMITE EJECUTOR DE INFRAESTRUCTURA DE ZONAS TURISTICAS (CEIZTUR)</t>
  </si>
  <si>
    <t>2.1.1.1.01, 2.1.5.1.01, 2.1.5.2.01, 2.1.5.3.01</t>
  </si>
  <si>
    <t>COMITE EJECUTOR DE INFRAESTRUCTURAS DE ZONAS TURISTICAS</t>
  </si>
  <si>
    <t>Nómina fija mes de octubre 2023</t>
  </si>
  <si>
    <t>2.1.1.3.01, 2.1.5.1.01, 2.1.5.2.01, 2.1.5.3.01</t>
  </si>
  <si>
    <t>Nómina tramite de pensión mes de octubre 2023</t>
  </si>
  <si>
    <t>2.1.2.2.05</t>
  </si>
  <si>
    <t>Nómina militar mes de octubre 2023</t>
  </si>
  <si>
    <t>2.1.1.2.08, 2.1.5.1.01, 2.1.5.2.01, 2.1.5.3.01</t>
  </si>
  <si>
    <t>Nómina temporales mes de octubre 2023</t>
  </si>
  <si>
    <t>2.7.2.1.01</t>
  </si>
  <si>
    <t>Constructora Fixsa, SRL</t>
  </si>
  <si>
    <t>Pago fact. No. 0031, Cub. No.3 Proy. No.374 Contrato No.8-2022; Mejoramiento del Drenaje Pluvial y Obras Complementarias, Malecón Santa Barbara Samaná. Lote 1 Mejoramiento del Drenaje Pluvial del Malecón Santa Barbara, Samaná.</t>
  </si>
  <si>
    <t>2.3.9.2.01</t>
  </si>
  <si>
    <t>Construpa Constructora Padilla, SRL</t>
  </si>
  <si>
    <t>Pago factura No. 0248 por Adquisición de Cajas Plásticas para Archivar Documentación y Traslado de Almuerzo de la Institución, según anexos.</t>
  </si>
  <si>
    <t>2.3.1.1.01</t>
  </si>
  <si>
    <t>Laboratorios Orbis, SA</t>
  </si>
  <si>
    <t>Pago factura No. 2217 por Servicio Contratación de Agua para el Consumo Humano por seis meses y compra Botellones, según anexos.</t>
  </si>
  <si>
    <t>2.2.8.7.06</t>
  </si>
  <si>
    <t>ELSA MARGARITA DE LA CRUZ MATOS</t>
  </si>
  <si>
    <t>Pago Factura No. 0091, por concepto de Tramites Legales de Documentos, según anexos.</t>
  </si>
  <si>
    <t>2.7.2.7.01</t>
  </si>
  <si>
    <t>Jitecon, Jimenez Tejera Contratistas, SRL</t>
  </si>
  <si>
    <t>Pago fact No. 0021, Cub. No.2 y final, Proy. No. 329, Cont. No.74-2019, Acondicionamiento Balneario La Ceiba-Cachon Mamey, Provincia Bahoruco.</t>
  </si>
  <si>
    <t>12/10/2023</t>
  </si>
  <si>
    <t>2.2.7.2.06</t>
  </si>
  <si>
    <t>Centro Automotriz Remesa, SRL</t>
  </si>
  <si>
    <t>Pago Factura No. 1868. Contratación de Taller de Servicios de Mecánica Automotriz Para La Flotilla Vehicular de CEIZTUR, Dirigido a MIPYMES, según anexos.</t>
  </si>
  <si>
    <t>3112</t>
  </si>
  <si>
    <t>2.2.8.5.01</t>
  </si>
  <si>
    <t>Consultoría y Servicios Salper, SRL</t>
  </si>
  <si>
    <t>Pago Factura No. 0112, por Contratación de Servicio de Fumigación para las oficinas del CEIZTUR correspondiente al mes de septiembre 2023, según anexos.</t>
  </si>
  <si>
    <t>3115</t>
  </si>
  <si>
    <t>2.3.1.1.01, 2.3.9.1.01</t>
  </si>
  <si>
    <t xml:space="preserve">	Provesol Proveedores de Soluciones, SRL</t>
  </si>
  <si>
    <t>Pago factura No.1310 por Adquisición de Materiales de Cocina y Limpieza para el CEIZTUR, según anexos.</t>
  </si>
  <si>
    <t>3121</t>
  </si>
  <si>
    <t>2.2.5.1.01</t>
  </si>
  <si>
    <t>CENTRO DE EXPORTACION E INVERSIONES DE LA REPUBLICA DOMINICANA</t>
  </si>
  <si>
    <t>Pago Factura No. 0043. Cesión de derecho Contrato 32-2021 por los gastos de mantenimiento del edificio del CEI-RD espacio concedido al CEIZTUR, correspondiente al mes de octubre del 2023.</t>
  </si>
  <si>
    <t>3124</t>
  </si>
  <si>
    <t>2.2.6.3.01</t>
  </si>
  <si>
    <t>HUMANO SEGUROS S A</t>
  </si>
  <si>
    <t>Pago Factura No. 9432 correspondiente al mes de octubre 2023, del Seguro Médico de Salud a los empleados del CEIZTUR, según anexos.</t>
  </si>
  <si>
    <t>2.2.5.4.01</t>
  </si>
  <si>
    <t>Daf Trading, SRL</t>
  </si>
  <si>
    <t>Pago factura No.1271, Contratación de servicio de grúa para el transporte de equipo de PNLPB, según anexos.</t>
  </si>
  <si>
    <t>2.2.7.1.02</t>
  </si>
  <si>
    <t>VILMA DARIANA RODRIGUEZ DE JIMENEZ</t>
  </si>
  <si>
    <t>Pago factura No. 0130 por  Adquisición de Suministros y Colocación de Materiales, con Mano de Obra para Reparación de Verja en el Malecón SDE, por Daños Ocasionados por la Tormenta Franklin, según anexos.</t>
  </si>
  <si>
    <t>FREDDY BOLIVAR DE JESUS ALMONTE BRITO</t>
  </si>
  <si>
    <t>Pago Fact. No.0848, por concepto de Trámites Legales de Documentos, según anexos.</t>
  </si>
  <si>
    <t>CARMEN ENICIA CHEVALIER DE CASADO</t>
  </si>
  <si>
    <t>Pago Fact. No.0802, por concepto de Trámites Legales de Documentos, según anexos.</t>
  </si>
  <si>
    <t>13/10/2023</t>
  </si>
  <si>
    <t>3151</t>
  </si>
  <si>
    <t xml:space="preserve">2.7.2.4.02, 2.7.2.4.01, </t>
  </si>
  <si>
    <t>Montval Ingeniería, SRL</t>
  </si>
  <si>
    <t>Pago Factura No. 0074, Cub. No.1, Proy. No.395 Cont. No. 09-2023; Reconstrucción de las Calles en la Zona Urbana, Municipio de Las Terrenas, Provincia Samaná (Relanzamiento).</t>
  </si>
  <si>
    <t>3155</t>
  </si>
  <si>
    <t>2.7.2.4.01</t>
  </si>
  <si>
    <t>CONORCORP, SRL</t>
  </si>
  <si>
    <t>Pago Factura No.0004 Cub. No.4; Proy No. 332 cont. No. 6-2020; Reconstrucción de los Accesos Ramal Viva y Ramal Los Nómadas, Playa Coson, Provincia Samaná.</t>
  </si>
  <si>
    <t>17/10/2023</t>
  </si>
  <si>
    <t>3179</t>
  </si>
  <si>
    <t>2.1.1.2.09</t>
  </si>
  <si>
    <t>Nómina pasantes mes de octubre 2023</t>
  </si>
  <si>
    <t>3180</t>
  </si>
  <si>
    <t>2.7.2.4.01, 2.7.2.7.01</t>
  </si>
  <si>
    <t>Consorcio Nashira - Satec</t>
  </si>
  <si>
    <t>Pago fact. No.0002, Cub. No.2, Proy. No.376, Cont. No.10-2022; Mejoramiento del drenaje pluvial y obras complementarias, Malecón Santa Bárbara Samaná. Lote:3 Mejoramiento del tramo este del Malecón Santa Barbara Samaná.</t>
  </si>
  <si>
    <t>3182</t>
  </si>
  <si>
    <t>2.1.1.2.11, 2.1.5.1.01, 2.1.5.2.01, 2.1.5.3.01</t>
  </si>
  <si>
    <t>Nómina interinato octubre 2023</t>
  </si>
  <si>
    <t>18/10/2023</t>
  </si>
  <si>
    <t>3190</t>
  </si>
  <si>
    <t>2.2.7.2.02</t>
  </si>
  <si>
    <t>ALL Office Solutions TS, SRL</t>
  </si>
  <si>
    <t>Pago Factura No. 1943. Servicio de Mantenimiento preventivo de impresoras del CEIZTUR, según anexos.</t>
  </si>
  <si>
    <t>3192</t>
  </si>
  <si>
    <t>2.3.7.1.02</t>
  </si>
  <si>
    <t>Estación De Servicios Coral, SRL</t>
  </si>
  <si>
    <t>Pago factura No. 0660 por Adquisición de Tickets  de Combustible dirigido a MIPYMES, Para las areas  operativas y administrativas, según anexos.</t>
  </si>
  <si>
    <t>3194</t>
  </si>
  <si>
    <t>Agencia Bella, SAS.</t>
  </si>
  <si>
    <t>Pago factura No. 1606 por Servicio de Mantenimiento preventivo y correctivo motocicleta Honda, placa K2069451.</t>
  </si>
  <si>
    <t>3197</t>
  </si>
  <si>
    <t>2.2.8.7.04</t>
  </si>
  <si>
    <t>Capacitación Especializada (CAES), SRL</t>
  </si>
  <si>
    <t>Pago factura No. 0442 por Capacitación de Excel Tabla Dinámica y Macros para Colaboradores del CEIZTUR, según anexos.</t>
  </si>
  <si>
    <t>3203</t>
  </si>
  <si>
    <t>2.3.9.9.04</t>
  </si>
  <si>
    <t>Ramirez &amp; Mojica Envoy Pack Courier Express, SRL</t>
  </si>
  <si>
    <t>Pago factura No. 1950 por Adquisición de capas impermeables para el personal de mensajería externa y de seguridad, según anexos.</t>
  </si>
  <si>
    <t>3207</t>
  </si>
  <si>
    <t>XIOMARA DEL CARMEN MARMOLEJOS ACOSTA</t>
  </si>
  <si>
    <t>Pago Factura No. 0073, por el Alquiler de un inmueble que aloja oficinas de la policía de Turismo Politur, correspondiente al mes de octubre 2023, según anexos.</t>
  </si>
  <si>
    <t>3210</t>
  </si>
  <si>
    <t>2.2.6.2.01</t>
  </si>
  <si>
    <t>Seguros Reservas, SA</t>
  </si>
  <si>
    <t>Pago Factura No.4622 y 4597 por Renovación de las póliza Seguro de Vehículos de Motor flotilla y Responsabilidad Civil de exceso vehículos de motor, de CEIZTUR, con vigencia desde 30/09/2023 al 30/09/2024, según anexos.</t>
  </si>
  <si>
    <t>3213</t>
  </si>
  <si>
    <t>2.3.9.9.05</t>
  </si>
  <si>
    <t>Sistemas &amp; Tecnología, SRL</t>
  </si>
  <si>
    <t>Pago factura No. 0368 por Compra de Fundas Plásticas para el Programa Nacional Limpieza Playas y Balnearios 3er trimestre, según anexos.</t>
  </si>
  <si>
    <t>3219</t>
  </si>
  <si>
    <t>Pago Factura No. 0856, Por Concepto de Trámites Legales de Documentos, según anexos.</t>
  </si>
  <si>
    <t>3221</t>
  </si>
  <si>
    <t>Vloi Vía Smart Auto Paint, SRL</t>
  </si>
  <si>
    <t>Pago del deducible factura No. 0052 por reparación y pintura de puerta, guardalados, parales curvos, estribo LH, compuerta trasera y cambio de puertas, estribo decorativo, bumper delantero y trasero del vehículo Mazda BT-50 2023,placa No.L464712, según anexos.</t>
  </si>
  <si>
    <t>Solutia Dominicana, SRL</t>
  </si>
  <si>
    <t>Pago Fact. No. 0022, Cub. No. 2, Proy. No. 334 Contrato No. 84-2019; Reconstrucción Vial Las Galeras, Provincia Samaná.</t>
  </si>
  <si>
    <t>102548/23</t>
  </si>
  <si>
    <t>Ingresos correspondientes del 24/09/2023 al 30/09/2023  (Vuelos Charter)</t>
  </si>
  <si>
    <t>102567/23</t>
  </si>
  <si>
    <t>Ingresos correspondientes del 16 al 30/09/2023 (Vuelos Regulares)</t>
  </si>
  <si>
    <t>102575/23</t>
  </si>
  <si>
    <t>Ingresos correspondientes del 01/10/2023 al 07/10/2023  (Vuelos Charter)</t>
  </si>
  <si>
    <t>24/10/2023</t>
  </si>
  <si>
    <t>3287</t>
  </si>
  <si>
    <t>2.7.2.1.01, 2.7.2.4.02</t>
  </si>
  <si>
    <t>Diseño, Presupuesto, Construcción y Supervisión SRL DIPCOSU</t>
  </si>
  <si>
    <t>Pago Fact. No. 0268, Cub. No. 4 Proy. 370 contrato No. 55-2021; Construcción de Previsiones Sanitarias para el Distrito Municipal de Las Galeras, Provincia Samaná.</t>
  </si>
  <si>
    <t>3265</t>
  </si>
  <si>
    <t>2.2.2.1.03</t>
  </si>
  <si>
    <t>GRUPO DIARIO LIBRE S A</t>
  </si>
  <si>
    <t>Pago Factura No. 2684. Servicio de Publicación Periódico en dos Periódicos por dos días para Convocatoria a Licitación Pública Nacional con ref.: CEIZTUR-CCC-LPN-2023-0006, según anexos.</t>
  </si>
  <si>
    <t>3278</t>
  </si>
  <si>
    <t>2.2.1.5.01</t>
  </si>
  <si>
    <t>Altice Dominicana, SA</t>
  </si>
  <si>
    <t>Pago Factura No. 4694, por los servicios de renta mensual de Internet móvil para las cámaras de vídeo vigilancia instaladas en Playa Macao correspondientes al mes de septiembre del 2023, según anexos.</t>
  </si>
  <si>
    <t>3272</t>
  </si>
  <si>
    <t>2.2.9.2.01</t>
  </si>
  <si>
    <t>INSTITUTO DE FORMACION TURISTICA DEL CARIBE</t>
  </si>
  <si>
    <t>Pago de las facturas No. 0759, 0761, 0764, 0767, 0771; Servicio de almuerzo para los colaboradores del CEIZTUR, desde el 11 de septiembre al 13 de octubre 2023, según anexos.</t>
  </si>
  <si>
    <t>3289</t>
  </si>
  <si>
    <t>Resolución Técnica Aldaso, EIRL</t>
  </si>
  <si>
    <t>Pago factura 0062 por Contratación de Servicio Mantenimiento de Impresoras de los diferentes departamentos de CEIZTUR, según anexos.</t>
  </si>
  <si>
    <t>3280</t>
  </si>
  <si>
    <t>2.3.9.1.01, 2.3.9.5.01, 2.6.5.7.01</t>
  </si>
  <si>
    <t>FUDIMAT, SRL</t>
  </si>
  <si>
    <t>Pago factura No. 0012 por Adquisición de Materiales de Cocina y Limpieza para el CEIZTUR, según anexos.</t>
  </si>
  <si>
    <t>3284</t>
  </si>
  <si>
    <t>Suplidora Reysa, EIRL</t>
  </si>
  <si>
    <t>Pago factura No. 0660 por Adquisición de Botellas de Agua para los Brigadistas que Estarán Participando en el Operativo de Limpieza por el PNLPB, según anexos.</t>
  </si>
  <si>
    <t>3263</t>
  </si>
  <si>
    <t>Pago factura No. 2674 por Servicio de Publicación Periódico en dos Periódicos por dos días para Convocatoria a Licitación Pública Nacional con ref.: CEIZTUR-CCC-LPN-2023-0005, según anexos.</t>
  </si>
  <si>
    <t>3269</t>
  </si>
  <si>
    <t>Editora Listin Diario, SA</t>
  </si>
  <si>
    <t>Pago factura No. 8913 por Servicio de Publicación Periódico en dos Periódicos por dos días para Convocatoria a Licitación Pública Nacional con ref.: CEIZTUR-CCC-LPN-2023-0006, según anexos.</t>
  </si>
  <si>
    <t>3261</t>
  </si>
  <si>
    <t>Pago facturas No. 2235 y 2297 por Servicio de Contratación de Agua para el Consumo Humano por seis meses y compra Botellones, según anexos.</t>
  </si>
  <si>
    <t>25/10/2023</t>
  </si>
  <si>
    <t>3305</t>
  </si>
  <si>
    <t>2.1.2.2.10</t>
  </si>
  <si>
    <t>Incentivo por cumplimiento de indicadores SISMAP 2023</t>
  </si>
  <si>
    <t>3309</t>
  </si>
  <si>
    <t xml:space="preserve">2.7.2.4.01, 2.7.2.7.01, 2.7.2.2.01, 2.7.2.1.01, </t>
  </si>
  <si>
    <t>CPU Servicios, SRL</t>
  </si>
  <si>
    <t>Pago Fact. No.0081 Cub. No. 2 Proy. No. 387 Con. No. 22-2022; Reconstrucción del Parque Duarte, Municipio San Fernando, Provincia Montecristi.</t>
  </si>
  <si>
    <t>3298</t>
  </si>
  <si>
    <t>2.3.3.1.01</t>
  </si>
  <si>
    <t>MAXIMILIANO ENCARNACION MEJIA</t>
  </si>
  <si>
    <t>Pago factura No. 0017 por Adquisición de Material Gastables para Uso de las Oficinas del CEIZTUR, según anexos.</t>
  </si>
  <si>
    <t>Incentivo Sismap inactivo 2023</t>
  </si>
  <si>
    <t>Grupo Cebarma, SRL</t>
  </si>
  <si>
    <t>Pago factura No. 0104, Cub. No.6, Proy. No.353; contrato No. 33-2020, Reconstrucción del Camino Belarminio Ramirez desde Mata de Cadillo hasta Junumucu Municipio de Jarabacoa.</t>
  </si>
  <si>
    <t>2.7.1.2.01, 2.7.2.4.01, 2.7.2.1.01</t>
  </si>
  <si>
    <t>Camilo J. Hurtado C., Ingenieros Asociados, SRL</t>
  </si>
  <si>
    <t>Pago Fact. No. 0030 Cub, No.3 Proy. No. 386 cont. No. 25-2022; Reconstrucción de La Plaza del Pueblo de Los Pescadores, Las Terrenas, Samaná.</t>
  </si>
  <si>
    <t>Equipos y Construcciones del Cibao (ECOCISA), SRL</t>
  </si>
  <si>
    <t>Pago facts. No.0679 y 0306, Cub. No.4 y final más devolución de vicio oculto, Proy. No. 358, Contrato No. 36-2021; Reconstrucción de vía de acceso y estacionamiento vehicular en la playa Macao, provincia La Altagracia.</t>
  </si>
  <si>
    <t>2.7.2.2.01, 2.7.2.1.01, 2.7.1.2.01, 2.7.2.4.01, 2.7.2.7.01</t>
  </si>
  <si>
    <t>Edinsa, SRL</t>
  </si>
  <si>
    <t>Pago Factura No.0088 Cub. No.1 Proy. No. 372 contrato No.5-2022; Mejoramiento del Frente Costero de la Playa Sosua, Provincia Puerto Plata (Plaza Sur), Lote 1</t>
  </si>
  <si>
    <t>30/10/2023</t>
  </si>
  <si>
    <t>3350</t>
  </si>
  <si>
    <t>2.7.2.4.01, 2.7.1.2.01, 2.7.2.1.01, 2.7.2.2.01, 2.7.2.7.01, 2.6.1.9.01, 2.7.2.4.02, 2.2.8.7.01</t>
  </si>
  <si>
    <t>Codom, SRL</t>
  </si>
  <si>
    <t>Pago avance 20% del monto RD$309,202,067.69 Contrato No.18-2023; Construccion de Plaza Multiuso en el municipio de Santa Cruz, Provincia El Seibo.</t>
  </si>
  <si>
    <t>3358</t>
  </si>
  <si>
    <t>Soluciones Tecnológicas Empresariales, SRL</t>
  </si>
  <si>
    <t>Pago factura No. 1368 por Adquisición de 2 Maquinas Sumadoras para el Uso del Departamento RRHH del CEIZTUR, según anexos.</t>
  </si>
  <si>
    <t>3359</t>
  </si>
  <si>
    <t>Pago Factura No. 0077, Cub. No.2, Proy. No.395 Cont. No. 09-2023; Reconstrucción de las Calles en la Zona Urbana, Municipio de Las Terrenas, Provincia Samaná (Relanzamiento).</t>
  </si>
  <si>
    <t>3368</t>
  </si>
  <si>
    <t>Adicional Sismap inactivo 2023</t>
  </si>
  <si>
    <t>3370</t>
  </si>
  <si>
    <t>Nómina adicional Sismap Inactivo 2023</t>
  </si>
  <si>
    <t>3372</t>
  </si>
  <si>
    <t>2.1.2.2.03</t>
  </si>
  <si>
    <t>Nómina horas extras septiembre 2023</t>
  </si>
  <si>
    <t>3374</t>
  </si>
  <si>
    <t>2.3.9.8.01</t>
  </si>
  <si>
    <t>Almacenes Casa Vito, SRL</t>
  </si>
  <si>
    <t>Pago factura No. 0009 por avance 20%, adquisición de respuestas y partes de las Barredoras SURF RAKE 600HD, según anexos.</t>
  </si>
  <si>
    <t>3380</t>
  </si>
  <si>
    <t>Centroxpert STE, SRL</t>
  </si>
  <si>
    <t>Pago factura No. 2325 por Adquisición de Accesorio Tecnológico (Caja de Cable UTP Cat6) para uso de la Institución, según anexos.</t>
  </si>
  <si>
    <t>3384</t>
  </si>
  <si>
    <t>Pago factura No. 8893 por servicio de Publicación Periódico en dos Periódicos por dos días para Convocatoria a Licitación Pública Nacional con ref.: CEIZTUR-CCC-LPN-2023-0005, según anexos.</t>
  </si>
  <si>
    <t>3386</t>
  </si>
  <si>
    <t>2.3.6.3.06, 2.3.7.2.06</t>
  </si>
  <si>
    <t>Robsurveyrd, EIRL</t>
  </si>
  <si>
    <t>Pago factura No. 0042 por Adquisición de Materiales Topográficos para el uso del departamento de ingeniería, según anexos.</t>
  </si>
  <si>
    <t>3388</t>
  </si>
  <si>
    <t>Pago factura No. 0016 por Adquisición de Material Gastables para Uso de las Oficinas del CEIZTUR, según anexos.</t>
  </si>
  <si>
    <t>31/10/2023</t>
  </si>
  <si>
    <t>3397</t>
  </si>
  <si>
    <t>2.1.1.2.06</t>
  </si>
  <si>
    <t>Nomina jornaleros secc. sargazo octubre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</si>
</sst>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00_-;\-* #,##0.00_-;_-* &quot;-&quot;??_-;_-@_-"/>
  </numFmts>
  <fonts count="11" x14ac:knownFonts="1">
    <font>
      <sz val="11"/>
      <color theme="1"/>
      <name val="Calibri"/>
      <family val="2"/>
      <scheme val="minor"/>
    </font>
    <font>
      <sz val="11"/>
      <color theme="1"/>
      <name val="Calibri"/>
      <family val="2"/>
      <scheme val="minor"/>
    </font>
    <font>
      <sz val="10"/>
      <color theme="1"/>
      <name val="Palatino Linotype"/>
      <family val="1"/>
    </font>
    <font>
      <b/>
      <sz val="10"/>
      <color theme="1"/>
      <name val="Palatino Linotype"/>
      <family val="1"/>
    </font>
    <font>
      <b/>
      <sz val="11"/>
      <color theme="1"/>
      <name val="Palatino Linotype"/>
      <family val="1"/>
    </font>
    <font>
      <sz val="11"/>
      <color theme="1"/>
      <name val="Palatino Linotype"/>
      <family val="1"/>
    </font>
    <font>
      <sz val="10"/>
      <name val="Palatino Linotype"/>
      <family val="1"/>
    </font>
    <font>
      <sz val="10"/>
      <color indexed="8"/>
      <name val="Palatino Linotype"/>
      <family val="1"/>
    </font>
    <font>
      <sz val="11"/>
      <color indexed="8"/>
      <name val="Palatino Linotype"/>
      <family val="1"/>
    </font>
    <font>
      <sz val="9"/>
      <color rgb="FF000000"/>
      <name val="Arial"/>
      <family val="2"/>
    </font>
    <font>
      <sz val="10"/>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9">
    <xf numFmtId="0" fontId="0" fillId="0" borderId="0" xfId="0"/>
    <xf numFmtId="0" fontId="2" fillId="0" borderId="0" xfId="0" applyFont="1"/>
    <xf numFmtId="43" fontId="2" fillId="0" borderId="0" xfId="1" applyFont="1"/>
    <xf numFmtId="0" fontId="3" fillId="0" borderId="0" xfId="0" applyFont="1" applyAlignment="1">
      <alignment horizontal="center"/>
    </xf>
    <xf numFmtId="0" fontId="3" fillId="2" borderId="1" xfId="0" applyFont="1" applyFill="1" applyBorder="1" applyAlignment="1">
      <alignment horizontal="center"/>
    </xf>
    <xf numFmtId="43" fontId="3" fillId="2" borderId="1" xfId="1" applyFont="1" applyFill="1" applyBorder="1" applyAlignment="1">
      <alignment horizontal="center"/>
    </xf>
    <xf numFmtId="0" fontId="4" fillId="2" borderId="1" xfId="0" applyFont="1" applyFill="1" applyBorder="1" applyAlignment="1">
      <alignment horizontal="center"/>
    </xf>
    <xf numFmtId="14" fontId="2" fillId="0" borderId="2" xfId="0" applyNumberFormat="1" applyFont="1" applyBorder="1" applyAlignment="1">
      <alignment horizontal="right"/>
    </xf>
    <xf numFmtId="0" fontId="2" fillId="0" borderId="3" xfId="0" applyFont="1" applyBorder="1"/>
    <xf numFmtId="0" fontId="0" fillId="0" borderId="3" xfId="0" applyBorder="1"/>
    <xf numFmtId="0" fontId="3" fillId="0" borderId="3" xfId="0" applyFont="1" applyBorder="1" applyAlignment="1">
      <alignment horizontal="left"/>
    </xf>
    <xf numFmtId="43" fontId="2" fillId="0" borderId="3" xfId="1" applyFont="1" applyBorder="1"/>
    <xf numFmtId="43" fontId="2" fillId="3" borderId="4" xfId="1" applyFont="1" applyFill="1" applyBorder="1"/>
    <xf numFmtId="43" fontId="5" fillId="0" borderId="1" xfId="1" applyFont="1" applyBorder="1"/>
    <xf numFmtId="44" fontId="0" fillId="0" borderId="0" xfId="0" applyNumberFormat="1"/>
    <xf numFmtId="2" fontId="0" fillId="0" borderId="0" xfId="0" applyNumberFormat="1"/>
    <xf numFmtId="14" fontId="2" fillId="0" borderId="1" xfId="0" applyNumberFormat="1" applyFont="1" applyBorder="1" applyAlignment="1">
      <alignment horizontal="right" vertical="center"/>
    </xf>
    <xf numFmtId="49" fontId="2" fillId="0" borderId="1" xfId="0" applyNumberFormat="1" applyFont="1" applyBorder="1" applyAlignment="1">
      <alignment horizontal="right"/>
    </xf>
    <xf numFmtId="0" fontId="2" fillId="0" borderId="1" xfId="0" applyFont="1" applyBorder="1"/>
    <xf numFmtId="0" fontId="2" fillId="0" borderId="1" xfId="0" applyFont="1" applyBorder="1" applyAlignment="1">
      <alignment horizontal="right"/>
    </xf>
    <xf numFmtId="0" fontId="2" fillId="3" borderId="1" xfId="0" applyFont="1" applyFill="1" applyBorder="1" applyAlignment="1">
      <alignment horizontal="center" wrapText="1"/>
    </xf>
    <xf numFmtId="0" fontId="2" fillId="0" borderId="1" xfId="0" applyFont="1" applyBorder="1" applyAlignment="1">
      <alignment horizontal="left"/>
    </xf>
    <xf numFmtId="43" fontId="2" fillId="0" borderId="1" xfId="1" applyFont="1" applyFill="1" applyBorder="1" applyAlignment="1">
      <alignment vertical="center"/>
    </xf>
    <xf numFmtId="43" fontId="2" fillId="0" borderId="1" xfId="1" applyFont="1" applyFill="1" applyBorder="1"/>
    <xf numFmtId="43" fontId="2" fillId="0" borderId="1" xfId="0" applyNumberFormat="1" applyFont="1" applyBorder="1"/>
    <xf numFmtId="43" fontId="0" fillId="0" borderId="0" xfId="1" applyFont="1"/>
    <xf numFmtId="43" fontId="0" fillId="0" borderId="0" xfId="0" applyNumberFormat="1"/>
    <xf numFmtId="0" fontId="2" fillId="0" borderId="1" xfId="0" applyFont="1" applyBorder="1" applyAlignment="1">
      <alignment horizontal="center"/>
    </xf>
    <xf numFmtId="0" fontId="2" fillId="3" borderId="1" xfId="0" applyFont="1" applyFill="1" applyBorder="1" applyAlignment="1">
      <alignment horizontal="center"/>
    </xf>
    <xf numFmtId="43" fontId="2" fillId="3" borderId="1" xfId="1" applyFont="1" applyFill="1" applyBorder="1"/>
    <xf numFmtId="14" fontId="2" fillId="0" borderId="1" xfId="0" applyNumberFormat="1" applyFont="1" applyBorder="1" applyAlignment="1">
      <alignment horizontal="right"/>
    </xf>
    <xf numFmtId="39" fontId="6" fillId="0" borderId="1" xfId="1" applyNumberFormat="1" applyFont="1" applyFill="1" applyBorder="1" applyAlignment="1">
      <alignment horizontal="right"/>
    </xf>
    <xf numFmtId="0" fontId="2" fillId="3" borderId="1" xfId="0" applyFont="1" applyFill="1" applyBorder="1" applyAlignment="1">
      <alignment horizontal="left"/>
    </xf>
    <xf numFmtId="0" fontId="2" fillId="3" borderId="0" xfId="0" applyFont="1" applyFill="1"/>
    <xf numFmtId="14" fontId="2" fillId="3" borderId="1" xfId="0" applyNumberFormat="1" applyFont="1" applyFill="1" applyBorder="1" applyAlignment="1">
      <alignment horizontal="right"/>
    </xf>
    <xf numFmtId="0" fontId="2" fillId="3" borderId="1" xfId="0" applyFont="1" applyFill="1" applyBorder="1"/>
    <xf numFmtId="49" fontId="2" fillId="3" borderId="1" xfId="0" applyNumberFormat="1" applyFont="1" applyFill="1" applyBorder="1" applyAlignment="1">
      <alignment horizontal="right"/>
    </xf>
    <xf numFmtId="4" fontId="6" fillId="0" borderId="1" xfId="1" applyNumberFormat="1" applyFont="1" applyFill="1" applyBorder="1" applyAlignment="1">
      <alignment horizontal="right"/>
    </xf>
    <xf numFmtId="0" fontId="6" fillId="0" borderId="1" xfId="1" applyNumberFormat="1" applyFont="1" applyFill="1" applyBorder="1" applyAlignment="1">
      <alignment horizontal="right"/>
    </xf>
    <xf numFmtId="0" fontId="3" fillId="2" borderId="0" xfId="0" applyFont="1" applyFill="1"/>
    <xf numFmtId="0" fontId="2" fillId="2" borderId="0" xfId="0" applyFont="1" applyFill="1"/>
    <xf numFmtId="0" fontId="3" fillId="2" borderId="0" xfId="0" applyFont="1" applyFill="1" applyAlignment="1">
      <alignment horizontal="center"/>
    </xf>
    <xf numFmtId="43" fontId="3" fillId="2" borderId="5" xfId="1" applyFont="1" applyFill="1" applyBorder="1"/>
    <xf numFmtId="43" fontId="3" fillId="2" borderId="5" xfId="0" applyNumberFormat="1" applyFont="1" applyFill="1" applyBorder="1"/>
    <xf numFmtId="43" fontId="2" fillId="0" borderId="0" xfId="0" applyNumberFormat="1" applyFont="1"/>
    <xf numFmtId="0" fontId="3" fillId="0" borderId="6" xfId="0" applyFont="1" applyBorder="1" applyAlignment="1">
      <alignment horizontal="center"/>
    </xf>
    <xf numFmtId="0" fontId="2" fillId="0" borderId="0" xfId="0" applyFont="1" applyAlignment="1">
      <alignment horizontal="center"/>
    </xf>
    <xf numFmtId="0" fontId="2" fillId="0" borderId="7" xfId="0" applyFont="1" applyBorder="1"/>
    <xf numFmtId="43" fontId="2" fillId="0" borderId="7" xfId="1" applyFont="1" applyBorder="1"/>
    <xf numFmtId="0" fontId="3" fillId="2" borderId="8" xfId="0" applyFont="1" applyFill="1" applyBorder="1" applyAlignment="1">
      <alignment horizontal="center"/>
    </xf>
    <xf numFmtId="43" fontId="3" fillId="2" borderId="8" xfId="1" applyFont="1" applyFill="1" applyBorder="1" applyAlignment="1">
      <alignment horizontal="center"/>
    </xf>
    <xf numFmtId="14" fontId="2" fillId="0" borderId="2" xfId="0" applyNumberFormat="1" applyFont="1" applyBorder="1"/>
    <xf numFmtId="0" fontId="2" fillId="0" borderId="3" xfId="0" applyFont="1" applyBorder="1" applyAlignment="1">
      <alignment horizontal="center"/>
    </xf>
    <xf numFmtId="0" fontId="2" fillId="0" borderId="3" xfId="0" applyFont="1" applyBorder="1" applyAlignment="1">
      <alignment horizontal="left" wrapText="1"/>
    </xf>
    <xf numFmtId="43" fontId="2" fillId="0" borderId="1" xfId="1" applyFont="1" applyBorder="1"/>
    <xf numFmtId="14" fontId="7" fillId="0" borderId="1" xfId="0" applyNumberFormat="1" applyFont="1" applyBorder="1" applyAlignment="1">
      <alignment horizontal="right" vertical="center"/>
    </xf>
    <xf numFmtId="0" fontId="2" fillId="3" borderId="1"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wrapText="1"/>
    </xf>
    <xf numFmtId="14" fontId="8" fillId="0" borderId="1" xfId="0" applyNumberFormat="1" applyFont="1" applyBorder="1" applyAlignment="1">
      <alignment horizontal="left" vertical="center" wrapText="1"/>
    </xf>
    <xf numFmtId="43" fontId="2" fillId="3" borderId="1" xfId="1" applyFont="1" applyFill="1" applyBorder="1" applyAlignment="1">
      <alignment vertical="center"/>
    </xf>
    <xf numFmtId="43" fontId="2" fillId="0" borderId="1" xfId="1" applyFont="1" applyBorder="1" applyAlignment="1">
      <alignment vertical="center"/>
    </xf>
    <xf numFmtId="164" fontId="0" fillId="0" borderId="0" xfId="0" applyNumberFormat="1"/>
    <xf numFmtId="0" fontId="2" fillId="0" borderId="1" xfId="0" applyFont="1" applyBorder="1" applyAlignment="1">
      <alignment horizontal="left" vertical="center" wrapText="1"/>
    </xf>
    <xf numFmtId="43" fontId="8" fillId="0" borderId="1" xfId="0" applyNumberFormat="1"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3" borderId="9" xfId="0" applyFont="1" applyFill="1" applyBorder="1" applyAlignment="1">
      <alignment horizontal="center" vertical="center"/>
    </xf>
    <xf numFmtId="0" fontId="2" fillId="0" borderId="9" xfId="0" applyFont="1" applyBorder="1" applyAlignment="1">
      <alignment horizontal="center" vertical="center"/>
    </xf>
    <xf numFmtId="0" fontId="9" fillId="0" borderId="1" xfId="0" applyFont="1" applyBorder="1" applyAlignment="1">
      <alignment vertical="center" wrapText="1"/>
    </xf>
    <xf numFmtId="0" fontId="2" fillId="0" borderId="9" xfId="0" applyFont="1" applyBorder="1" applyAlignment="1">
      <alignment horizontal="left" vertical="center" wrapText="1"/>
    </xf>
    <xf numFmtId="0" fontId="2" fillId="0" borderId="9" xfId="0" applyFont="1" applyBorder="1" applyAlignment="1">
      <alignment vertical="center"/>
    </xf>
    <xf numFmtId="14" fontId="8" fillId="0" borderId="9" xfId="0" applyNumberFormat="1" applyFont="1" applyBorder="1" applyAlignment="1">
      <alignment horizontal="left" vertical="center" wrapText="1"/>
    </xf>
    <xf numFmtId="43" fontId="2" fillId="0" borderId="9" xfId="1" applyFont="1" applyFill="1" applyBorder="1" applyAlignment="1">
      <alignment vertical="center"/>
    </xf>
    <xf numFmtId="43" fontId="2" fillId="3" borderId="9" xfId="1" applyFont="1" applyFill="1" applyBorder="1" applyAlignment="1">
      <alignment vertical="center"/>
    </xf>
    <xf numFmtId="0" fontId="9" fillId="0" borderId="0" xfId="0" applyFont="1" applyAlignment="1">
      <alignment vertical="center" wrapText="1"/>
    </xf>
    <xf numFmtId="4" fontId="2" fillId="0" borderId="1" xfId="0" applyNumberFormat="1" applyFont="1" applyBorder="1" applyAlignment="1">
      <alignment horizontal="left" vertical="center" wrapText="1"/>
    </xf>
    <xf numFmtId="0" fontId="3"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center" vertical="center"/>
    </xf>
    <xf numFmtId="43" fontId="3" fillId="2" borderId="5" xfId="1" applyFont="1" applyFill="1" applyBorder="1" applyAlignment="1">
      <alignment vertical="center"/>
    </xf>
    <xf numFmtId="0" fontId="10" fillId="0" borderId="0" xfId="0" applyFont="1"/>
    <xf numFmtId="0" fontId="3" fillId="0" borderId="0" xfId="0" applyFont="1"/>
    <xf numFmtId="43" fontId="10" fillId="0" borderId="0" xfId="0" applyNumberFormat="1" applyFont="1"/>
    <xf numFmtId="0" fontId="3" fillId="0" borderId="0" xfId="0" applyFont="1" applyAlignment="1">
      <alignment horizontal="center"/>
    </xf>
    <xf numFmtId="17" fontId="3" fillId="0" borderId="0" xfId="0" applyNumberFormat="1" applyFont="1" applyAlignment="1">
      <alignment horizontal="center"/>
    </xf>
    <xf numFmtId="0" fontId="3" fillId="0" borderId="6" xfId="0" applyFont="1" applyBorder="1" applyAlignment="1">
      <alignment horizontal="center"/>
    </xf>
    <xf numFmtId="0" fontId="2" fillId="0" borderId="0" xfId="0" applyFont="1" applyAlignment="1">
      <alignment horizontal="center"/>
    </xf>
  </cellXfs>
  <cellStyles count="2">
    <cellStyle name="Millares" xfId="1" builtinId="3"/>
    <cellStyle name="Normal" xfId="0" builtinId="0"/>
  </cellStyles>
  <dxfs count="13">
    <dxf>
      <font>
        <b val="0"/>
        <i val="0"/>
        <strike val="0"/>
        <condense val="0"/>
        <extend val="0"/>
        <outline val="0"/>
        <shadow val="0"/>
        <u val="none"/>
        <vertAlign val="baseline"/>
        <sz val="10"/>
        <color theme="1"/>
        <name val="Palatino Linotype"/>
        <family val="1"/>
        <scheme val="none"/>
      </font>
      <numFmt numFmtId="35" formatCode="_(* #,##0.00_);_(* \(#,##0.0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Palatino Linotype"/>
        <family val="1"/>
        <scheme val="none"/>
      </font>
      <numFmt numFmtId="165" formatCode="#,##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numFmt numFmtId="166" formatCode="dd/mm/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0"/>
        <color theme="1"/>
        <name val="Palatino Linotype"/>
        <family val="1"/>
        <scheme val="none"/>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0</xdr:row>
      <xdr:rowOff>196215</xdr:rowOff>
    </xdr:from>
    <xdr:to>
      <xdr:col>5</xdr:col>
      <xdr:colOff>54292</xdr:colOff>
      <xdr:row>6</xdr:row>
      <xdr:rowOff>72390</xdr:rowOff>
    </xdr:to>
    <xdr:pic>
      <xdr:nvPicPr>
        <xdr:cNvPr id="2" name="Picture 1">
          <a:extLst>
            <a:ext uri="{FF2B5EF4-FFF2-40B4-BE49-F238E27FC236}">
              <a16:creationId xmlns:a16="http://schemas.microsoft.com/office/drawing/2014/main" id="{492CA346-BE59-4098-A42F-B5168ADF3BBB}"/>
            </a:ext>
          </a:extLst>
        </xdr:cNvPr>
        <xdr:cNvPicPr/>
      </xdr:nvPicPr>
      <xdr:blipFill rotWithShape="1">
        <a:blip xmlns:r="http://schemas.openxmlformats.org/officeDocument/2006/relationships" r:embed="rId1"/>
        <a:srcRect l="21147" t="21357" r="20430" b="67487"/>
        <a:stretch/>
      </xdr:blipFill>
      <xdr:spPr bwMode="auto">
        <a:xfrm>
          <a:off x="179070" y="148590"/>
          <a:ext cx="3599497" cy="8763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170974</xdr:colOff>
      <xdr:row>126</xdr:row>
      <xdr:rowOff>130016</xdr:rowOff>
    </xdr:from>
    <xdr:to>
      <xdr:col>5</xdr:col>
      <xdr:colOff>16192</xdr:colOff>
      <xdr:row>131</xdr:row>
      <xdr:rowOff>110967</xdr:rowOff>
    </xdr:to>
    <xdr:pic>
      <xdr:nvPicPr>
        <xdr:cNvPr id="3" name="Picture 1">
          <a:extLst>
            <a:ext uri="{FF2B5EF4-FFF2-40B4-BE49-F238E27FC236}">
              <a16:creationId xmlns:a16="http://schemas.microsoft.com/office/drawing/2014/main" id="{E97FDC44-8B54-427F-AE71-25B99588E466}"/>
            </a:ext>
          </a:extLst>
        </xdr:cNvPr>
        <xdr:cNvPicPr/>
      </xdr:nvPicPr>
      <xdr:blipFill rotWithShape="1">
        <a:blip xmlns:r="http://schemas.openxmlformats.org/officeDocument/2006/relationships" r:embed="rId1"/>
        <a:srcRect l="21147" t="21357" r="20430" b="67487"/>
        <a:stretch/>
      </xdr:blipFill>
      <xdr:spPr bwMode="auto">
        <a:xfrm>
          <a:off x="170974" y="25323641"/>
          <a:ext cx="3569493" cy="942976"/>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3/Informe%20de%20Tesoreria%202023/Informe%20de%20Tesorer&#237;a%20%20A&#241;o%202023.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3/Informe%20de%20Tesoreria%202023/Informe%20de%20Tesorer&#237;a%20%20A&#241;o%202023.xlsx?0E809711" TargetMode="External"/><Relationship Id="rId1" Type="http://schemas.openxmlformats.org/officeDocument/2006/relationships/externalLinkPath" Target="file:///\\0E809711\Informe%20de%20Tesorer&#237;a%20%20A&#241;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ciembre 2022"/>
      <sheetName val="ENERO"/>
      <sheetName val="FEBRERO"/>
      <sheetName val="MARZO"/>
      <sheetName val="ABRIL"/>
      <sheetName val="MAYO"/>
      <sheetName val="JUNIO"/>
      <sheetName val="JULIO"/>
      <sheetName val="AGOSTO"/>
      <sheetName val="SEPTIEMBRE"/>
      <sheetName val="OCTUBRE"/>
      <sheetName val="NOVIEMBRE"/>
      <sheetName val="DICIEMBRE"/>
      <sheetName val="Hoja3"/>
      <sheetName val="Hoja1"/>
      <sheetName val="Hoja2"/>
    </sheetNames>
    <sheetDataSet>
      <sheetData sheetId="0"/>
      <sheetData sheetId="1"/>
      <sheetData sheetId="2"/>
      <sheetData sheetId="3"/>
      <sheetData sheetId="4"/>
      <sheetData sheetId="5"/>
      <sheetData sheetId="6"/>
      <sheetData sheetId="7"/>
      <sheetData sheetId="8"/>
      <sheetData sheetId="9">
        <row r="92">
          <cell r="L92">
            <v>643081.38699999417</v>
          </cell>
        </row>
        <row r="212">
          <cell r="L212">
            <v>2075100886.8292089</v>
          </cell>
        </row>
      </sheetData>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59F2B2-AD93-4498-95F2-472FBA709CAA}" name="Tabla134579810234567891112" displayName="Tabla134579810234567891112" ref="B7:L118" totalsRowShown="0" headerRowDxfId="12" headerRowBorderDxfId="11" tableBorderDxfId="10" headerRowCellStyle="Millares">
  <sortState xmlns:xlrd2="http://schemas.microsoft.com/office/spreadsheetml/2017/richdata2" ref="B8:L118">
    <sortCondition ref="B9:B118"/>
  </sortState>
  <tableColumns count="11">
    <tableColumn id="1" xr3:uid="{1D6D2B77-1EB7-4874-95C4-6E7B2C32E0EB}" name="Fecha" dataDxfId="9"/>
    <tableColumn id="2" xr3:uid="{CB5214C9-08A2-4A6C-A873-76134012D586}" name="Transferencia" dataDxfId="8"/>
    <tableColumn id="3" xr3:uid="{BF8A3B43-BE0D-444B-B322-902D2C0AABA6}" name="Cheque" dataDxfId="7"/>
    <tableColumn id="4" xr3:uid="{80437BEC-C513-4CA0-9722-F03E921ED98A}" name="Referencia"/>
    <tableColumn id="5" xr3:uid="{5C5DC040-0892-43C3-8CEE-5304E4279102}" name="Beneficiario" dataDxfId="6"/>
    <tableColumn id="6" xr3:uid="{B0F9E249-AB95-45D4-854F-4B08868430D9}" name="Columna1" dataDxfId="5"/>
    <tableColumn id="7" xr3:uid="{C5169958-B74C-446F-A1BB-9153CD7BB0B3}" name="Descripcion" dataDxfId="4"/>
    <tableColumn id="8" xr3:uid="{898EFFD7-0517-4190-9447-9F5D765C141B}" name="Columna2" dataDxfId="3"/>
    <tableColumn id="9" xr3:uid="{A7A55F5D-DD4A-4ACD-82DB-C864CFB937D0}" name="Debito" dataDxfId="2" dataCellStyle="Millares"/>
    <tableColumn id="10" xr3:uid="{3FA9DE7C-B19E-4918-88BE-54CDB5090598}" name="Credito" dataDxfId="1" dataCellStyle="Millares"/>
    <tableColumn id="11" xr3:uid="{CA0B3B5C-BECF-4774-8295-B533B8DC90D1}" name="Balance" dataDxfId="0">
      <calculatedColumnFormula>+J8-K8+L7</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2C05B-659B-431E-824D-023D2CC29267}">
  <dimension ref="A1:P218"/>
  <sheetViews>
    <sheetView showGridLines="0" tabSelected="1" view="pageBreakPreview" topLeftCell="E1" zoomScale="93" zoomScaleNormal="100" zoomScaleSheetLayoutView="93" workbookViewId="0">
      <selection activeCell="O207" sqref="O207"/>
    </sheetView>
  </sheetViews>
  <sheetFormatPr baseColWidth="10" defaultRowHeight="15" x14ac:dyDescent="0.25"/>
  <cols>
    <col min="1" max="1" width="2.5703125" customWidth="1"/>
    <col min="2" max="2" width="10.140625" bestFit="1" customWidth="1"/>
    <col min="3" max="3" width="12.7109375" bestFit="1" customWidth="1"/>
    <col min="4" max="4" width="10.28515625" customWidth="1"/>
    <col min="5" max="5" width="20.140625" customWidth="1"/>
    <col min="6" max="6" width="32.7109375" customWidth="1"/>
    <col min="7" max="7" width="2.28515625" hidden="1" customWidth="1"/>
    <col min="8" max="8" width="63.28515625" customWidth="1"/>
    <col min="9" max="9" width="10" hidden="1" customWidth="1"/>
    <col min="10" max="10" width="25.42578125" customWidth="1"/>
    <col min="11" max="11" width="28.7109375" customWidth="1"/>
    <col min="12" max="12" width="20.5703125" style="82" customWidth="1"/>
    <col min="13" max="13" width="5" customWidth="1"/>
    <col min="14" max="14" width="16.85546875" bestFit="1" customWidth="1"/>
    <col min="16" max="16" width="14.140625" bestFit="1" customWidth="1"/>
  </cols>
  <sheetData>
    <row r="1" spans="1:15" ht="12" customHeight="1" x14ac:dyDescent="0.3">
      <c r="A1" s="1"/>
      <c r="B1" s="1"/>
      <c r="C1" s="1"/>
      <c r="D1" s="1"/>
      <c r="E1" s="1"/>
      <c r="F1" s="1"/>
      <c r="G1" s="1"/>
      <c r="H1" s="1"/>
      <c r="I1" s="1"/>
      <c r="J1" s="2"/>
      <c r="K1" s="2"/>
      <c r="L1" s="1"/>
    </row>
    <row r="2" spans="1:15" ht="15.75" x14ac:dyDescent="0.3">
      <c r="A2" s="1"/>
      <c r="B2" s="85" t="s">
        <v>0</v>
      </c>
      <c r="C2" s="85"/>
      <c r="D2" s="85"/>
      <c r="E2" s="85"/>
      <c r="F2" s="85"/>
      <c r="G2" s="85"/>
      <c r="H2" s="85"/>
      <c r="I2" s="85"/>
      <c r="J2" s="85"/>
      <c r="K2" s="85"/>
      <c r="L2" s="85"/>
    </row>
    <row r="3" spans="1:15" ht="12" customHeight="1" x14ac:dyDescent="0.3">
      <c r="A3" s="1"/>
      <c r="B3" s="85" t="s">
        <v>1</v>
      </c>
      <c r="C3" s="85"/>
      <c r="D3" s="85"/>
      <c r="E3" s="85"/>
      <c r="F3" s="85"/>
      <c r="G3" s="85"/>
      <c r="H3" s="85"/>
      <c r="I3" s="85"/>
      <c r="J3" s="85"/>
      <c r="K3" s="85"/>
      <c r="L3" s="85"/>
    </row>
    <row r="4" spans="1:15" ht="11.25" customHeight="1" x14ac:dyDescent="0.3">
      <c r="A4" s="1"/>
      <c r="B4" s="85" t="s">
        <v>2</v>
      </c>
      <c r="C4" s="85"/>
      <c r="D4" s="85"/>
      <c r="E4" s="85"/>
      <c r="F4" s="85"/>
      <c r="G4" s="85"/>
      <c r="H4" s="85"/>
      <c r="I4" s="85"/>
      <c r="J4" s="85"/>
      <c r="K4" s="85"/>
      <c r="L4" s="85"/>
    </row>
    <row r="5" spans="1:15" ht="12.75" customHeight="1" x14ac:dyDescent="0.3">
      <c r="A5" s="1"/>
      <c r="B5" s="86" t="s">
        <v>3</v>
      </c>
      <c r="C5" s="86"/>
      <c r="D5" s="86"/>
      <c r="E5" s="86"/>
      <c r="F5" s="86"/>
      <c r="G5" s="86"/>
      <c r="H5" s="86"/>
      <c r="I5" s="86"/>
      <c r="J5" s="86"/>
      <c r="K5" s="86"/>
      <c r="L5" s="86"/>
    </row>
    <row r="6" spans="1:15" ht="11.25" customHeight="1" x14ac:dyDescent="0.3">
      <c r="A6" s="1"/>
      <c r="B6" s="1"/>
      <c r="C6" s="1"/>
      <c r="D6" s="1"/>
      <c r="E6" s="1"/>
      <c r="F6" s="1"/>
      <c r="G6" s="1"/>
      <c r="H6" s="1"/>
      <c r="I6" s="1"/>
      <c r="J6" s="2"/>
      <c r="K6" s="2"/>
      <c r="L6" s="1"/>
    </row>
    <row r="7" spans="1:15" ht="17.25" x14ac:dyDescent="0.35">
      <c r="A7" s="1"/>
      <c r="B7" s="4" t="s">
        <v>4</v>
      </c>
      <c r="C7" s="4" t="s">
        <v>5</v>
      </c>
      <c r="D7" s="4" t="s">
        <v>6</v>
      </c>
      <c r="E7" s="4" t="s">
        <v>7</v>
      </c>
      <c r="F7" s="4" t="s">
        <v>8</v>
      </c>
      <c r="G7" s="4" t="s">
        <v>9</v>
      </c>
      <c r="H7" s="4" t="s">
        <v>10</v>
      </c>
      <c r="I7" s="4" t="s">
        <v>11</v>
      </c>
      <c r="J7" s="5" t="s">
        <v>12</v>
      </c>
      <c r="K7" s="5" t="s">
        <v>13</v>
      </c>
      <c r="L7" s="6" t="s">
        <v>14</v>
      </c>
    </row>
    <row r="8" spans="1:15" ht="16.5" x14ac:dyDescent="0.3">
      <c r="A8" s="1"/>
      <c r="B8" s="7"/>
      <c r="C8" s="8"/>
      <c r="D8" s="8"/>
      <c r="E8" s="8"/>
      <c r="F8" s="9"/>
      <c r="G8" s="8"/>
      <c r="H8" s="10" t="s">
        <v>15</v>
      </c>
      <c r="I8" s="8"/>
      <c r="J8" s="11"/>
      <c r="K8" s="12"/>
      <c r="L8" s="13">
        <f>+[1]SEPTIEMBRE!L92</f>
        <v>643081.38699999417</v>
      </c>
      <c r="N8" s="14"/>
      <c r="O8" s="15"/>
    </row>
    <row r="9" spans="1:15" ht="15.75" x14ac:dyDescent="0.3">
      <c r="A9" s="1"/>
      <c r="B9" s="16">
        <v>45202</v>
      </c>
      <c r="C9" s="17"/>
      <c r="D9" s="18"/>
      <c r="E9" s="19" t="s">
        <v>16</v>
      </c>
      <c r="F9" s="20" t="s">
        <v>17</v>
      </c>
      <c r="G9" s="18"/>
      <c r="H9" s="21" t="s">
        <v>18</v>
      </c>
      <c r="I9" s="18"/>
      <c r="J9" s="22"/>
      <c r="K9" s="23">
        <v>18165</v>
      </c>
      <c r="L9" s="24">
        <f>+L8+Tabla134579810234567891112[[#This Row],[Debito]]-Tabla134579810234567891112[[#This Row],[Credito]]</f>
        <v>624916.38699999417</v>
      </c>
      <c r="N9" s="25"/>
    </row>
    <row r="10" spans="1:15" ht="15.75" x14ac:dyDescent="0.3">
      <c r="A10" s="1"/>
      <c r="B10" s="16">
        <v>45202</v>
      </c>
      <c r="C10" s="18"/>
      <c r="D10" s="18"/>
      <c r="E10" s="19" t="s">
        <v>19</v>
      </c>
      <c r="F10" s="20" t="s">
        <v>17</v>
      </c>
      <c r="G10" s="18"/>
      <c r="H10" s="21" t="s">
        <v>18</v>
      </c>
      <c r="I10" s="18"/>
      <c r="J10" s="23"/>
      <c r="K10" s="23">
        <v>18165</v>
      </c>
      <c r="L10" s="24">
        <f>+L9+Tabla134579810234567891112[[#This Row],[Debito]]-Tabla134579810234567891112[[#This Row],[Credito]]</f>
        <v>606751.38699999417</v>
      </c>
    </row>
    <row r="11" spans="1:15" ht="15.75" x14ac:dyDescent="0.3">
      <c r="A11" s="1"/>
      <c r="B11" s="16">
        <v>45202</v>
      </c>
      <c r="C11" s="18"/>
      <c r="D11" s="18"/>
      <c r="E11" s="19" t="s">
        <v>20</v>
      </c>
      <c r="F11" s="20" t="s">
        <v>17</v>
      </c>
      <c r="G11" s="18"/>
      <c r="H11" s="21" t="s">
        <v>18</v>
      </c>
      <c r="I11" s="18"/>
      <c r="J11" s="23"/>
      <c r="K11" s="23">
        <v>18165</v>
      </c>
      <c r="L11" s="24">
        <f>+L10+Tabla134579810234567891112[[#This Row],[Debito]]-Tabla134579810234567891112[[#This Row],[Credito]]</f>
        <v>588586.38699999417</v>
      </c>
      <c r="N11" s="26"/>
    </row>
    <row r="12" spans="1:15" ht="15.75" x14ac:dyDescent="0.3">
      <c r="A12" s="1"/>
      <c r="B12" s="16">
        <v>45202</v>
      </c>
      <c r="C12" s="18"/>
      <c r="D12" s="18"/>
      <c r="E12" s="19" t="s">
        <v>21</v>
      </c>
      <c r="F12" s="20" t="s">
        <v>17</v>
      </c>
      <c r="G12" s="18"/>
      <c r="H12" s="21" t="s">
        <v>18</v>
      </c>
      <c r="I12" s="18"/>
      <c r="J12" s="23"/>
      <c r="K12" s="23">
        <v>22207.5</v>
      </c>
      <c r="L12" s="24">
        <f>+L11+Tabla134579810234567891112[[#This Row],[Debito]]-Tabla134579810234567891112[[#This Row],[Credito]]</f>
        <v>566378.88699999417</v>
      </c>
      <c r="N12" s="26"/>
    </row>
    <row r="13" spans="1:15" ht="15.75" x14ac:dyDescent="0.3">
      <c r="A13" s="1"/>
      <c r="B13" s="16">
        <v>45202</v>
      </c>
      <c r="C13" s="18"/>
      <c r="D13" s="18"/>
      <c r="E13" s="19" t="s">
        <v>22</v>
      </c>
      <c r="F13" s="27" t="s">
        <v>23</v>
      </c>
      <c r="G13" s="18"/>
      <c r="H13" s="21" t="s">
        <v>24</v>
      </c>
      <c r="I13" s="18"/>
      <c r="J13" s="23"/>
      <c r="K13" s="23">
        <v>27.25</v>
      </c>
      <c r="L13" s="24">
        <f>+L12+Tabla134579810234567891112[[#This Row],[Debito]]-Tabla134579810234567891112[[#This Row],[Credito]]</f>
        <v>566351.63699999417</v>
      </c>
      <c r="N13" s="26"/>
    </row>
    <row r="14" spans="1:15" ht="15.75" x14ac:dyDescent="0.3">
      <c r="A14" s="1"/>
      <c r="B14" s="16">
        <v>45202</v>
      </c>
      <c r="C14" s="18"/>
      <c r="D14" s="18"/>
      <c r="E14" s="19" t="s">
        <v>25</v>
      </c>
      <c r="F14" s="27" t="s">
        <v>23</v>
      </c>
      <c r="G14" s="18"/>
      <c r="H14" s="21" t="s">
        <v>24</v>
      </c>
      <c r="I14" s="18"/>
      <c r="J14" s="23"/>
      <c r="K14" s="23">
        <v>27.25</v>
      </c>
      <c r="L14" s="24">
        <f>+L13+Tabla134579810234567891112[[#This Row],[Debito]]-Tabla134579810234567891112[[#This Row],[Credito]]</f>
        <v>566324.38699999417</v>
      </c>
    </row>
    <row r="15" spans="1:15" ht="15.75" x14ac:dyDescent="0.3">
      <c r="A15" s="1"/>
      <c r="B15" s="16">
        <v>45202</v>
      </c>
      <c r="C15" s="18"/>
      <c r="D15" s="18"/>
      <c r="E15" s="19" t="s">
        <v>26</v>
      </c>
      <c r="F15" s="27" t="s">
        <v>23</v>
      </c>
      <c r="G15" s="18"/>
      <c r="H15" s="21" t="s">
        <v>24</v>
      </c>
      <c r="I15" s="18"/>
      <c r="J15" s="23"/>
      <c r="K15" s="23">
        <v>27.25</v>
      </c>
      <c r="L15" s="24">
        <f>+L14+Tabla134579810234567891112[[#This Row],[Debito]]-Tabla134579810234567891112[[#This Row],[Credito]]</f>
        <v>566297.13699999417</v>
      </c>
    </row>
    <row r="16" spans="1:15" ht="15.75" x14ac:dyDescent="0.3">
      <c r="A16" s="1"/>
      <c r="B16" s="16">
        <v>45202</v>
      </c>
      <c r="C16" s="18"/>
      <c r="D16" s="18"/>
      <c r="E16" s="19" t="s">
        <v>27</v>
      </c>
      <c r="F16" s="27" t="s">
        <v>23</v>
      </c>
      <c r="G16" s="18"/>
      <c r="H16" s="21" t="s">
        <v>24</v>
      </c>
      <c r="I16" s="18"/>
      <c r="J16" s="23"/>
      <c r="K16" s="23">
        <v>33.31</v>
      </c>
      <c r="L16" s="24">
        <f>+L15+Tabla134579810234567891112[[#This Row],[Debito]]-Tabla134579810234567891112[[#This Row],[Credito]]</f>
        <v>566263.82699999411</v>
      </c>
    </row>
    <row r="17" spans="1:12" ht="15.75" x14ac:dyDescent="0.3">
      <c r="A17" s="1"/>
      <c r="B17" s="16">
        <v>45203</v>
      </c>
      <c r="C17" s="18"/>
      <c r="D17" s="18"/>
      <c r="E17" s="19" t="s">
        <v>28</v>
      </c>
      <c r="F17" s="28" t="s">
        <v>29</v>
      </c>
      <c r="G17" s="18"/>
      <c r="H17" s="21" t="s">
        <v>30</v>
      </c>
      <c r="I17" s="18"/>
      <c r="J17" s="23"/>
      <c r="K17" s="23">
        <v>77361.539999999994</v>
      </c>
      <c r="L17" s="24">
        <f>+L16+Tabla134579810234567891112[[#This Row],[Debito]]-Tabla134579810234567891112[[#This Row],[Credito]]</f>
        <v>488902.28699999413</v>
      </c>
    </row>
    <row r="18" spans="1:12" ht="15.75" x14ac:dyDescent="0.3">
      <c r="A18" s="1"/>
      <c r="B18" s="16">
        <v>45204</v>
      </c>
      <c r="C18" s="18"/>
      <c r="D18" s="18"/>
      <c r="E18" s="19" t="s">
        <v>31</v>
      </c>
      <c r="F18" s="20" t="s">
        <v>17</v>
      </c>
      <c r="G18" s="18"/>
      <c r="H18" s="21" t="s">
        <v>18</v>
      </c>
      <c r="I18" s="18"/>
      <c r="J18" s="23"/>
      <c r="K18" s="23">
        <v>9500</v>
      </c>
      <c r="L18" s="24">
        <f>+L17+Tabla134579810234567891112[[#This Row],[Debito]]-Tabla134579810234567891112[[#This Row],[Credito]]</f>
        <v>479402.28699999413</v>
      </c>
    </row>
    <row r="19" spans="1:12" ht="15.75" x14ac:dyDescent="0.3">
      <c r="A19" s="1"/>
      <c r="B19" s="16">
        <v>45204</v>
      </c>
      <c r="C19" s="18"/>
      <c r="D19" s="18"/>
      <c r="E19" s="19" t="s">
        <v>32</v>
      </c>
      <c r="F19" s="20" t="s">
        <v>17</v>
      </c>
      <c r="G19" s="18"/>
      <c r="H19" s="21" t="s">
        <v>18</v>
      </c>
      <c r="I19" s="18"/>
      <c r="J19" s="23"/>
      <c r="K19" s="23">
        <v>9500</v>
      </c>
      <c r="L19" s="24">
        <f>+L18+Tabla134579810234567891112[[#This Row],[Debito]]-Tabla134579810234567891112[[#This Row],[Credito]]</f>
        <v>469902.28699999413</v>
      </c>
    </row>
    <row r="20" spans="1:12" ht="15.75" x14ac:dyDescent="0.3">
      <c r="A20" s="1"/>
      <c r="B20" s="16">
        <v>45204</v>
      </c>
      <c r="C20" s="18"/>
      <c r="D20" s="18"/>
      <c r="E20" s="19" t="s">
        <v>33</v>
      </c>
      <c r="F20" s="20" t="s">
        <v>17</v>
      </c>
      <c r="G20" s="18"/>
      <c r="H20" s="21" t="s">
        <v>18</v>
      </c>
      <c r="I20" s="18"/>
      <c r="J20" s="23"/>
      <c r="K20" s="23">
        <v>9500</v>
      </c>
      <c r="L20" s="24">
        <f>+L19+Tabla134579810234567891112[[#This Row],[Debito]]-Tabla134579810234567891112[[#This Row],[Credito]]</f>
        <v>460402.28699999413</v>
      </c>
    </row>
    <row r="21" spans="1:12" ht="15.75" x14ac:dyDescent="0.3">
      <c r="A21" s="1"/>
      <c r="B21" s="16">
        <v>45204</v>
      </c>
      <c r="C21" s="18"/>
      <c r="D21" s="18"/>
      <c r="E21" s="19" t="s">
        <v>34</v>
      </c>
      <c r="F21" s="20" t="s">
        <v>17</v>
      </c>
      <c r="G21" s="18"/>
      <c r="H21" s="21" t="s">
        <v>18</v>
      </c>
      <c r="I21" s="18"/>
      <c r="J21" s="23"/>
      <c r="K21" s="23">
        <v>11650</v>
      </c>
      <c r="L21" s="24">
        <f>+L20+Tabla134579810234567891112[[#This Row],[Debito]]-Tabla134579810234567891112[[#This Row],[Credito]]</f>
        <v>448752.28699999413</v>
      </c>
    </row>
    <row r="22" spans="1:12" ht="15.75" x14ac:dyDescent="0.3">
      <c r="A22" s="1"/>
      <c r="B22" s="16">
        <v>45204</v>
      </c>
      <c r="C22" s="18"/>
      <c r="D22" s="18"/>
      <c r="E22" s="19" t="s">
        <v>35</v>
      </c>
      <c r="F22" s="20" t="s">
        <v>17</v>
      </c>
      <c r="G22" s="18"/>
      <c r="H22" s="21" t="s">
        <v>18</v>
      </c>
      <c r="I22" s="18"/>
      <c r="J22" s="23"/>
      <c r="K22" s="23">
        <v>34440</v>
      </c>
      <c r="L22" s="24">
        <f>+L21+Tabla134579810234567891112[[#This Row],[Debito]]-Tabla134579810234567891112[[#This Row],[Credito]]</f>
        <v>414312.28699999413</v>
      </c>
    </row>
    <row r="23" spans="1:12" ht="15.75" x14ac:dyDescent="0.3">
      <c r="A23" s="1"/>
      <c r="B23" s="16">
        <v>45204</v>
      </c>
      <c r="C23" s="18"/>
      <c r="D23" s="18"/>
      <c r="E23" s="19" t="s">
        <v>36</v>
      </c>
      <c r="F23" s="20" t="s">
        <v>17</v>
      </c>
      <c r="G23" s="18"/>
      <c r="H23" s="21" t="s">
        <v>18</v>
      </c>
      <c r="I23" s="18"/>
      <c r="J23" s="23"/>
      <c r="K23" s="23">
        <v>9500</v>
      </c>
      <c r="L23" s="24">
        <f>+L22+Tabla134579810234567891112[[#This Row],[Debito]]-Tabla134579810234567891112[[#This Row],[Credito]]</f>
        <v>404812.28699999413</v>
      </c>
    </row>
    <row r="24" spans="1:12" ht="15.75" x14ac:dyDescent="0.3">
      <c r="A24" s="1"/>
      <c r="B24" s="16">
        <v>45204</v>
      </c>
      <c r="C24" s="18"/>
      <c r="D24" s="18"/>
      <c r="E24" s="19" t="s">
        <v>37</v>
      </c>
      <c r="F24" s="20" t="s">
        <v>17</v>
      </c>
      <c r="G24" s="18"/>
      <c r="H24" s="21" t="s">
        <v>18</v>
      </c>
      <c r="I24" s="18"/>
      <c r="J24" s="23"/>
      <c r="K24" s="23">
        <v>11650</v>
      </c>
      <c r="L24" s="24">
        <f>+L23+Tabla134579810234567891112[[#This Row],[Debito]]-Tabla134579810234567891112[[#This Row],[Credito]]</f>
        <v>393162.28699999413</v>
      </c>
    </row>
    <row r="25" spans="1:12" ht="15.75" x14ac:dyDescent="0.3">
      <c r="A25" s="1"/>
      <c r="B25" s="16">
        <v>45204</v>
      </c>
      <c r="C25" s="18"/>
      <c r="D25" s="18"/>
      <c r="E25" s="19" t="s">
        <v>38</v>
      </c>
      <c r="F25" s="27" t="s">
        <v>23</v>
      </c>
      <c r="G25" s="18"/>
      <c r="H25" s="21" t="s">
        <v>24</v>
      </c>
      <c r="I25" s="18"/>
      <c r="J25" s="23"/>
      <c r="K25" s="23">
        <v>14.25</v>
      </c>
      <c r="L25" s="24">
        <f>+L24+Tabla134579810234567891112[[#This Row],[Debito]]-Tabla134579810234567891112[[#This Row],[Credito]]</f>
        <v>393148.03699999413</v>
      </c>
    </row>
    <row r="26" spans="1:12" ht="15.75" x14ac:dyDescent="0.3">
      <c r="A26" s="1"/>
      <c r="B26" s="16">
        <v>45204</v>
      </c>
      <c r="C26" s="18"/>
      <c r="D26" s="18"/>
      <c r="E26" s="19" t="s">
        <v>39</v>
      </c>
      <c r="F26" s="27" t="s">
        <v>23</v>
      </c>
      <c r="G26" s="18"/>
      <c r="H26" s="21" t="s">
        <v>24</v>
      </c>
      <c r="I26" s="18"/>
      <c r="J26" s="23"/>
      <c r="K26" s="23">
        <v>14.25</v>
      </c>
      <c r="L26" s="24">
        <f>+L25+Tabla134579810234567891112[[#This Row],[Debito]]-Tabla134579810234567891112[[#This Row],[Credito]]</f>
        <v>393133.78699999413</v>
      </c>
    </row>
    <row r="27" spans="1:12" ht="15.75" x14ac:dyDescent="0.3">
      <c r="A27" s="1"/>
      <c r="B27" s="16">
        <v>45204</v>
      </c>
      <c r="C27" s="18"/>
      <c r="D27" s="18"/>
      <c r="E27" s="19" t="s">
        <v>40</v>
      </c>
      <c r="F27" s="27" t="s">
        <v>23</v>
      </c>
      <c r="G27" s="18"/>
      <c r="H27" s="21" t="s">
        <v>24</v>
      </c>
      <c r="I27" s="18"/>
      <c r="J27" s="23"/>
      <c r="K27" s="23">
        <v>14.25</v>
      </c>
      <c r="L27" s="24">
        <f>+L26+Tabla134579810234567891112[[#This Row],[Debito]]-Tabla134579810234567891112[[#This Row],[Credito]]</f>
        <v>393119.53699999413</v>
      </c>
    </row>
    <row r="28" spans="1:12" ht="15.75" x14ac:dyDescent="0.3">
      <c r="A28" s="1"/>
      <c r="B28" s="16">
        <v>45204</v>
      </c>
      <c r="C28" s="18"/>
      <c r="D28" s="18"/>
      <c r="E28" s="19" t="s">
        <v>41</v>
      </c>
      <c r="F28" s="27" t="s">
        <v>23</v>
      </c>
      <c r="G28" s="18"/>
      <c r="H28" s="21" t="s">
        <v>24</v>
      </c>
      <c r="I28" s="18"/>
      <c r="J28" s="23"/>
      <c r="K28" s="23">
        <v>17.48</v>
      </c>
      <c r="L28" s="24">
        <f>+L27+Tabla134579810234567891112[[#This Row],[Debito]]-Tabla134579810234567891112[[#This Row],[Credito]]</f>
        <v>393102.05699999415</v>
      </c>
    </row>
    <row r="29" spans="1:12" ht="15.75" x14ac:dyDescent="0.3">
      <c r="A29" s="1"/>
      <c r="B29" s="16">
        <v>45204</v>
      </c>
      <c r="C29" s="18"/>
      <c r="D29" s="18"/>
      <c r="E29" s="19" t="s">
        <v>42</v>
      </c>
      <c r="F29" s="27" t="s">
        <v>23</v>
      </c>
      <c r="G29" s="18"/>
      <c r="H29" s="21" t="s">
        <v>24</v>
      </c>
      <c r="I29" s="18"/>
      <c r="J29" s="23"/>
      <c r="K29" s="23">
        <v>51.66</v>
      </c>
      <c r="L29" s="24">
        <f>+L28+Tabla134579810234567891112[[#This Row],[Debito]]-Tabla134579810234567891112[[#This Row],[Credito]]</f>
        <v>393050.39699999418</v>
      </c>
    </row>
    <row r="30" spans="1:12" ht="15.75" x14ac:dyDescent="0.3">
      <c r="A30" s="1"/>
      <c r="B30" s="16">
        <v>45204</v>
      </c>
      <c r="C30" s="18"/>
      <c r="D30" s="18"/>
      <c r="E30" s="19" t="s">
        <v>43</v>
      </c>
      <c r="F30" s="27" t="s">
        <v>23</v>
      </c>
      <c r="G30" s="18"/>
      <c r="H30" s="21" t="s">
        <v>24</v>
      </c>
      <c r="I30" s="18"/>
      <c r="J30" s="23"/>
      <c r="K30" s="23">
        <v>14.25</v>
      </c>
      <c r="L30" s="24">
        <f>+L29+Tabla134579810234567891112[[#This Row],[Debito]]-Tabla134579810234567891112[[#This Row],[Credito]]</f>
        <v>393036.14699999418</v>
      </c>
    </row>
    <row r="31" spans="1:12" ht="15.75" x14ac:dyDescent="0.3">
      <c r="A31" s="1"/>
      <c r="B31" s="16">
        <v>45204</v>
      </c>
      <c r="C31" s="18"/>
      <c r="D31" s="18"/>
      <c r="E31" s="19" t="s">
        <v>44</v>
      </c>
      <c r="F31" s="27" t="s">
        <v>23</v>
      </c>
      <c r="G31" s="18"/>
      <c r="H31" s="21" t="s">
        <v>24</v>
      </c>
      <c r="I31" s="18"/>
      <c r="J31" s="23"/>
      <c r="K31" s="23">
        <v>17.48</v>
      </c>
      <c r="L31" s="24">
        <f>+L30+Tabla134579810234567891112[[#This Row],[Debito]]-Tabla134579810234567891112[[#This Row],[Credito]]</f>
        <v>393018.6669999942</v>
      </c>
    </row>
    <row r="32" spans="1:12" ht="15.75" x14ac:dyDescent="0.3">
      <c r="A32" s="1"/>
      <c r="B32" s="16">
        <v>45204</v>
      </c>
      <c r="C32" s="18"/>
      <c r="D32" s="18"/>
      <c r="E32" s="19" t="s">
        <v>45</v>
      </c>
      <c r="F32" s="27" t="s">
        <v>23</v>
      </c>
      <c r="G32" s="18"/>
      <c r="H32" s="21" t="s">
        <v>46</v>
      </c>
      <c r="I32" s="18"/>
      <c r="J32" s="23"/>
      <c r="K32" s="23">
        <v>116.04</v>
      </c>
      <c r="L32" s="24">
        <f>+L31+Tabla134579810234567891112[[#This Row],[Debito]]-Tabla134579810234567891112[[#This Row],[Credito]]</f>
        <v>392902.62699999422</v>
      </c>
    </row>
    <row r="33" spans="1:14" ht="15.75" x14ac:dyDescent="0.3">
      <c r="A33" s="1"/>
      <c r="B33" s="16">
        <v>45205</v>
      </c>
      <c r="C33" s="18"/>
      <c r="D33" s="18"/>
      <c r="E33" s="19" t="s">
        <v>47</v>
      </c>
      <c r="F33" s="20" t="s">
        <v>17</v>
      </c>
      <c r="G33" s="18"/>
      <c r="H33" s="21" t="s">
        <v>18</v>
      </c>
      <c r="I33" s="18"/>
      <c r="J33" s="23"/>
      <c r="K33" s="23">
        <v>14070</v>
      </c>
      <c r="L33" s="24">
        <f>+L32+Tabla134579810234567891112[[#This Row],[Debito]]-Tabla134579810234567891112[[#This Row],[Credito]]</f>
        <v>378832.62699999422</v>
      </c>
    </row>
    <row r="34" spans="1:14" ht="15.75" x14ac:dyDescent="0.3">
      <c r="A34" s="1"/>
      <c r="B34" s="16">
        <v>45205</v>
      </c>
      <c r="C34" s="18"/>
      <c r="D34" s="18"/>
      <c r="E34" s="19" t="s">
        <v>48</v>
      </c>
      <c r="F34" s="20" t="s">
        <v>17</v>
      </c>
      <c r="G34" s="18"/>
      <c r="H34" s="21" t="s">
        <v>18</v>
      </c>
      <c r="I34" s="18"/>
      <c r="J34" s="23"/>
      <c r="K34" s="23">
        <v>17220</v>
      </c>
      <c r="L34" s="24">
        <f>+L33+Tabla134579810234567891112[[#This Row],[Debito]]-Tabla134579810234567891112[[#This Row],[Credito]]</f>
        <v>361612.62699999422</v>
      </c>
    </row>
    <row r="35" spans="1:14" ht="15.75" x14ac:dyDescent="0.3">
      <c r="A35" s="1"/>
      <c r="B35" s="16">
        <v>45205</v>
      </c>
      <c r="C35" s="18"/>
      <c r="D35" s="18"/>
      <c r="E35" s="19" t="s">
        <v>49</v>
      </c>
      <c r="F35" s="20" t="s">
        <v>17</v>
      </c>
      <c r="G35" s="18"/>
      <c r="H35" s="21" t="s">
        <v>18</v>
      </c>
      <c r="I35" s="18"/>
      <c r="J35" s="23"/>
      <c r="K35" s="23">
        <v>1417.5</v>
      </c>
      <c r="L35" s="24">
        <f>+L34+Tabla134579810234567891112[[#This Row],[Debito]]-Tabla134579810234567891112[[#This Row],[Credito]]</f>
        <v>360195.12699999422</v>
      </c>
    </row>
    <row r="36" spans="1:14" ht="15.75" x14ac:dyDescent="0.3">
      <c r="A36" s="1"/>
      <c r="B36" s="16">
        <v>45205</v>
      </c>
      <c r="C36" s="18"/>
      <c r="D36" s="18"/>
      <c r="E36" s="19" t="s">
        <v>50</v>
      </c>
      <c r="F36" s="20" t="s">
        <v>17</v>
      </c>
      <c r="G36" s="18"/>
      <c r="H36" s="21" t="s">
        <v>18</v>
      </c>
      <c r="I36" s="18"/>
      <c r="J36" s="23"/>
      <c r="K36" s="23">
        <v>24097.5</v>
      </c>
      <c r="L36" s="24">
        <f>+L35+Tabla134579810234567891112[[#This Row],[Debito]]-Tabla134579810234567891112[[#This Row],[Credito]]</f>
        <v>336097.62699999422</v>
      </c>
      <c r="N36" s="26"/>
    </row>
    <row r="37" spans="1:14" ht="15.75" x14ac:dyDescent="0.3">
      <c r="A37" s="1"/>
      <c r="B37" s="16">
        <v>45205</v>
      </c>
      <c r="C37" s="18"/>
      <c r="D37" s="18"/>
      <c r="E37" s="19" t="s">
        <v>51</v>
      </c>
      <c r="F37" s="27" t="s">
        <v>23</v>
      </c>
      <c r="G37" s="18"/>
      <c r="H37" s="21" t="s">
        <v>24</v>
      </c>
      <c r="I37" s="18"/>
      <c r="J37" s="23"/>
      <c r="K37" s="23">
        <v>21.11</v>
      </c>
      <c r="L37" s="24">
        <f>+L36+Tabla134579810234567891112[[#This Row],[Debito]]-Tabla134579810234567891112[[#This Row],[Credito]]</f>
        <v>336076.51699999423</v>
      </c>
    </row>
    <row r="38" spans="1:14" ht="15.75" x14ac:dyDescent="0.3">
      <c r="A38" s="1"/>
      <c r="B38" s="16">
        <v>45205</v>
      </c>
      <c r="C38" s="18"/>
      <c r="D38" s="18"/>
      <c r="E38" s="19" t="s">
        <v>52</v>
      </c>
      <c r="F38" s="27" t="s">
        <v>23</v>
      </c>
      <c r="G38" s="18"/>
      <c r="H38" s="21" t="s">
        <v>24</v>
      </c>
      <c r="I38" s="18"/>
      <c r="J38" s="23"/>
      <c r="K38" s="23">
        <v>25.83</v>
      </c>
      <c r="L38" s="24">
        <f>+L37+Tabla134579810234567891112[[#This Row],[Debito]]-Tabla134579810234567891112[[#This Row],[Credito]]</f>
        <v>336050.68699999421</v>
      </c>
    </row>
    <row r="39" spans="1:14" ht="15.75" x14ac:dyDescent="0.3">
      <c r="A39" s="1"/>
      <c r="B39" s="16">
        <v>45205</v>
      </c>
      <c r="C39" s="18"/>
      <c r="D39" s="18"/>
      <c r="E39" s="19" t="s">
        <v>53</v>
      </c>
      <c r="F39" s="27" t="s">
        <v>23</v>
      </c>
      <c r="G39" s="18"/>
      <c r="H39" s="21" t="s">
        <v>24</v>
      </c>
      <c r="I39" s="18"/>
      <c r="J39" s="23"/>
      <c r="K39" s="23">
        <v>2.13</v>
      </c>
      <c r="L39" s="24">
        <f>+L38+Tabla134579810234567891112[[#This Row],[Debito]]-Tabla134579810234567891112[[#This Row],[Credito]]</f>
        <v>336048.55699999421</v>
      </c>
    </row>
    <row r="40" spans="1:14" ht="15.75" x14ac:dyDescent="0.3">
      <c r="A40" s="1"/>
      <c r="B40" s="16">
        <v>45205</v>
      </c>
      <c r="C40" s="18"/>
      <c r="D40" s="18"/>
      <c r="E40" s="19" t="s">
        <v>54</v>
      </c>
      <c r="F40" s="27" t="s">
        <v>23</v>
      </c>
      <c r="G40" s="18"/>
      <c r="H40" s="21" t="s">
        <v>24</v>
      </c>
      <c r="I40" s="18"/>
      <c r="J40" s="23"/>
      <c r="K40" s="23">
        <v>36.15</v>
      </c>
      <c r="L40" s="24">
        <f>+L39+Tabla134579810234567891112[[#This Row],[Debito]]-Tabla134579810234567891112[[#This Row],[Credito]]</f>
        <v>336012.40699999419</v>
      </c>
    </row>
    <row r="41" spans="1:14" ht="15.75" x14ac:dyDescent="0.3">
      <c r="A41" s="1"/>
      <c r="B41" s="16">
        <v>45209</v>
      </c>
      <c r="C41" s="18"/>
      <c r="D41" s="18"/>
      <c r="E41" s="19" t="s">
        <v>55</v>
      </c>
      <c r="F41" s="28" t="s">
        <v>29</v>
      </c>
      <c r="G41" s="18"/>
      <c r="H41" s="21" t="s">
        <v>56</v>
      </c>
      <c r="I41" s="18"/>
      <c r="J41" s="29">
        <v>2618321.48</v>
      </c>
      <c r="K41" s="23"/>
      <c r="L41" s="24">
        <f>+L40+Tabla134579810234567891112[[#This Row],[Debito]]-Tabla134579810234567891112[[#This Row],[Credito]]</f>
        <v>2954333.8869999941</v>
      </c>
    </row>
    <row r="42" spans="1:14" ht="15.75" x14ac:dyDescent="0.3">
      <c r="A42" s="1"/>
      <c r="B42" s="30">
        <v>45211</v>
      </c>
      <c r="C42" s="18"/>
      <c r="D42" s="18"/>
      <c r="E42" s="17" t="s">
        <v>57</v>
      </c>
      <c r="F42" s="27" t="s">
        <v>23</v>
      </c>
      <c r="G42" s="18"/>
      <c r="H42" s="21" t="s">
        <v>24</v>
      </c>
      <c r="I42" s="18"/>
      <c r="J42" s="23"/>
      <c r="K42" s="31">
        <v>89.78</v>
      </c>
      <c r="L42" s="24">
        <f>+L41+Tabla134579810234567891112[[#This Row],[Debito]]-Tabla134579810234567891112[[#This Row],[Credito]]</f>
        <v>2954244.1069999943</v>
      </c>
    </row>
    <row r="43" spans="1:14" ht="15.75" x14ac:dyDescent="0.3">
      <c r="A43" s="1"/>
      <c r="B43" s="30">
        <v>45211</v>
      </c>
      <c r="C43" s="18"/>
      <c r="D43" s="18"/>
      <c r="E43" s="17" t="s">
        <v>58</v>
      </c>
      <c r="F43" s="27" t="s">
        <v>23</v>
      </c>
      <c r="G43" s="18"/>
      <c r="H43" s="21" t="s">
        <v>24</v>
      </c>
      <c r="I43" s="18"/>
      <c r="J43" s="23"/>
      <c r="K43" s="31">
        <v>26.3</v>
      </c>
      <c r="L43" s="24">
        <f>+L42+Tabla134579810234567891112[[#This Row],[Debito]]-Tabla134579810234567891112[[#This Row],[Credito]]</f>
        <v>2954217.8069999944</v>
      </c>
    </row>
    <row r="44" spans="1:14" ht="15.75" x14ac:dyDescent="0.3">
      <c r="A44" s="1"/>
      <c r="B44" s="30">
        <v>45211</v>
      </c>
      <c r="C44" s="18"/>
      <c r="D44" s="18"/>
      <c r="E44" s="17" t="s">
        <v>59</v>
      </c>
      <c r="F44" s="27" t="s">
        <v>23</v>
      </c>
      <c r="G44" s="18"/>
      <c r="H44" s="21" t="s">
        <v>24</v>
      </c>
      <c r="I44" s="18"/>
      <c r="J44" s="23"/>
      <c r="K44" s="31">
        <v>26.3</v>
      </c>
      <c r="L44" s="24">
        <f>+L43+Tabla134579810234567891112[[#This Row],[Debito]]-Tabla134579810234567891112[[#This Row],[Credito]]</f>
        <v>2954191.5069999946</v>
      </c>
    </row>
    <row r="45" spans="1:14" ht="15.75" x14ac:dyDescent="0.3">
      <c r="A45" s="1"/>
      <c r="B45" s="30">
        <v>45211</v>
      </c>
      <c r="C45" s="18"/>
      <c r="D45" s="18"/>
      <c r="E45" s="17" t="s">
        <v>60</v>
      </c>
      <c r="F45" s="27" t="s">
        <v>23</v>
      </c>
      <c r="G45" s="18"/>
      <c r="H45" s="21" t="s">
        <v>24</v>
      </c>
      <c r="I45" s="18"/>
      <c r="J45" s="23"/>
      <c r="K45" s="31">
        <v>26.3</v>
      </c>
      <c r="L45" s="24">
        <f>+L44+Tabla134579810234567891112[[#This Row],[Debito]]-Tabla134579810234567891112[[#This Row],[Credito]]</f>
        <v>2954165.2069999948</v>
      </c>
    </row>
    <row r="46" spans="1:14" ht="15.75" x14ac:dyDescent="0.3">
      <c r="A46" s="1"/>
      <c r="B46" s="30">
        <v>45211</v>
      </c>
      <c r="C46" s="18"/>
      <c r="D46" s="18"/>
      <c r="E46" s="17" t="s">
        <v>61</v>
      </c>
      <c r="F46" s="27" t="s">
        <v>23</v>
      </c>
      <c r="G46" s="18"/>
      <c r="H46" s="32" t="s">
        <v>24</v>
      </c>
      <c r="I46" s="18"/>
      <c r="J46" s="23"/>
      <c r="K46" s="31">
        <v>32.049999999999997</v>
      </c>
      <c r="L46" s="24">
        <f>+L45+Tabla134579810234567891112[[#This Row],[Debito]]-Tabla134579810234567891112[[#This Row],[Credito]]</f>
        <v>2954133.156999995</v>
      </c>
    </row>
    <row r="47" spans="1:14" ht="15.75" x14ac:dyDescent="0.3">
      <c r="A47" s="1"/>
      <c r="B47" s="30">
        <v>45211</v>
      </c>
      <c r="C47" s="18"/>
      <c r="D47" s="18"/>
      <c r="E47" s="17" t="s">
        <v>62</v>
      </c>
      <c r="F47" s="27" t="s">
        <v>23</v>
      </c>
      <c r="G47" s="18"/>
      <c r="H47" s="32" t="s">
        <v>24</v>
      </c>
      <c r="I47" s="18"/>
      <c r="J47" s="23"/>
      <c r="K47" s="31">
        <v>81.599999999999994</v>
      </c>
      <c r="L47" s="24">
        <f>+L46+Tabla134579810234567891112[[#This Row],[Debito]]-Tabla134579810234567891112[[#This Row],[Credito]]</f>
        <v>2954051.5569999949</v>
      </c>
    </row>
    <row r="48" spans="1:14" ht="15.75" x14ac:dyDescent="0.3">
      <c r="A48" s="1"/>
      <c r="B48" s="30">
        <v>45211</v>
      </c>
      <c r="C48" s="18"/>
      <c r="D48" s="18"/>
      <c r="E48" s="17" t="s">
        <v>63</v>
      </c>
      <c r="F48" s="27" t="s">
        <v>23</v>
      </c>
      <c r="G48" s="18"/>
      <c r="H48" s="32" t="s">
        <v>24</v>
      </c>
      <c r="I48" s="18"/>
      <c r="J48" s="23"/>
      <c r="K48" s="31">
        <v>103.08</v>
      </c>
      <c r="L48" s="24">
        <f>+L47+Tabla134579810234567891112[[#This Row],[Debito]]-Tabla134579810234567891112[[#This Row],[Credito]]</f>
        <v>2953948.4769999948</v>
      </c>
    </row>
    <row r="49" spans="1:12" ht="15.75" x14ac:dyDescent="0.3">
      <c r="A49" s="1"/>
      <c r="B49" s="30">
        <v>45211</v>
      </c>
      <c r="C49" s="18"/>
      <c r="D49" s="18"/>
      <c r="E49" s="17" t="s">
        <v>64</v>
      </c>
      <c r="F49" s="27" t="s">
        <v>23</v>
      </c>
      <c r="G49" s="18"/>
      <c r="H49" s="32" t="s">
        <v>24</v>
      </c>
      <c r="I49" s="18"/>
      <c r="J49" s="23"/>
      <c r="K49" s="31">
        <v>51.66</v>
      </c>
      <c r="L49" s="24">
        <f>+L48+Tabla134579810234567891112[[#This Row],[Debito]]-Tabla134579810234567891112[[#This Row],[Credito]]</f>
        <v>2953896.8169999947</v>
      </c>
    </row>
    <row r="50" spans="1:12" ht="15.75" x14ac:dyDescent="0.3">
      <c r="A50" s="1"/>
      <c r="B50" s="30">
        <v>45211</v>
      </c>
      <c r="C50" s="18"/>
      <c r="D50" s="18"/>
      <c r="E50" s="17" t="s">
        <v>65</v>
      </c>
      <c r="F50" s="27" t="s">
        <v>23</v>
      </c>
      <c r="G50" s="18"/>
      <c r="H50" s="32" t="s">
        <v>24</v>
      </c>
      <c r="I50" s="18"/>
      <c r="J50" s="23"/>
      <c r="K50" s="31">
        <v>20.399999999999999</v>
      </c>
      <c r="L50" s="24">
        <f>+L49+Tabla134579810234567891112[[#This Row],[Debito]]-Tabla134579810234567891112[[#This Row],[Credito]]</f>
        <v>2953876.4169999948</v>
      </c>
    </row>
    <row r="51" spans="1:12" ht="15.75" x14ac:dyDescent="0.3">
      <c r="A51" s="1"/>
      <c r="B51" s="30">
        <v>45211</v>
      </c>
      <c r="C51" s="18"/>
      <c r="D51" s="18"/>
      <c r="E51" s="17" t="s">
        <v>66</v>
      </c>
      <c r="F51" s="27" t="s">
        <v>23</v>
      </c>
      <c r="G51" s="18"/>
      <c r="H51" s="32" t="s">
        <v>24</v>
      </c>
      <c r="I51" s="18"/>
      <c r="J51" s="23"/>
      <c r="K51" s="31">
        <v>14.96</v>
      </c>
      <c r="L51" s="24">
        <f>+L50+Tabla134579810234567891112[[#This Row],[Debito]]-Tabla134579810234567891112[[#This Row],[Credito]]</f>
        <v>2953861.4569999948</v>
      </c>
    </row>
    <row r="52" spans="1:12" ht="15.75" x14ac:dyDescent="0.3">
      <c r="A52" s="1"/>
      <c r="B52" s="30">
        <v>45211</v>
      </c>
      <c r="C52" s="18"/>
      <c r="D52" s="18"/>
      <c r="E52" s="17" t="s">
        <v>67</v>
      </c>
      <c r="F52" s="27" t="s">
        <v>23</v>
      </c>
      <c r="G52" s="18"/>
      <c r="H52" s="32" t="s">
        <v>24</v>
      </c>
      <c r="I52" s="18"/>
      <c r="J52" s="23"/>
      <c r="K52" s="31">
        <v>20.399999999999999</v>
      </c>
      <c r="L52" s="24">
        <f>+L51+Tabla134579810234567891112[[#This Row],[Debito]]-Tabla134579810234567891112[[#This Row],[Credito]]</f>
        <v>2953841.0569999949</v>
      </c>
    </row>
    <row r="53" spans="1:12" ht="15.75" x14ac:dyDescent="0.3">
      <c r="A53" s="1"/>
      <c r="B53" s="30">
        <v>45211</v>
      </c>
      <c r="C53" s="18"/>
      <c r="D53" s="18"/>
      <c r="E53" s="17" t="s">
        <v>68</v>
      </c>
      <c r="F53" s="27" t="s">
        <v>23</v>
      </c>
      <c r="G53" s="18"/>
      <c r="H53" s="32" t="s">
        <v>24</v>
      </c>
      <c r="I53" s="18"/>
      <c r="J53" s="23"/>
      <c r="K53" s="31">
        <v>31.8</v>
      </c>
      <c r="L53" s="24">
        <f>+L52+Tabla134579810234567891112[[#This Row],[Debito]]-Tabla134579810234567891112[[#This Row],[Credito]]</f>
        <v>2953809.2569999951</v>
      </c>
    </row>
    <row r="54" spans="1:12" ht="15.75" x14ac:dyDescent="0.3">
      <c r="A54" s="1"/>
      <c r="B54" s="30">
        <v>45211</v>
      </c>
      <c r="C54" s="18"/>
      <c r="D54" s="18"/>
      <c r="E54" s="17" t="s">
        <v>69</v>
      </c>
      <c r="F54" s="27" t="s">
        <v>23</v>
      </c>
      <c r="G54" s="18"/>
      <c r="H54" s="32" t="s">
        <v>24</v>
      </c>
      <c r="I54" s="18"/>
      <c r="J54" s="23"/>
      <c r="K54" s="31">
        <v>31.8</v>
      </c>
      <c r="L54" s="24">
        <f>+L53+Tabla134579810234567891112[[#This Row],[Debito]]-Tabla134579810234567891112[[#This Row],[Credito]]</f>
        <v>2953777.4569999953</v>
      </c>
    </row>
    <row r="55" spans="1:12" ht="15.75" x14ac:dyDescent="0.3">
      <c r="A55" s="1"/>
      <c r="B55" s="30">
        <v>45211</v>
      </c>
      <c r="C55" s="18"/>
      <c r="D55" s="18"/>
      <c r="E55" s="17" t="s">
        <v>70</v>
      </c>
      <c r="F55" s="27" t="s">
        <v>23</v>
      </c>
      <c r="G55" s="18"/>
      <c r="H55" s="32" t="s">
        <v>24</v>
      </c>
      <c r="I55" s="18"/>
      <c r="J55" s="23"/>
      <c r="K55" s="31">
        <v>38.85</v>
      </c>
      <c r="L55" s="24">
        <f>+L54+Tabla134579810234567891112[[#This Row],[Debito]]-Tabla134579810234567891112[[#This Row],[Credito]]</f>
        <v>2953738.6069999952</v>
      </c>
    </row>
    <row r="56" spans="1:12" ht="15.75" x14ac:dyDescent="0.3">
      <c r="A56" s="1"/>
      <c r="B56" s="30">
        <v>45211</v>
      </c>
      <c r="C56" s="18"/>
      <c r="D56" s="18"/>
      <c r="E56" s="17" t="s">
        <v>71</v>
      </c>
      <c r="F56" s="20" t="s">
        <v>17</v>
      </c>
      <c r="G56" s="18"/>
      <c r="H56" s="32" t="s">
        <v>18</v>
      </c>
      <c r="I56" s="18"/>
      <c r="J56" s="23"/>
      <c r="K56" s="31">
        <v>59850</v>
      </c>
      <c r="L56" s="24">
        <f>+L55+Tabla134579810234567891112[[#This Row],[Debito]]-Tabla134579810234567891112[[#This Row],[Credito]]</f>
        <v>2893888.6069999952</v>
      </c>
    </row>
    <row r="57" spans="1:12" ht="15.75" x14ac:dyDescent="0.3">
      <c r="A57" s="1"/>
      <c r="B57" s="30">
        <v>45211</v>
      </c>
      <c r="C57" s="18"/>
      <c r="D57" s="18"/>
      <c r="E57" s="17" t="s">
        <v>72</v>
      </c>
      <c r="F57" s="20" t="s">
        <v>17</v>
      </c>
      <c r="G57" s="18"/>
      <c r="H57" s="32" t="s">
        <v>18</v>
      </c>
      <c r="I57" s="18"/>
      <c r="J57" s="23"/>
      <c r="K57" s="31">
        <v>17535</v>
      </c>
      <c r="L57" s="24">
        <f>+L56+Tabla134579810234567891112[[#This Row],[Debito]]-Tabla134579810234567891112[[#This Row],[Credito]]</f>
        <v>2876353.6069999952</v>
      </c>
    </row>
    <row r="58" spans="1:12" ht="15.75" x14ac:dyDescent="0.3">
      <c r="A58" s="1"/>
      <c r="B58" s="30">
        <v>45211</v>
      </c>
      <c r="C58" s="18"/>
      <c r="D58" s="18"/>
      <c r="E58" s="17" t="s">
        <v>73</v>
      </c>
      <c r="F58" s="20" t="s">
        <v>17</v>
      </c>
      <c r="G58" s="18"/>
      <c r="H58" s="32" t="s">
        <v>18</v>
      </c>
      <c r="I58" s="18"/>
      <c r="J58" s="23"/>
      <c r="K58" s="31">
        <v>17535</v>
      </c>
      <c r="L58" s="24">
        <f>+L57+Tabla134579810234567891112[[#This Row],[Debito]]-Tabla134579810234567891112[[#This Row],[Credito]]</f>
        <v>2858818.6069999952</v>
      </c>
    </row>
    <row r="59" spans="1:12" ht="15.75" x14ac:dyDescent="0.3">
      <c r="A59" s="1"/>
      <c r="B59" s="30">
        <v>45211</v>
      </c>
      <c r="C59" s="18"/>
      <c r="D59" s="18"/>
      <c r="E59" s="17" t="s">
        <v>74</v>
      </c>
      <c r="F59" s="20" t="s">
        <v>17</v>
      </c>
      <c r="G59" s="18"/>
      <c r="H59" s="32" t="s">
        <v>18</v>
      </c>
      <c r="I59" s="18"/>
      <c r="J59" s="23"/>
      <c r="K59" s="31">
        <v>17535</v>
      </c>
      <c r="L59" s="24">
        <f>+L58+Tabla134579810234567891112[[#This Row],[Debito]]-Tabla134579810234567891112[[#This Row],[Credito]]</f>
        <v>2841283.6069999952</v>
      </c>
    </row>
    <row r="60" spans="1:12" ht="15.75" x14ac:dyDescent="0.3">
      <c r="A60" s="1"/>
      <c r="B60" s="30">
        <v>45211</v>
      </c>
      <c r="C60" s="18"/>
      <c r="D60" s="18"/>
      <c r="E60" s="17" t="s">
        <v>75</v>
      </c>
      <c r="F60" s="20" t="s">
        <v>17</v>
      </c>
      <c r="G60" s="18"/>
      <c r="H60" s="32" t="s">
        <v>18</v>
      </c>
      <c r="I60" s="18"/>
      <c r="J60" s="23"/>
      <c r="K60" s="31">
        <v>21367.5</v>
      </c>
      <c r="L60" s="24">
        <f>+L59+Tabla134579810234567891112[[#This Row],[Debito]]-Tabla134579810234567891112[[#This Row],[Credito]]</f>
        <v>2819916.1069999952</v>
      </c>
    </row>
    <row r="61" spans="1:12" ht="15.75" x14ac:dyDescent="0.3">
      <c r="A61" s="1"/>
      <c r="B61" s="30">
        <v>45211</v>
      </c>
      <c r="C61" s="18"/>
      <c r="D61" s="18"/>
      <c r="E61" s="17" t="s">
        <v>76</v>
      </c>
      <c r="F61" s="20" t="s">
        <v>17</v>
      </c>
      <c r="G61" s="18"/>
      <c r="H61" s="32" t="s">
        <v>18</v>
      </c>
      <c r="I61" s="18"/>
      <c r="J61" s="23"/>
      <c r="K61" s="31">
        <v>54400</v>
      </c>
      <c r="L61" s="24">
        <f>+L60+Tabla134579810234567891112[[#This Row],[Debito]]-Tabla134579810234567891112[[#This Row],[Credito]]</f>
        <v>2765516.1069999952</v>
      </c>
    </row>
    <row r="62" spans="1:12" ht="15.75" x14ac:dyDescent="0.3">
      <c r="A62" s="1"/>
      <c r="B62" s="30">
        <v>45211</v>
      </c>
      <c r="C62" s="18"/>
      <c r="D62" s="18"/>
      <c r="E62" s="17" t="s">
        <v>77</v>
      </c>
      <c r="F62" s="20" t="s">
        <v>17</v>
      </c>
      <c r="G62" s="18"/>
      <c r="H62" s="32" t="s">
        <v>18</v>
      </c>
      <c r="I62" s="18"/>
      <c r="J62" s="23"/>
      <c r="K62" s="31">
        <v>68722.5</v>
      </c>
      <c r="L62" s="24">
        <f>+L61+Tabla134579810234567891112[[#This Row],[Debito]]-Tabla134579810234567891112[[#This Row],[Credito]]</f>
        <v>2696793.6069999952</v>
      </c>
    </row>
    <row r="63" spans="1:12" ht="15.75" x14ac:dyDescent="0.3">
      <c r="A63" s="1"/>
      <c r="B63" s="30">
        <v>45211</v>
      </c>
      <c r="C63" s="18"/>
      <c r="D63" s="18"/>
      <c r="E63" s="17" t="s">
        <v>78</v>
      </c>
      <c r="F63" s="20" t="s">
        <v>17</v>
      </c>
      <c r="G63" s="18"/>
      <c r="H63" s="32" t="s">
        <v>18</v>
      </c>
      <c r="I63" s="18"/>
      <c r="J63" s="23"/>
      <c r="K63" s="31">
        <v>34440</v>
      </c>
      <c r="L63" s="24">
        <f>+L62+Tabla134579810234567891112[[#This Row],[Debito]]-Tabla134579810234567891112[[#This Row],[Credito]]</f>
        <v>2662353.6069999952</v>
      </c>
    </row>
    <row r="64" spans="1:12" ht="15.75" x14ac:dyDescent="0.3">
      <c r="A64" s="1"/>
      <c r="B64" s="30">
        <v>45211</v>
      </c>
      <c r="C64" s="18"/>
      <c r="D64" s="18"/>
      <c r="E64" s="17" t="s">
        <v>79</v>
      </c>
      <c r="F64" s="20" t="s">
        <v>17</v>
      </c>
      <c r="G64" s="18"/>
      <c r="H64" s="32" t="s">
        <v>18</v>
      </c>
      <c r="I64" s="18"/>
      <c r="J64" s="23"/>
      <c r="K64" s="31">
        <v>13597.5</v>
      </c>
      <c r="L64" s="24">
        <f>+L63+Tabla134579810234567891112[[#This Row],[Debito]]-Tabla134579810234567891112[[#This Row],[Credito]]</f>
        <v>2648756.1069999952</v>
      </c>
    </row>
    <row r="65" spans="1:12" ht="15.75" x14ac:dyDescent="0.3">
      <c r="A65" s="1"/>
      <c r="B65" s="30">
        <v>45211</v>
      </c>
      <c r="C65" s="18"/>
      <c r="D65" s="18"/>
      <c r="E65" s="17" t="s">
        <v>80</v>
      </c>
      <c r="F65" s="20" t="s">
        <v>17</v>
      </c>
      <c r="G65" s="18"/>
      <c r="H65" s="32" t="s">
        <v>18</v>
      </c>
      <c r="I65" s="18"/>
      <c r="J65" s="23"/>
      <c r="K65" s="31">
        <v>9975</v>
      </c>
      <c r="L65" s="24">
        <f>+L64+Tabla134579810234567891112[[#This Row],[Debito]]-Tabla134579810234567891112[[#This Row],[Credito]]</f>
        <v>2638781.1069999952</v>
      </c>
    </row>
    <row r="66" spans="1:12" ht="15.75" x14ac:dyDescent="0.3">
      <c r="A66" s="1"/>
      <c r="B66" s="30">
        <v>45211</v>
      </c>
      <c r="C66" s="18"/>
      <c r="D66" s="18"/>
      <c r="E66" s="17" t="s">
        <v>81</v>
      </c>
      <c r="F66" s="20" t="s">
        <v>17</v>
      </c>
      <c r="G66" s="18"/>
      <c r="H66" s="32" t="s">
        <v>18</v>
      </c>
      <c r="I66" s="18"/>
      <c r="J66" s="23"/>
      <c r="K66" s="31">
        <v>13597.5</v>
      </c>
      <c r="L66" s="24">
        <f>+L65+Tabla134579810234567891112[[#This Row],[Debito]]-Tabla134579810234567891112[[#This Row],[Credito]]</f>
        <v>2625183.6069999952</v>
      </c>
    </row>
    <row r="67" spans="1:12" ht="15.75" x14ac:dyDescent="0.3">
      <c r="A67" s="1"/>
      <c r="B67" s="30">
        <v>45211</v>
      </c>
      <c r="C67" s="18"/>
      <c r="D67" s="18"/>
      <c r="E67" s="17" t="s">
        <v>82</v>
      </c>
      <c r="F67" s="20" t="s">
        <v>17</v>
      </c>
      <c r="G67" s="18"/>
      <c r="H67" s="32" t="s">
        <v>18</v>
      </c>
      <c r="I67" s="18"/>
      <c r="J67" s="23"/>
      <c r="K67" s="31">
        <v>21200</v>
      </c>
      <c r="L67" s="24">
        <f>+L66+Tabla134579810234567891112[[#This Row],[Debito]]-Tabla134579810234567891112[[#This Row],[Credito]]</f>
        <v>2603983.6069999952</v>
      </c>
    </row>
    <row r="68" spans="1:12" ht="15.75" x14ac:dyDescent="0.3">
      <c r="A68" s="1"/>
      <c r="B68" s="30">
        <v>45211</v>
      </c>
      <c r="C68" s="18"/>
      <c r="D68" s="18"/>
      <c r="E68" s="17" t="s">
        <v>83</v>
      </c>
      <c r="F68" s="20" t="s">
        <v>17</v>
      </c>
      <c r="G68" s="18"/>
      <c r="H68" s="32" t="s">
        <v>18</v>
      </c>
      <c r="I68" s="18"/>
      <c r="J68" s="23"/>
      <c r="K68" s="31">
        <v>21200</v>
      </c>
      <c r="L68" s="24">
        <f>+L67+Tabla134579810234567891112[[#This Row],[Debito]]-Tabla134579810234567891112[[#This Row],[Credito]]</f>
        <v>2582783.6069999952</v>
      </c>
    </row>
    <row r="69" spans="1:12" ht="15.75" x14ac:dyDescent="0.3">
      <c r="A69" s="1"/>
      <c r="B69" s="30">
        <v>45211</v>
      </c>
      <c r="C69" s="18"/>
      <c r="D69" s="18"/>
      <c r="E69" s="17" t="s">
        <v>84</v>
      </c>
      <c r="F69" s="20" t="s">
        <v>17</v>
      </c>
      <c r="G69" s="18"/>
      <c r="H69" s="32" t="s">
        <v>18</v>
      </c>
      <c r="I69" s="18"/>
      <c r="J69" s="23"/>
      <c r="K69" s="31">
        <v>25900</v>
      </c>
      <c r="L69" s="24">
        <f>+L68+Tabla134579810234567891112[[#This Row],[Debito]]-Tabla134579810234567891112[[#This Row],[Credito]]</f>
        <v>2556883.6069999952</v>
      </c>
    </row>
    <row r="70" spans="1:12" ht="15.75" x14ac:dyDescent="0.3">
      <c r="A70" s="1"/>
      <c r="B70" s="30">
        <v>45212</v>
      </c>
      <c r="C70" s="18"/>
      <c r="D70" s="18"/>
      <c r="E70" s="17" t="s">
        <v>85</v>
      </c>
      <c r="F70" s="27" t="s">
        <v>23</v>
      </c>
      <c r="G70" s="18"/>
      <c r="H70" s="32" t="s">
        <v>24</v>
      </c>
      <c r="I70" s="18"/>
      <c r="J70" s="23"/>
      <c r="K70" s="31">
        <v>20.100000000000001</v>
      </c>
      <c r="L70" s="24">
        <f>+L69+Tabla134579810234567891112[[#This Row],[Debito]]-Tabla134579810234567891112[[#This Row],[Credito]]</f>
        <v>2556863.5069999951</v>
      </c>
    </row>
    <row r="71" spans="1:12" ht="15.75" x14ac:dyDescent="0.3">
      <c r="A71" s="1"/>
      <c r="B71" s="30">
        <v>45212</v>
      </c>
      <c r="C71" s="18"/>
      <c r="D71" s="18"/>
      <c r="E71" s="17" t="s">
        <v>86</v>
      </c>
      <c r="F71" s="27" t="s">
        <v>23</v>
      </c>
      <c r="G71" s="18"/>
      <c r="H71" s="32" t="s">
        <v>24</v>
      </c>
      <c r="I71" s="18"/>
      <c r="J71" s="23"/>
      <c r="K71" s="31">
        <v>24.6</v>
      </c>
      <c r="L71" s="24">
        <f>+L70+Tabla134579810234567891112[[#This Row],[Debito]]-Tabla134579810234567891112[[#This Row],[Credito]]</f>
        <v>2556838.906999995</v>
      </c>
    </row>
    <row r="72" spans="1:12" ht="15.75" x14ac:dyDescent="0.3">
      <c r="A72" s="1"/>
      <c r="B72" s="30">
        <v>45212</v>
      </c>
      <c r="C72" s="18"/>
      <c r="D72" s="18"/>
      <c r="E72" s="17" t="s">
        <v>87</v>
      </c>
      <c r="F72" s="20" t="s">
        <v>17</v>
      </c>
      <c r="G72" s="18"/>
      <c r="H72" s="32" t="s">
        <v>18</v>
      </c>
      <c r="I72" s="18"/>
      <c r="J72" s="23"/>
      <c r="K72" s="31">
        <v>13400</v>
      </c>
      <c r="L72" s="24">
        <f>+L71+Tabla134579810234567891112[[#This Row],[Debito]]-Tabla134579810234567891112[[#This Row],[Credito]]</f>
        <v>2543438.906999995</v>
      </c>
    </row>
    <row r="73" spans="1:12" ht="15.75" x14ac:dyDescent="0.3">
      <c r="A73" s="1"/>
      <c r="B73" s="30">
        <v>45212</v>
      </c>
      <c r="C73" s="18"/>
      <c r="D73" s="18"/>
      <c r="E73" s="17" t="s">
        <v>88</v>
      </c>
      <c r="F73" s="20" t="s">
        <v>17</v>
      </c>
      <c r="G73" s="18"/>
      <c r="H73" s="32" t="s">
        <v>18</v>
      </c>
      <c r="I73" s="18"/>
      <c r="J73" s="23"/>
      <c r="K73" s="31">
        <v>16400</v>
      </c>
      <c r="L73" s="24">
        <f>+L72+Tabla134579810234567891112[[#This Row],[Debito]]-Tabla134579810234567891112[[#This Row],[Credito]]</f>
        <v>2527038.906999995</v>
      </c>
    </row>
    <row r="74" spans="1:12" ht="15.75" x14ac:dyDescent="0.3">
      <c r="A74" s="1"/>
      <c r="B74" s="30">
        <v>45215</v>
      </c>
      <c r="C74" s="18"/>
      <c r="D74" s="18"/>
      <c r="E74" s="17" t="s">
        <v>89</v>
      </c>
      <c r="F74" s="27" t="s">
        <v>23</v>
      </c>
      <c r="G74" s="18"/>
      <c r="H74" s="32" t="s">
        <v>24</v>
      </c>
      <c r="I74" s="18"/>
      <c r="J74" s="23"/>
      <c r="K74" s="31">
        <v>81.599999999999994</v>
      </c>
      <c r="L74" s="24">
        <f>+L73+Tabla134579810234567891112[[#This Row],[Debito]]-Tabla134579810234567891112[[#This Row],[Credito]]</f>
        <v>2526957.3069999949</v>
      </c>
    </row>
    <row r="75" spans="1:12" ht="15.75" x14ac:dyDescent="0.3">
      <c r="A75" s="1"/>
      <c r="B75" s="30">
        <v>45215</v>
      </c>
      <c r="C75" s="18"/>
      <c r="D75" s="18"/>
      <c r="E75" s="17" t="s">
        <v>90</v>
      </c>
      <c r="F75" s="20" t="s">
        <v>17</v>
      </c>
      <c r="G75" s="18"/>
      <c r="H75" s="32" t="s">
        <v>56</v>
      </c>
      <c r="I75" s="18"/>
      <c r="J75" s="23">
        <v>1348310.77</v>
      </c>
      <c r="K75" s="31">
        <v>0</v>
      </c>
      <c r="L75" s="24">
        <f>+L74+Tabla134579810234567891112[[#This Row],[Debito]]-Tabla134579810234567891112[[#This Row],[Credito]]</f>
        <v>3875268.0769999949</v>
      </c>
    </row>
    <row r="76" spans="1:12" ht="15.75" x14ac:dyDescent="0.3">
      <c r="A76" s="1"/>
      <c r="B76" s="30">
        <v>45215</v>
      </c>
      <c r="C76" s="18"/>
      <c r="D76" s="18"/>
      <c r="E76" s="17" t="s">
        <v>91</v>
      </c>
      <c r="F76" s="20" t="s">
        <v>17</v>
      </c>
      <c r="G76" s="18"/>
      <c r="H76" s="32" t="s">
        <v>18</v>
      </c>
      <c r="I76" s="18"/>
      <c r="J76" s="23"/>
      <c r="K76" s="31">
        <v>54400</v>
      </c>
      <c r="L76" s="24">
        <f>+L75+Tabla134579810234567891112[[#This Row],[Debito]]-Tabla134579810234567891112[[#This Row],[Credito]]</f>
        <v>3820868.0769999949</v>
      </c>
    </row>
    <row r="77" spans="1:12" ht="15.75" x14ac:dyDescent="0.3">
      <c r="A77" s="1"/>
      <c r="B77" s="30">
        <v>45216</v>
      </c>
      <c r="C77" s="18"/>
      <c r="D77" s="18"/>
      <c r="E77" s="17" t="s">
        <v>92</v>
      </c>
      <c r="F77" s="27" t="s">
        <v>23</v>
      </c>
      <c r="G77" s="18"/>
      <c r="H77" s="32" t="s">
        <v>24</v>
      </c>
      <c r="I77" s="18"/>
      <c r="J77" s="23"/>
      <c r="K77" s="31">
        <v>75</v>
      </c>
      <c r="L77" s="24">
        <f>+L76+Tabla134579810234567891112[[#This Row],[Debito]]-Tabla134579810234567891112[[#This Row],[Credito]]</f>
        <v>3820793.0769999949</v>
      </c>
    </row>
    <row r="78" spans="1:12" ht="15.75" x14ac:dyDescent="0.3">
      <c r="A78" s="1"/>
      <c r="B78" s="30">
        <v>45216</v>
      </c>
      <c r="C78" s="18"/>
      <c r="D78" s="18"/>
      <c r="E78" s="17" t="s">
        <v>93</v>
      </c>
      <c r="F78" s="20" t="s">
        <v>17</v>
      </c>
      <c r="G78" s="18"/>
      <c r="H78" s="32" t="s">
        <v>94</v>
      </c>
      <c r="I78" s="18"/>
      <c r="J78" s="23"/>
      <c r="K78" s="31">
        <v>50000</v>
      </c>
      <c r="L78" s="24">
        <f>+L77+Tabla134579810234567891112[[#This Row],[Debito]]-Tabla134579810234567891112[[#This Row],[Credito]]</f>
        <v>3770793.0769999949</v>
      </c>
    </row>
    <row r="79" spans="1:12" ht="15.75" x14ac:dyDescent="0.3">
      <c r="A79" s="33"/>
      <c r="B79" s="34">
        <v>45219</v>
      </c>
      <c r="C79" s="35"/>
      <c r="D79" s="35"/>
      <c r="E79" s="36" t="s">
        <v>95</v>
      </c>
      <c r="F79" s="20" t="s">
        <v>17</v>
      </c>
      <c r="G79" s="35"/>
      <c r="H79" s="32" t="s">
        <v>18</v>
      </c>
      <c r="I79" s="35"/>
      <c r="J79" s="29"/>
      <c r="K79" s="31">
        <v>26355</v>
      </c>
      <c r="L79" s="24">
        <f>+L78+Tabla134579810234567891112[[#This Row],[Debito]]-Tabla134579810234567891112[[#This Row],[Credito]]</f>
        <v>3744438.0769999949</v>
      </c>
    </row>
    <row r="80" spans="1:12" ht="15.75" x14ac:dyDescent="0.3">
      <c r="A80" s="33"/>
      <c r="B80" s="34">
        <v>45219</v>
      </c>
      <c r="C80" s="35"/>
      <c r="D80" s="35"/>
      <c r="E80" s="36" t="s">
        <v>96</v>
      </c>
      <c r="F80" s="20" t="s">
        <v>17</v>
      </c>
      <c r="G80" s="35"/>
      <c r="H80" s="32" t="s">
        <v>18</v>
      </c>
      <c r="I80" s="35"/>
      <c r="J80" s="29"/>
      <c r="K80" s="31">
        <v>21630</v>
      </c>
      <c r="L80" s="24">
        <f>+L79+Tabla134579810234567891112[[#This Row],[Debito]]-Tabla134579810234567891112[[#This Row],[Credito]]</f>
        <v>3722808.0769999949</v>
      </c>
    </row>
    <row r="81" spans="1:12" ht="15.75" x14ac:dyDescent="0.3">
      <c r="A81" s="33"/>
      <c r="B81" s="34">
        <v>45219</v>
      </c>
      <c r="C81" s="35"/>
      <c r="D81" s="35"/>
      <c r="E81" s="36" t="s">
        <v>97</v>
      </c>
      <c r="F81" s="20" t="s">
        <v>17</v>
      </c>
      <c r="G81" s="35"/>
      <c r="H81" s="32" t="s">
        <v>18</v>
      </c>
      <c r="I81" s="35"/>
      <c r="J81" s="29"/>
      <c r="K81" s="31">
        <v>21630</v>
      </c>
      <c r="L81" s="24">
        <f>+L80+Tabla134579810234567891112[[#This Row],[Debito]]-Tabla134579810234567891112[[#This Row],[Credito]]</f>
        <v>3701178.0769999949</v>
      </c>
    </row>
    <row r="82" spans="1:12" ht="15.75" x14ac:dyDescent="0.3">
      <c r="A82" s="33"/>
      <c r="B82" s="34">
        <v>45219</v>
      </c>
      <c r="C82" s="35"/>
      <c r="D82" s="35"/>
      <c r="E82" s="36" t="s">
        <v>98</v>
      </c>
      <c r="F82" s="20" t="s">
        <v>17</v>
      </c>
      <c r="G82" s="35"/>
      <c r="H82" s="32" t="s">
        <v>18</v>
      </c>
      <c r="I82" s="35"/>
      <c r="J82" s="29"/>
      <c r="K82" s="31">
        <v>21630</v>
      </c>
      <c r="L82" s="24">
        <f>+L81+Tabla134579810234567891112[[#This Row],[Debito]]-Tabla134579810234567891112[[#This Row],[Credito]]</f>
        <v>3679548.0769999949</v>
      </c>
    </row>
    <row r="83" spans="1:12" ht="15.75" x14ac:dyDescent="0.3">
      <c r="A83" s="33"/>
      <c r="B83" s="34">
        <v>45219</v>
      </c>
      <c r="C83" s="35"/>
      <c r="D83" s="35"/>
      <c r="E83" s="36" t="s">
        <v>99</v>
      </c>
      <c r="F83" s="20" t="s">
        <v>17</v>
      </c>
      <c r="G83" s="35"/>
      <c r="H83" s="32" t="s">
        <v>18</v>
      </c>
      <c r="I83" s="35"/>
      <c r="J83" s="29"/>
      <c r="K83" s="31">
        <v>16400</v>
      </c>
      <c r="L83" s="24">
        <f>+L82+Tabla134579810234567891112[[#This Row],[Debito]]-Tabla134579810234567891112[[#This Row],[Credito]]</f>
        <v>3663148.0769999949</v>
      </c>
    </row>
    <row r="84" spans="1:12" ht="15.75" x14ac:dyDescent="0.3">
      <c r="A84" s="33"/>
      <c r="B84" s="34">
        <v>45219</v>
      </c>
      <c r="C84" s="35"/>
      <c r="D84" s="35"/>
      <c r="E84" s="36" t="s">
        <v>100</v>
      </c>
      <c r="F84" s="20" t="s">
        <v>17</v>
      </c>
      <c r="G84" s="35"/>
      <c r="H84" s="32" t="s">
        <v>18</v>
      </c>
      <c r="I84" s="35"/>
      <c r="J84" s="29"/>
      <c r="K84" s="31">
        <v>13400</v>
      </c>
      <c r="L84" s="24">
        <f>+L83+Tabla134579810234567891112[[#This Row],[Debito]]-Tabla134579810234567891112[[#This Row],[Credito]]</f>
        <v>3649748.0769999949</v>
      </c>
    </row>
    <row r="85" spans="1:12" ht="15.75" x14ac:dyDescent="0.3">
      <c r="A85" s="33"/>
      <c r="B85" s="34">
        <v>45219</v>
      </c>
      <c r="C85" s="35"/>
      <c r="D85" s="35"/>
      <c r="E85" s="36" t="s">
        <v>101</v>
      </c>
      <c r="F85" s="20" t="s">
        <v>17</v>
      </c>
      <c r="G85" s="35"/>
      <c r="H85" s="32" t="s">
        <v>18</v>
      </c>
      <c r="I85" s="35"/>
      <c r="J85" s="29"/>
      <c r="K85" s="31">
        <v>13400</v>
      </c>
      <c r="L85" s="24">
        <f>+L84+Tabla134579810234567891112[[#This Row],[Debito]]-Tabla134579810234567891112[[#This Row],[Credito]]</f>
        <v>3636348.0769999949</v>
      </c>
    </row>
    <row r="86" spans="1:12" ht="15.75" x14ac:dyDescent="0.3">
      <c r="A86" s="33"/>
      <c r="B86" s="34">
        <v>45219</v>
      </c>
      <c r="C86" s="35"/>
      <c r="D86" s="35"/>
      <c r="E86" s="36" t="s">
        <v>102</v>
      </c>
      <c r="F86" s="20" t="s">
        <v>17</v>
      </c>
      <c r="G86" s="35"/>
      <c r="H86" s="32" t="s">
        <v>18</v>
      </c>
      <c r="I86" s="35"/>
      <c r="J86" s="29"/>
      <c r="K86" s="31">
        <v>13400</v>
      </c>
      <c r="L86" s="24">
        <f>+L85+Tabla134579810234567891112[[#This Row],[Debito]]-Tabla134579810234567891112[[#This Row],[Credito]]</f>
        <v>3622948.0769999949</v>
      </c>
    </row>
    <row r="87" spans="1:12" ht="15.75" x14ac:dyDescent="0.3">
      <c r="A87" s="33"/>
      <c r="B87" s="34">
        <v>45219</v>
      </c>
      <c r="C87" s="35"/>
      <c r="D87" s="35"/>
      <c r="E87" s="36" t="s">
        <v>103</v>
      </c>
      <c r="F87" s="20" t="s">
        <v>17</v>
      </c>
      <c r="G87" s="35"/>
      <c r="H87" s="32" t="s">
        <v>18</v>
      </c>
      <c r="I87" s="35"/>
      <c r="J87" s="29"/>
      <c r="K87" s="31">
        <v>25900</v>
      </c>
      <c r="L87" s="24">
        <f>+L86+Tabla134579810234567891112[[#This Row],[Debito]]-Tabla134579810234567891112[[#This Row],[Credito]]</f>
        <v>3597048.0769999949</v>
      </c>
    </row>
    <row r="88" spans="1:12" ht="15.75" x14ac:dyDescent="0.3">
      <c r="A88" s="33"/>
      <c r="B88" s="34">
        <v>45219</v>
      </c>
      <c r="C88" s="35"/>
      <c r="D88" s="35"/>
      <c r="E88" s="36" t="s">
        <v>104</v>
      </c>
      <c r="F88" s="20" t="s">
        <v>17</v>
      </c>
      <c r="G88" s="35"/>
      <c r="H88" s="32" t="s">
        <v>18</v>
      </c>
      <c r="I88" s="35"/>
      <c r="J88" s="29"/>
      <c r="K88" s="31">
        <v>21200</v>
      </c>
      <c r="L88" s="24">
        <f>+L87+Tabla134579810234567891112[[#This Row],[Debito]]-Tabla134579810234567891112[[#This Row],[Credito]]</f>
        <v>3575848.0769999949</v>
      </c>
    </row>
    <row r="89" spans="1:12" ht="15.75" x14ac:dyDescent="0.3">
      <c r="A89" s="33"/>
      <c r="B89" s="34">
        <v>45219</v>
      </c>
      <c r="C89" s="35"/>
      <c r="D89" s="35"/>
      <c r="E89" s="36" t="s">
        <v>105</v>
      </c>
      <c r="F89" s="20" t="s">
        <v>17</v>
      </c>
      <c r="G89" s="35"/>
      <c r="H89" s="32" t="s">
        <v>18</v>
      </c>
      <c r="I89" s="35"/>
      <c r="J89" s="29"/>
      <c r="K89" s="31">
        <v>21200</v>
      </c>
      <c r="L89" s="24">
        <f>+L88+Tabla134579810234567891112[[#This Row],[Debito]]-Tabla134579810234567891112[[#This Row],[Credito]]</f>
        <v>3554648.0769999949</v>
      </c>
    </row>
    <row r="90" spans="1:12" ht="15.75" x14ac:dyDescent="0.3">
      <c r="A90" s="33"/>
      <c r="B90" s="34">
        <v>45219</v>
      </c>
      <c r="C90" s="35"/>
      <c r="D90" s="35"/>
      <c r="E90" s="36" t="s">
        <v>106</v>
      </c>
      <c r="F90" s="20" t="s">
        <v>17</v>
      </c>
      <c r="G90" s="35"/>
      <c r="H90" s="32" t="s">
        <v>18</v>
      </c>
      <c r="I90" s="35"/>
      <c r="J90" s="29"/>
      <c r="K90" s="31">
        <v>7245</v>
      </c>
      <c r="L90" s="24">
        <f>+L89+Tabla134579810234567891112[[#This Row],[Debito]]-Tabla134579810234567891112[[#This Row],[Credito]]</f>
        <v>3547403.0769999949</v>
      </c>
    </row>
    <row r="91" spans="1:12" ht="15.75" x14ac:dyDescent="0.3">
      <c r="A91" s="33"/>
      <c r="B91" s="34">
        <v>45219</v>
      </c>
      <c r="C91" s="35"/>
      <c r="D91" s="35"/>
      <c r="E91" s="36" t="s">
        <v>107</v>
      </c>
      <c r="F91" s="20" t="s">
        <v>17</v>
      </c>
      <c r="G91" s="35"/>
      <c r="H91" s="32" t="s">
        <v>18</v>
      </c>
      <c r="I91" s="35"/>
      <c r="J91" s="29"/>
      <c r="K91" s="31">
        <v>5880</v>
      </c>
      <c r="L91" s="24">
        <f>+L90+Tabla134579810234567891112[[#This Row],[Debito]]-Tabla134579810234567891112[[#This Row],[Credito]]</f>
        <v>3541523.0769999949</v>
      </c>
    </row>
    <row r="92" spans="1:12" ht="15.75" x14ac:dyDescent="0.3">
      <c r="A92" s="33"/>
      <c r="B92" s="34">
        <v>45219</v>
      </c>
      <c r="C92" s="35"/>
      <c r="D92" s="35"/>
      <c r="E92" s="36" t="s">
        <v>108</v>
      </c>
      <c r="F92" s="20" t="s">
        <v>17</v>
      </c>
      <c r="G92" s="35"/>
      <c r="H92" s="32" t="s">
        <v>18</v>
      </c>
      <c r="I92" s="35"/>
      <c r="J92" s="29"/>
      <c r="K92" s="31">
        <v>5880</v>
      </c>
      <c r="L92" s="24">
        <f>+L91+Tabla134579810234567891112[[#This Row],[Debito]]-Tabla134579810234567891112[[#This Row],[Credito]]</f>
        <v>3535643.0769999949</v>
      </c>
    </row>
    <row r="93" spans="1:12" ht="15.75" x14ac:dyDescent="0.3">
      <c r="A93" s="33"/>
      <c r="B93" s="34">
        <v>45219</v>
      </c>
      <c r="C93" s="35"/>
      <c r="D93" s="35"/>
      <c r="E93" s="36" t="s">
        <v>109</v>
      </c>
      <c r="F93" s="20" t="s">
        <v>17</v>
      </c>
      <c r="G93" s="35"/>
      <c r="H93" s="32" t="s">
        <v>18</v>
      </c>
      <c r="I93" s="35"/>
      <c r="J93" s="29"/>
      <c r="K93" s="31">
        <v>5880</v>
      </c>
      <c r="L93" s="24">
        <f>+L92+Tabla134579810234567891112[[#This Row],[Debito]]-Tabla134579810234567891112[[#This Row],[Credito]]</f>
        <v>3529763.0769999949</v>
      </c>
    </row>
    <row r="94" spans="1:12" ht="15.75" x14ac:dyDescent="0.3">
      <c r="A94" s="33"/>
      <c r="B94" s="34">
        <v>45219</v>
      </c>
      <c r="C94" s="35"/>
      <c r="D94" s="35"/>
      <c r="E94" s="36" t="s">
        <v>110</v>
      </c>
      <c r="F94" s="20" t="s">
        <v>17</v>
      </c>
      <c r="G94" s="35"/>
      <c r="H94" s="32" t="s">
        <v>18</v>
      </c>
      <c r="I94" s="35"/>
      <c r="J94" s="29"/>
      <c r="K94" s="31">
        <v>13597.5</v>
      </c>
      <c r="L94" s="24">
        <f>+L93+Tabla134579810234567891112[[#This Row],[Debito]]-Tabla134579810234567891112[[#This Row],[Credito]]</f>
        <v>3516165.5769999949</v>
      </c>
    </row>
    <row r="95" spans="1:12" ht="15.75" x14ac:dyDescent="0.3">
      <c r="A95" s="33"/>
      <c r="B95" s="34">
        <v>45219</v>
      </c>
      <c r="C95" s="35"/>
      <c r="D95" s="35"/>
      <c r="E95" s="36" t="s">
        <v>111</v>
      </c>
      <c r="F95" s="20" t="s">
        <v>17</v>
      </c>
      <c r="G95" s="35"/>
      <c r="H95" s="32" t="s">
        <v>18</v>
      </c>
      <c r="I95" s="35"/>
      <c r="J95" s="29"/>
      <c r="K95" s="31">
        <v>12232.5</v>
      </c>
      <c r="L95" s="24">
        <f>+L94+Tabla134579810234567891112[[#This Row],[Debito]]-Tabla134579810234567891112[[#This Row],[Credito]]</f>
        <v>3503933.0769999949</v>
      </c>
    </row>
    <row r="96" spans="1:12" ht="15.75" x14ac:dyDescent="0.3">
      <c r="A96" s="1" t="s">
        <v>112</v>
      </c>
      <c r="B96" s="30">
        <v>45219</v>
      </c>
      <c r="C96" s="18"/>
      <c r="D96" s="18"/>
      <c r="E96" s="17" t="s">
        <v>113</v>
      </c>
      <c r="F96" s="28" t="s">
        <v>29</v>
      </c>
      <c r="G96" s="18"/>
      <c r="H96" s="32" t="s">
        <v>114</v>
      </c>
      <c r="I96" s="18"/>
      <c r="J96" s="23">
        <v>17220</v>
      </c>
      <c r="K96" s="31">
        <v>0</v>
      </c>
      <c r="L96" s="24">
        <f>+L95+Tabla134579810234567891112[[#This Row],[Debito]]-Tabla134579810234567891112[[#This Row],[Credito]]</f>
        <v>3521153.0769999949</v>
      </c>
    </row>
    <row r="97" spans="1:12" ht="15.75" x14ac:dyDescent="0.3">
      <c r="A97" s="1"/>
      <c r="B97" s="30">
        <v>45219</v>
      </c>
      <c r="C97" s="18"/>
      <c r="D97" s="18"/>
      <c r="E97" s="17" t="s">
        <v>115</v>
      </c>
      <c r="F97" s="27" t="s">
        <v>23</v>
      </c>
      <c r="G97" s="18"/>
      <c r="H97" s="32" t="s">
        <v>24</v>
      </c>
      <c r="I97" s="18"/>
      <c r="J97" s="23"/>
      <c r="K97" s="31">
        <v>39.53</v>
      </c>
      <c r="L97" s="24">
        <f>+L96+Tabla134579810234567891112[[#This Row],[Debito]]-Tabla134579810234567891112[[#This Row],[Credito]]</f>
        <v>3521113.5469999951</v>
      </c>
    </row>
    <row r="98" spans="1:12" ht="15.75" x14ac:dyDescent="0.3">
      <c r="A98" s="1"/>
      <c r="B98" s="30">
        <v>45219</v>
      </c>
      <c r="C98" s="18"/>
      <c r="D98" s="18"/>
      <c r="E98" s="17" t="s">
        <v>116</v>
      </c>
      <c r="F98" s="27" t="s">
        <v>23</v>
      </c>
      <c r="G98" s="18"/>
      <c r="H98" s="32" t="s">
        <v>24</v>
      </c>
      <c r="I98" s="18"/>
      <c r="J98" s="23"/>
      <c r="K98" s="31">
        <v>32.450000000000003</v>
      </c>
      <c r="L98" s="24">
        <f>+L97+Tabla134579810234567891112[[#This Row],[Debito]]-Tabla134579810234567891112[[#This Row],[Credito]]</f>
        <v>3521081.0969999949</v>
      </c>
    </row>
    <row r="99" spans="1:12" ht="15.75" x14ac:dyDescent="0.3">
      <c r="A99" s="1"/>
      <c r="B99" s="30">
        <v>45219</v>
      </c>
      <c r="C99" s="18"/>
      <c r="D99" s="18"/>
      <c r="E99" s="17" t="s">
        <v>117</v>
      </c>
      <c r="F99" s="27" t="s">
        <v>23</v>
      </c>
      <c r="G99" s="18"/>
      <c r="H99" s="32" t="s">
        <v>24</v>
      </c>
      <c r="I99" s="18"/>
      <c r="J99" s="23"/>
      <c r="K99" s="31">
        <v>32.450000000000003</v>
      </c>
      <c r="L99" s="24">
        <f>+L98+Tabla134579810234567891112[[#This Row],[Debito]]-Tabla134579810234567891112[[#This Row],[Credito]]</f>
        <v>3521048.6469999948</v>
      </c>
    </row>
    <row r="100" spans="1:12" ht="15.75" x14ac:dyDescent="0.3">
      <c r="A100" s="1"/>
      <c r="B100" s="30">
        <v>45219</v>
      </c>
      <c r="C100" s="18"/>
      <c r="D100" s="18"/>
      <c r="E100" s="17" t="s">
        <v>118</v>
      </c>
      <c r="F100" s="27" t="s">
        <v>23</v>
      </c>
      <c r="G100" s="18"/>
      <c r="H100" s="32" t="s">
        <v>24</v>
      </c>
      <c r="I100" s="18"/>
      <c r="J100" s="23"/>
      <c r="K100" s="31">
        <v>32.450000000000003</v>
      </c>
      <c r="L100" s="24">
        <f>+L99+Tabla134579810234567891112[[#This Row],[Debito]]-Tabla134579810234567891112[[#This Row],[Credito]]</f>
        <v>3521016.1969999946</v>
      </c>
    </row>
    <row r="101" spans="1:12" ht="15.75" x14ac:dyDescent="0.3">
      <c r="A101" s="1"/>
      <c r="B101" s="30">
        <v>45219</v>
      </c>
      <c r="C101" s="18"/>
      <c r="D101" s="18"/>
      <c r="E101" s="17" t="s">
        <v>119</v>
      </c>
      <c r="F101" s="27" t="s">
        <v>23</v>
      </c>
      <c r="G101" s="18"/>
      <c r="H101" s="32" t="s">
        <v>24</v>
      </c>
      <c r="I101" s="18"/>
      <c r="J101" s="23"/>
      <c r="K101" s="31">
        <v>24.6</v>
      </c>
      <c r="L101" s="24">
        <f>+L100+Tabla134579810234567891112[[#This Row],[Debito]]-Tabla134579810234567891112[[#This Row],[Credito]]</f>
        <v>3520991.5969999945</v>
      </c>
    </row>
    <row r="102" spans="1:12" ht="15.75" x14ac:dyDescent="0.3">
      <c r="A102" s="1"/>
      <c r="B102" s="30">
        <v>45219</v>
      </c>
      <c r="C102" s="18"/>
      <c r="D102" s="18"/>
      <c r="E102" s="17" t="s">
        <v>120</v>
      </c>
      <c r="F102" s="27" t="s">
        <v>23</v>
      </c>
      <c r="G102" s="18"/>
      <c r="H102" s="32" t="s">
        <v>24</v>
      </c>
      <c r="I102" s="18"/>
      <c r="J102" s="23"/>
      <c r="K102" s="31">
        <v>20.100000000000001</v>
      </c>
      <c r="L102" s="24">
        <f>+L101+Tabla134579810234567891112[[#This Row],[Debito]]-Tabla134579810234567891112[[#This Row],[Credito]]</f>
        <v>3520971.4969999944</v>
      </c>
    </row>
    <row r="103" spans="1:12" ht="15.75" x14ac:dyDescent="0.3">
      <c r="A103" s="1"/>
      <c r="B103" s="30">
        <v>45219</v>
      </c>
      <c r="C103" s="18"/>
      <c r="D103" s="18"/>
      <c r="E103" s="17" t="s">
        <v>121</v>
      </c>
      <c r="F103" s="27" t="s">
        <v>23</v>
      </c>
      <c r="G103" s="18"/>
      <c r="H103" s="32" t="s">
        <v>24</v>
      </c>
      <c r="I103" s="18"/>
      <c r="J103" s="23"/>
      <c r="K103" s="31">
        <v>20.100000000000001</v>
      </c>
      <c r="L103" s="24">
        <f>+L102+Tabla134579810234567891112[[#This Row],[Debito]]-Tabla134579810234567891112[[#This Row],[Credito]]</f>
        <v>3520951.3969999943</v>
      </c>
    </row>
    <row r="104" spans="1:12" ht="15.75" x14ac:dyDescent="0.3">
      <c r="A104" s="1"/>
      <c r="B104" s="30">
        <v>45219</v>
      </c>
      <c r="C104" s="18"/>
      <c r="D104" s="18"/>
      <c r="E104" s="17" t="s">
        <v>122</v>
      </c>
      <c r="F104" s="27" t="s">
        <v>23</v>
      </c>
      <c r="G104" s="18"/>
      <c r="H104" s="32" t="s">
        <v>24</v>
      </c>
      <c r="I104" s="18"/>
      <c r="J104" s="23"/>
      <c r="K104" s="31">
        <v>20.100000000000001</v>
      </c>
      <c r="L104" s="24">
        <f>+L103+Tabla134579810234567891112[[#This Row],[Debito]]-Tabla134579810234567891112[[#This Row],[Credito]]</f>
        <v>3520931.2969999942</v>
      </c>
    </row>
    <row r="105" spans="1:12" ht="15.75" x14ac:dyDescent="0.3">
      <c r="A105" s="1"/>
      <c r="B105" s="30">
        <v>45219</v>
      </c>
      <c r="C105" s="18"/>
      <c r="D105" s="18"/>
      <c r="E105" s="17" t="s">
        <v>123</v>
      </c>
      <c r="F105" s="27" t="s">
        <v>23</v>
      </c>
      <c r="G105" s="18"/>
      <c r="H105" s="32" t="s">
        <v>24</v>
      </c>
      <c r="I105" s="18"/>
      <c r="J105" s="23"/>
      <c r="K105" s="31">
        <v>38.85</v>
      </c>
      <c r="L105" s="24">
        <f>+L104+Tabla134579810234567891112[[#This Row],[Debito]]-Tabla134579810234567891112[[#This Row],[Credito]]</f>
        <v>3520892.4469999941</v>
      </c>
    </row>
    <row r="106" spans="1:12" ht="15.75" x14ac:dyDescent="0.3">
      <c r="A106" s="1"/>
      <c r="B106" s="30">
        <v>45219</v>
      </c>
      <c r="C106" s="18"/>
      <c r="D106" s="18"/>
      <c r="E106" s="17" t="s">
        <v>124</v>
      </c>
      <c r="F106" s="27" t="s">
        <v>23</v>
      </c>
      <c r="G106" s="18"/>
      <c r="H106" s="32" t="s">
        <v>24</v>
      </c>
      <c r="I106" s="18"/>
      <c r="J106" s="23"/>
      <c r="K106" s="31">
        <v>31.8</v>
      </c>
      <c r="L106" s="24">
        <f>+L105+Tabla134579810234567891112[[#This Row],[Debito]]-Tabla134579810234567891112[[#This Row],[Credito]]</f>
        <v>3520860.6469999943</v>
      </c>
    </row>
    <row r="107" spans="1:12" ht="15.75" x14ac:dyDescent="0.3">
      <c r="A107" s="1"/>
      <c r="B107" s="30">
        <v>45219</v>
      </c>
      <c r="C107" s="18"/>
      <c r="D107" s="18"/>
      <c r="E107" s="17" t="s">
        <v>125</v>
      </c>
      <c r="F107" s="27" t="s">
        <v>23</v>
      </c>
      <c r="G107" s="18"/>
      <c r="H107" s="32" t="s">
        <v>24</v>
      </c>
      <c r="I107" s="18"/>
      <c r="J107" s="23"/>
      <c r="K107" s="31">
        <v>31.8</v>
      </c>
      <c r="L107" s="24">
        <f>+L106+Tabla134579810234567891112[[#This Row],[Debito]]-Tabla134579810234567891112[[#This Row],[Credito]]</f>
        <v>3520828.8469999945</v>
      </c>
    </row>
    <row r="108" spans="1:12" ht="15.75" x14ac:dyDescent="0.3">
      <c r="A108" s="1"/>
      <c r="B108" s="30">
        <v>45219</v>
      </c>
      <c r="C108" s="18"/>
      <c r="D108" s="18"/>
      <c r="E108" s="17" t="s">
        <v>126</v>
      </c>
      <c r="F108" s="27" t="s">
        <v>23</v>
      </c>
      <c r="G108" s="18"/>
      <c r="H108" s="32" t="s">
        <v>24</v>
      </c>
      <c r="I108" s="18"/>
      <c r="J108" s="23"/>
      <c r="K108" s="31">
        <v>10.87</v>
      </c>
      <c r="L108" s="24">
        <f>+L107+Tabla134579810234567891112[[#This Row],[Debito]]-Tabla134579810234567891112[[#This Row],[Credito]]</f>
        <v>3520817.9769999944</v>
      </c>
    </row>
    <row r="109" spans="1:12" ht="15.75" x14ac:dyDescent="0.3">
      <c r="A109" s="1"/>
      <c r="B109" s="30">
        <v>45219</v>
      </c>
      <c r="C109" s="18"/>
      <c r="D109" s="18"/>
      <c r="E109" s="17" t="s">
        <v>127</v>
      </c>
      <c r="F109" s="27" t="s">
        <v>23</v>
      </c>
      <c r="G109" s="18"/>
      <c r="H109" s="32" t="s">
        <v>24</v>
      </c>
      <c r="I109" s="18"/>
      <c r="J109" s="23"/>
      <c r="K109" s="31">
        <v>8.82</v>
      </c>
      <c r="L109" s="24">
        <f>+L108+Tabla134579810234567891112[[#This Row],[Debito]]-Tabla134579810234567891112[[#This Row],[Credito]]</f>
        <v>3520809.1569999945</v>
      </c>
    </row>
    <row r="110" spans="1:12" ht="15.75" x14ac:dyDescent="0.3">
      <c r="A110" s="1"/>
      <c r="B110" s="30">
        <v>45219</v>
      </c>
      <c r="C110" s="18"/>
      <c r="D110" s="18"/>
      <c r="E110" s="17" t="s">
        <v>128</v>
      </c>
      <c r="F110" s="27" t="s">
        <v>23</v>
      </c>
      <c r="G110" s="18"/>
      <c r="H110" s="32" t="s">
        <v>24</v>
      </c>
      <c r="I110" s="18"/>
      <c r="J110" s="23"/>
      <c r="K110" s="31">
        <v>8.82</v>
      </c>
      <c r="L110" s="24">
        <f>+L109+Tabla134579810234567891112[[#This Row],[Debito]]-Tabla134579810234567891112[[#This Row],[Credito]]</f>
        <v>3520800.3369999947</v>
      </c>
    </row>
    <row r="111" spans="1:12" ht="15.75" x14ac:dyDescent="0.3">
      <c r="A111" s="1"/>
      <c r="B111" s="30">
        <v>45219</v>
      </c>
      <c r="C111" s="18"/>
      <c r="D111" s="18"/>
      <c r="E111" s="17" t="s">
        <v>129</v>
      </c>
      <c r="F111" s="27" t="s">
        <v>23</v>
      </c>
      <c r="G111" s="18"/>
      <c r="H111" s="32" t="s">
        <v>24</v>
      </c>
      <c r="I111" s="18"/>
      <c r="J111" s="23"/>
      <c r="K111" s="31">
        <v>8.82</v>
      </c>
      <c r="L111" s="24">
        <f>+L110+Tabla134579810234567891112[[#This Row],[Debito]]-Tabla134579810234567891112[[#This Row],[Credito]]</f>
        <v>3520791.5169999949</v>
      </c>
    </row>
    <row r="112" spans="1:12" ht="15.75" x14ac:dyDescent="0.3">
      <c r="A112" s="1"/>
      <c r="B112" s="30">
        <v>45219</v>
      </c>
      <c r="C112" s="18"/>
      <c r="D112" s="18"/>
      <c r="E112" s="17" t="s">
        <v>130</v>
      </c>
      <c r="F112" s="27" t="s">
        <v>23</v>
      </c>
      <c r="G112" s="18"/>
      <c r="H112" s="32" t="s">
        <v>24</v>
      </c>
      <c r="I112" s="18"/>
      <c r="J112" s="23"/>
      <c r="K112" s="31">
        <v>20.399999999999999</v>
      </c>
      <c r="L112" s="24">
        <f>+L111+Tabla134579810234567891112[[#This Row],[Debito]]-Tabla134579810234567891112[[#This Row],[Credito]]</f>
        <v>3520771.116999995</v>
      </c>
    </row>
    <row r="113" spans="1:14" ht="15.75" x14ac:dyDescent="0.3">
      <c r="A113" s="1"/>
      <c r="B113" s="30">
        <v>45219</v>
      </c>
      <c r="C113" s="18"/>
      <c r="D113" s="18"/>
      <c r="E113" s="17" t="s">
        <v>131</v>
      </c>
      <c r="F113" s="27" t="s">
        <v>23</v>
      </c>
      <c r="G113" s="18"/>
      <c r="H113" s="32" t="s">
        <v>24</v>
      </c>
      <c r="I113" s="18"/>
      <c r="J113" s="23"/>
      <c r="K113" s="31">
        <v>18.350000000000001</v>
      </c>
      <c r="L113" s="24">
        <f>+L112+Tabla134579810234567891112[[#This Row],[Debito]]-Tabla134579810234567891112[[#This Row],[Credito]]</f>
        <v>3520752.7669999949</v>
      </c>
    </row>
    <row r="114" spans="1:14" ht="15.75" x14ac:dyDescent="0.3">
      <c r="A114" s="1"/>
      <c r="B114" s="30">
        <v>45219</v>
      </c>
      <c r="C114" s="18"/>
      <c r="D114" s="18"/>
      <c r="E114" s="17" t="s">
        <v>132</v>
      </c>
      <c r="F114" s="27" t="s">
        <v>23</v>
      </c>
      <c r="G114" s="18"/>
      <c r="H114" s="32" t="s">
        <v>24</v>
      </c>
      <c r="I114" s="18"/>
      <c r="J114" s="23"/>
      <c r="K114" s="31">
        <v>14.96</v>
      </c>
      <c r="L114" s="24">
        <f>+L113+Tabla134579810234567891112[[#This Row],[Debito]]-Tabla134579810234567891112[[#This Row],[Credito]]</f>
        <v>3520737.8069999949</v>
      </c>
    </row>
    <row r="115" spans="1:14" ht="15.75" x14ac:dyDescent="0.3">
      <c r="A115" s="1"/>
      <c r="B115" s="30">
        <v>45223</v>
      </c>
      <c r="C115" s="18"/>
      <c r="D115" s="18"/>
      <c r="E115" s="17" t="s">
        <v>133</v>
      </c>
      <c r="F115" s="20" t="s">
        <v>17</v>
      </c>
      <c r="G115" s="18"/>
      <c r="H115" s="32" t="s">
        <v>18</v>
      </c>
      <c r="I115" s="18"/>
      <c r="J115" s="23"/>
      <c r="K115" s="31">
        <v>9975</v>
      </c>
      <c r="L115" s="24">
        <f>+L114+Tabla134579810234567891112[[#This Row],[Debito]]-Tabla134579810234567891112[[#This Row],[Credito]]</f>
        <v>3510762.8069999949</v>
      </c>
    </row>
    <row r="116" spans="1:14" ht="15.75" x14ac:dyDescent="0.3">
      <c r="A116" s="1"/>
      <c r="B116" s="30">
        <v>45225</v>
      </c>
      <c r="C116" s="18"/>
      <c r="D116" s="18"/>
      <c r="E116" s="17" t="s">
        <v>134</v>
      </c>
      <c r="F116" s="20" t="s">
        <v>17</v>
      </c>
      <c r="G116" s="18"/>
      <c r="H116" s="32" t="s">
        <v>135</v>
      </c>
      <c r="I116" s="18"/>
      <c r="J116" s="23"/>
      <c r="K116" s="37">
        <v>295990</v>
      </c>
      <c r="L116" s="24">
        <f>+L115+Tabla134579810234567891112[[#This Row],[Debito]]-Tabla134579810234567891112[[#This Row],[Credito]]</f>
        <v>3214772.8069999949</v>
      </c>
    </row>
    <row r="117" spans="1:14" ht="15.75" x14ac:dyDescent="0.3">
      <c r="A117" s="1"/>
      <c r="B117" s="30">
        <v>45226</v>
      </c>
      <c r="C117" s="18"/>
      <c r="D117" s="18"/>
      <c r="E117" s="17" t="s">
        <v>136</v>
      </c>
      <c r="F117" s="28" t="s">
        <v>23</v>
      </c>
      <c r="G117" s="18"/>
      <c r="H117" s="32" t="s">
        <v>137</v>
      </c>
      <c r="I117" s="18"/>
      <c r="J117" s="23"/>
      <c r="K117" s="38">
        <v>443.99</v>
      </c>
      <c r="L117" s="24">
        <f>+L116+Tabla134579810234567891112[[#This Row],[Debito]]-Tabla134579810234567891112[[#This Row],[Credito]]</f>
        <v>3214328.8169999947</v>
      </c>
    </row>
    <row r="118" spans="1:14" ht="15.75" x14ac:dyDescent="0.3">
      <c r="A118" s="1"/>
      <c r="B118" s="30">
        <v>45230</v>
      </c>
      <c r="C118" s="18"/>
      <c r="D118" s="18"/>
      <c r="E118" s="17" t="s">
        <v>138</v>
      </c>
      <c r="F118" s="28" t="s">
        <v>23</v>
      </c>
      <c r="G118" s="18"/>
      <c r="H118" s="32" t="s">
        <v>139</v>
      </c>
      <c r="I118" s="18"/>
      <c r="J118" s="23"/>
      <c r="K118" s="31">
        <v>175</v>
      </c>
      <c r="L118" s="24">
        <f>+L117+Tabla134579810234567891112[[#This Row],[Debito]]-Tabla134579810234567891112[[#This Row],[Credito]]</f>
        <v>3214153.8169999947</v>
      </c>
    </row>
    <row r="119" spans="1:14" ht="16.5" thickBot="1" x14ac:dyDescent="0.35">
      <c r="A119" s="1"/>
      <c r="B119" s="39" t="s">
        <v>140</v>
      </c>
      <c r="C119" s="40"/>
      <c r="D119" s="40"/>
      <c r="E119" s="40"/>
      <c r="F119" s="39"/>
      <c r="G119" s="39"/>
      <c r="H119" s="41"/>
      <c r="I119" s="40"/>
      <c r="J119" s="42">
        <f>SUM(J11:J118)</f>
        <v>3983852.25</v>
      </c>
      <c r="K119" s="42">
        <f>SUM(K9:K118)</f>
        <v>1412779.8200000008</v>
      </c>
      <c r="L119" s="43">
        <f>+L118</f>
        <v>3214153.8169999947</v>
      </c>
      <c r="N119" s="25"/>
    </row>
    <row r="120" spans="1:14" ht="50.25" customHeight="1" thickTop="1" x14ac:dyDescent="0.3">
      <c r="A120" s="1"/>
      <c r="B120" s="1"/>
      <c r="C120" s="1"/>
      <c r="D120" s="1"/>
      <c r="E120" s="1"/>
      <c r="F120" s="1"/>
      <c r="G120" s="1"/>
      <c r="H120" s="1"/>
      <c r="I120" s="1"/>
      <c r="J120" s="2"/>
      <c r="K120" s="2"/>
      <c r="L120" s="44"/>
    </row>
    <row r="121" spans="1:14" ht="15.75" x14ac:dyDescent="0.3">
      <c r="A121" s="1"/>
      <c r="B121" s="1"/>
      <c r="C121" s="87" t="s">
        <v>141</v>
      </c>
      <c r="D121" s="87"/>
      <c r="E121" s="87"/>
      <c r="G121" s="1"/>
      <c r="H121" s="45" t="s">
        <v>142</v>
      </c>
      <c r="I121" s="1"/>
      <c r="K121" s="87" t="s">
        <v>142</v>
      </c>
      <c r="L121" s="87"/>
    </row>
    <row r="122" spans="1:14" ht="15.75" x14ac:dyDescent="0.3">
      <c r="A122" s="1"/>
      <c r="B122" s="1"/>
      <c r="C122" s="88" t="s">
        <v>143</v>
      </c>
      <c r="D122" s="88"/>
      <c r="E122" s="88"/>
      <c r="G122" s="3"/>
      <c r="H122" s="46" t="s">
        <v>144</v>
      </c>
      <c r="I122" s="1"/>
      <c r="J122" s="1"/>
      <c r="K122" s="88" t="s">
        <v>145</v>
      </c>
      <c r="L122" s="88"/>
    </row>
    <row r="123" spans="1:14" ht="15.75" x14ac:dyDescent="0.3">
      <c r="A123" s="1"/>
      <c r="B123" s="1"/>
      <c r="C123" s="85" t="s">
        <v>146</v>
      </c>
      <c r="D123" s="85"/>
      <c r="E123" s="85"/>
      <c r="G123" s="3"/>
      <c r="H123" s="3" t="s">
        <v>147</v>
      </c>
      <c r="I123" s="1"/>
      <c r="J123" s="1"/>
      <c r="K123" s="85" t="s">
        <v>148</v>
      </c>
      <c r="L123" s="85"/>
    </row>
    <row r="124" spans="1:14" ht="15.75" x14ac:dyDescent="0.3">
      <c r="A124" s="1"/>
      <c r="B124" s="47"/>
      <c r="C124" s="47"/>
      <c r="D124" s="47"/>
      <c r="E124" s="47"/>
      <c r="F124" s="47"/>
      <c r="G124" s="47"/>
      <c r="H124" s="47"/>
      <c r="I124" s="47"/>
      <c r="J124" s="48"/>
      <c r="K124" s="48"/>
      <c r="L124" s="47"/>
    </row>
    <row r="125" spans="1:14" ht="12" customHeight="1" x14ac:dyDescent="0.3">
      <c r="A125" s="1"/>
      <c r="B125" s="1"/>
      <c r="C125" s="1"/>
      <c r="D125" s="1"/>
      <c r="E125" s="1"/>
      <c r="F125" s="1"/>
      <c r="G125" s="1"/>
      <c r="H125" s="1"/>
      <c r="I125" s="1"/>
      <c r="J125" s="2"/>
      <c r="K125" s="2"/>
      <c r="L125" s="1"/>
    </row>
    <row r="126" spans="1:14" ht="5.25" customHeight="1" x14ac:dyDescent="0.3">
      <c r="A126" s="1"/>
      <c r="B126" s="1"/>
      <c r="C126" s="1"/>
      <c r="D126" s="1"/>
      <c r="E126" s="1"/>
      <c r="F126" s="1"/>
      <c r="G126" s="1"/>
      <c r="H126" s="1"/>
      <c r="I126" s="1"/>
      <c r="J126" s="2"/>
      <c r="K126" s="2"/>
      <c r="L126" s="1"/>
    </row>
    <row r="127" spans="1:14" ht="6" customHeight="1" x14ac:dyDescent="0.3">
      <c r="A127" s="1"/>
      <c r="B127" s="1"/>
      <c r="C127" s="1"/>
      <c r="D127" s="1"/>
      <c r="E127" s="1"/>
      <c r="F127" s="1"/>
      <c r="G127" s="1"/>
      <c r="H127" s="1"/>
      <c r="I127" s="1"/>
      <c r="J127" s="2"/>
      <c r="K127" s="2"/>
      <c r="L127" s="1"/>
    </row>
    <row r="128" spans="1:14" ht="13.5" customHeight="1" x14ac:dyDescent="0.3">
      <c r="A128" s="1"/>
      <c r="B128" s="1"/>
      <c r="C128" s="1"/>
      <c r="D128" s="1"/>
      <c r="E128" s="1"/>
      <c r="F128" s="1"/>
      <c r="G128" s="1"/>
      <c r="H128" s="1"/>
      <c r="I128" s="1"/>
      <c r="J128" s="2"/>
      <c r="K128" s="2"/>
      <c r="L128" s="1"/>
    </row>
    <row r="129" spans="1:16" ht="16.5" customHeight="1" x14ac:dyDescent="0.3">
      <c r="A129" s="1"/>
      <c r="B129" s="85" t="s">
        <v>0</v>
      </c>
      <c r="C129" s="85"/>
      <c r="D129" s="85"/>
      <c r="E129" s="85"/>
      <c r="F129" s="85"/>
      <c r="G129" s="85"/>
      <c r="H129" s="85"/>
      <c r="I129" s="85"/>
      <c r="J129" s="85"/>
      <c r="K129" s="85"/>
      <c r="L129" s="85"/>
    </row>
    <row r="130" spans="1:16" ht="15.75" x14ac:dyDescent="0.3">
      <c r="A130" s="1"/>
      <c r="B130" s="85" t="s">
        <v>1</v>
      </c>
      <c r="C130" s="85"/>
      <c r="D130" s="85"/>
      <c r="E130" s="85"/>
      <c r="F130" s="85"/>
      <c r="G130" s="85"/>
      <c r="H130" s="85"/>
      <c r="I130" s="85"/>
      <c r="J130" s="85"/>
      <c r="K130" s="85"/>
      <c r="L130" s="85"/>
    </row>
    <row r="131" spans="1:16" ht="19.5" customHeight="1" x14ac:dyDescent="0.3">
      <c r="A131" s="1"/>
      <c r="B131" s="85" t="s">
        <v>149</v>
      </c>
      <c r="C131" s="85"/>
      <c r="D131" s="85"/>
      <c r="E131" s="85"/>
      <c r="F131" s="85"/>
      <c r="G131" s="85"/>
      <c r="H131" s="85"/>
      <c r="I131" s="85"/>
      <c r="J131" s="85"/>
      <c r="K131" s="85"/>
      <c r="L131" s="85"/>
    </row>
    <row r="132" spans="1:16" ht="13.5" customHeight="1" x14ac:dyDescent="0.3">
      <c r="A132" s="1"/>
      <c r="B132" s="86" t="str">
        <f>+B5</f>
        <v>OCTUBRE DEL 2023</v>
      </c>
      <c r="C132" s="86"/>
      <c r="D132" s="86"/>
      <c r="E132" s="86"/>
      <c r="F132" s="86"/>
      <c r="G132" s="86"/>
      <c r="H132" s="86"/>
      <c r="I132" s="86"/>
      <c r="J132" s="86"/>
      <c r="K132" s="86"/>
      <c r="L132" s="86"/>
    </row>
    <row r="133" spans="1:16" ht="8.25" customHeight="1" x14ac:dyDescent="0.3">
      <c r="A133" s="1"/>
      <c r="B133" s="1"/>
      <c r="C133" s="1"/>
      <c r="D133" s="1"/>
      <c r="E133" s="1"/>
      <c r="F133" s="1"/>
      <c r="G133" s="1"/>
      <c r="H133" s="1"/>
      <c r="I133" s="1"/>
      <c r="J133" s="2"/>
      <c r="K133" s="2"/>
      <c r="L133" s="1"/>
    </row>
    <row r="134" spans="1:16" ht="15.75" x14ac:dyDescent="0.3">
      <c r="A134" s="1"/>
      <c r="B134" s="4" t="s">
        <v>4</v>
      </c>
      <c r="C134" s="4" t="s">
        <v>150</v>
      </c>
      <c r="D134" s="4" t="s">
        <v>6</v>
      </c>
      <c r="E134" s="4" t="s">
        <v>7</v>
      </c>
      <c r="F134" s="4" t="s">
        <v>8</v>
      </c>
      <c r="G134" s="4"/>
      <c r="H134" s="49" t="s">
        <v>151</v>
      </c>
      <c r="I134" s="49" t="s">
        <v>11</v>
      </c>
      <c r="J134" s="50" t="s">
        <v>152</v>
      </c>
      <c r="K134" s="50" t="s">
        <v>153</v>
      </c>
      <c r="L134" s="4" t="s">
        <v>14</v>
      </c>
    </row>
    <row r="135" spans="1:16" ht="15.75" x14ac:dyDescent="0.3">
      <c r="A135" s="1"/>
      <c r="B135" s="51"/>
      <c r="C135" s="52"/>
      <c r="D135" s="8"/>
      <c r="E135" s="8"/>
      <c r="F135" s="53"/>
      <c r="G135" s="8"/>
      <c r="H135" s="10" t="s">
        <v>15</v>
      </c>
      <c r="I135" s="8"/>
      <c r="J135" s="11"/>
      <c r="K135" s="11"/>
      <c r="L135" s="54">
        <f>+[1]SEPTIEMBRE!L212</f>
        <v>2075100886.8292089</v>
      </c>
    </row>
    <row r="136" spans="1:16" ht="60" customHeight="1" x14ac:dyDescent="0.3">
      <c r="A136" s="1"/>
      <c r="B136" s="55">
        <v>45204</v>
      </c>
      <c r="C136" s="56"/>
      <c r="D136" s="57"/>
      <c r="E136" s="58" t="s">
        <v>154</v>
      </c>
      <c r="F136" s="58" t="s">
        <v>155</v>
      </c>
      <c r="G136" s="59"/>
      <c r="H136" s="60" t="s">
        <v>156</v>
      </c>
      <c r="I136" s="57"/>
      <c r="J136" s="22">
        <v>113766622.91</v>
      </c>
      <c r="K136" s="61"/>
      <c r="L136" s="62">
        <f t="shared" ref="L136:L199" si="0">+L135+J136-K136</f>
        <v>2188867509.7392087</v>
      </c>
      <c r="N136" s="26"/>
    </row>
    <row r="137" spans="1:16" ht="60" customHeight="1" x14ac:dyDescent="0.3">
      <c r="A137" s="1"/>
      <c r="B137" s="55">
        <v>45202</v>
      </c>
      <c r="C137" s="56">
        <v>3019</v>
      </c>
      <c r="D137" s="57"/>
      <c r="E137" s="58" t="s">
        <v>157</v>
      </c>
      <c r="F137" s="58" t="s">
        <v>158</v>
      </c>
      <c r="G137" s="57"/>
      <c r="H137" s="60" t="s">
        <v>159</v>
      </c>
      <c r="I137" s="57"/>
      <c r="J137" s="22"/>
      <c r="K137" s="61">
        <v>6390835.1299999999</v>
      </c>
      <c r="L137" s="62">
        <f t="shared" si="0"/>
        <v>2182476674.6092086</v>
      </c>
      <c r="N137" s="63"/>
      <c r="P137" s="26"/>
    </row>
    <row r="138" spans="1:16" ht="60" customHeight="1" x14ac:dyDescent="0.3">
      <c r="A138" s="1"/>
      <c r="B138" s="55">
        <v>45208</v>
      </c>
      <c r="C138" s="56"/>
      <c r="D138" s="57"/>
      <c r="E138" s="58" t="s">
        <v>160</v>
      </c>
      <c r="F138" s="58" t="s">
        <v>155</v>
      </c>
      <c r="G138" s="57"/>
      <c r="H138" s="60" t="s">
        <v>161</v>
      </c>
      <c r="I138" s="57"/>
      <c r="J138" s="22">
        <v>1516217.11</v>
      </c>
      <c r="K138" s="61"/>
      <c r="L138" s="62">
        <f t="shared" si="0"/>
        <v>2183992891.7192087</v>
      </c>
    </row>
    <row r="139" spans="1:16" ht="60" customHeight="1" x14ac:dyDescent="0.3">
      <c r="A139" s="1"/>
      <c r="B139" s="55">
        <v>45208</v>
      </c>
      <c r="C139" s="56">
        <v>3052</v>
      </c>
      <c r="D139" s="57"/>
      <c r="E139" s="58" t="s">
        <v>162</v>
      </c>
      <c r="F139" s="64" t="s">
        <v>163</v>
      </c>
      <c r="G139" s="57"/>
      <c r="H139" s="60" t="s">
        <v>164</v>
      </c>
      <c r="I139" s="57"/>
      <c r="J139" s="22"/>
      <c r="K139" s="61">
        <v>3798552.31</v>
      </c>
      <c r="L139" s="62">
        <f t="shared" si="0"/>
        <v>2180194339.4092088</v>
      </c>
    </row>
    <row r="140" spans="1:16" ht="60" customHeight="1" x14ac:dyDescent="0.3">
      <c r="A140" s="1"/>
      <c r="B140" s="55">
        <v>45209</v>
      </c>
      <c r="C140" s="56">
        <v>3068</v>
      </c>
      <c r="D140" s="57"/>
      <c r="E140" s="58" t="s">
        <v>165</v>
      </c>
      <c r="F140" s="58" t="s">
        <v>155</v>
      </c>
      <c r="G140" s="57"/>
      <c r="H140" s="60" t="s">
        <v>166</v>
      </c>
      <c r="I140" s="57"/>
      <c r="J140" s="22"/>
      <c r="K140" s="61">
        <v>1348310.77</v>
      </c>
      <c r="L140" s="62">
        <f t="shared" si="0"/>
        <v>2178846028.6392088</v>
      </c>
    </row>
    <row r="141" spans="1:16" ht="60" customHeight="1" x14ac:dyDescent="0.3">
      <c r="A141" s="1"/>
      <c r="B141" s="55">
        <v>45210</v>
      </c>
      <c r="C141" s="56">
        <v>3071</v>
      </c>
      <c r="D141" s="57"/>
      <c r="E141" s="58" t="s">
        <v>167</v>
      </c>
      <c r="F141" s="64" t="s">
        <v>168</v>
      </c>
      <c r="G141" s="57"/>
      <c r="H141" s="60" t="s">
        <v>169</v>
      </c>
      <c r="I141" s="57"/>
      <c r="J141" s="65"/>
      <c r="K141" s="61">
        <v>5065801.5</v>
      </c>
      <c r="L141" s="62">
        <f t="shared" si="0"/>
        <v>2173780227.1392088</v>
      </c>
    </row>
    <row r="142" spans="1:16" ht="60" customHeight="1" x14ac:dyDescent="0.3">
      <c r="A142" s="1"/>
      <c r="B142" s="55">
        <v>45210</v>
      </c>
      <c r="C142" s="56">
        <v>3073</v>
      </c>
      <c r="D142" s="57"/>
      <c r="E142" s="58" t="s">
        <v>170</v>
      </c>
      <c r="F142" s="64" t="s">
        <v>168</v>
      </c>
      <c r="G142" s="57"/>
      <c r="H142" s="60" t="s">
        <v>171</v>
      </c>
      <c r="I142" s="57"/>
      <c r="J142" s="65"/>
      <c r="K142" s="61">
        <v>103743.5</v>
      </c>
      <c r="L142" s="62">
        <f t="shared" si="0"/>
        <v>2173676483.6392088</v>
      </c>
    </row>
    <row r="143" spans="1:16" ht="60" customHeight="1" x14ac:dyDescent="0.3">
      <c r="A143" s="1"/>
      <c r="B143" s="55">
        <v>45210</v>
      </c>
      <c r="C143" s="56">
        <v>3075</v>
      </c>
      <c r="D143" s="66"/>
      <c r="E143" s="57" t="s">
        <v>172</v>
      </c>
      <c r="F143" s="58" t="s">
        <v>155</v>
      </c>
      <c r="G143" s="57"/>
      <c r="H143" s="60" t="s">
        <v>173</v>
      </c>
      <c r="I143" s="57"/>
      <c r="J143" s="62"/>
      <c r="K143" s="61">
        <v>20000</v>
      </c>
      <c r="L143" s="62">
        <f t="shared" si="0"/>
        <v>2173656483.6392088</v>
      </c>
    </row>
    <row r="144" spans="1:16" ht="60" customHeight="1" x14ac:dyDescent="0.3">
      <c r="A144" s="1"/>
      <c r="B144" s="55">
        <v>45210</v>
      </c>
      <c r="C144" s="56">
        <v>3077</v>
      </c>
      <c r="D144" s="57"/>
      <c r="E144" s="58" t="s">
        <v>174</v>
      </c>
      <c r="F144" s="64" t="s">
        <v>168</v>
      </c>
      <c r="G144" s="57"/>
      <c r="H144" s="60" t="s">
        <v>175</v>
      </c>
      <c r="I144" s="57"/>
      <c r="J144" s="22"/>
      <c r="K144" s="61">
        <v>4677992.45</v>
      </c>
      <c r="L144" s="62">
        <f t="shared" si="0"/>
        <v>2168978491.189209</v>
      </c>
    </row>
    <row r="145" spans="1:12" ht="60" customHeight="1" x14ac:dyDescent="0.3">
      <c r="A145" s="1"/>
      <c r="B145" s="55">
        <v>45210</v>
      </c>
      <c r="C145" s="56">
        <v>3083</v>
      </c>
      <c r="D145" s="66"/>
      <c r="E145" s="67" t="s">
        <v>176</v>
      </c>
      <c r="F145" s="64" t="s">
        <v>177</v>
      </c>
      <c r="G145" s="57"/>
      <c r="H145" s="60" t="s">
        <v>178</v>
      </c>
      <c r="I145" s="57"/>
      <c r="J145" s="22"/>
      <c r="K145" s="61">
        <v>15748263.41</v>
      </c>
      <c r="L145" s="62">
        <f t="shared" si="0"/>
        <v>2153230227.7792091</v>
      </c>
    </row>
    <row r="146" spans="1:12" ht="60" customHeight="1" x14ac:dyDescent="0.3">
      <c r="A146" s="1"/>
      <c r="B146" s="55">
        <v>45210</v>
      </c>
      <c r="C146" s="56">
        <v>3088</v>
      </c>
      <c r="D146" s="66"/>
      <c r="E146" s="64" t="s">
        <v>179</v>
      </c>
      <c r="F146" s="64" t="s">
        <v>180</v>
      </c>
      <c r="G146" s="57"/>
      <c r="H146" s="60" t="s">
        <v>181</v>
      </c>
      <c r="I146" s="57"/>
      <c r="J146" s="22"/>
      <c r="K146" s="61">
        <v>6048.02</v>
      </c>
      <c r="L146" s="62">
        <f t="shared" si="0"/>
        <v>2153224179.7592092</v>
      </c>
    </row>
    <row r="147" spans="1:12" ht="60" customHeight="1" x14ac:dyDescent="0.3">
      <c r="A147" s="1"/>
      <c r="B147" s="55">
        <v>45210</v>
      </c>
      <c r="C147" s="56">
        <v>3090</v>
      </c>
      <c r="D147" s="66"/>
      <c r="E147" s="64" t="s">
        <v>182</v>
      </c>
      <c r="F147" s="64" t="s">
        <v>183</v>
      </c>
      <c r="G147" s="57"/>
      <c r="H147" s="60" t="s">
        <v>184</v>
      </c>
      <c r="I147" s="57"/>
      <c r="J147" s="22"/>
      <c r="K147" s="61">
        <v>2805</v>
      </c>
      <c r="L147" s="62">
        <f t="shared" si="0"/>
        <v>2153221374.7592092</v>
      </c>
    </row>
    <row r="148" spans="1:12" ht="60" customHeight="1" x14ac:dyDescent="0.3">
      <c r="A148" s="1"/>
      <c r="B148" s="55">
        <v>45210</v>
      </c>
      <c r="C148" s="68">
        <v>3094</v>
      </c>
      <c r="D148" s="69"/>
      <c r="E148" s="70" t="s">
        <v>185</v>
      </c>
      <c r="F148" s="71" t="s">
        <v>186</v>
      </c>
      <c r="G148" s="72"/>
      <c r="H148" s="73" t="s">
        <v>187</v>
      </c>
      <c r="I148" s="72"/>
      <c r="J148" s="74"/>
      <c r="K148" s="75">
        <v>125080</v>
      </c>
      <c r="L148" s="62">
        <f t="shared" si="0"/>
        <v>2153096294.7592092</v>
      </c>
    </row>
    <row r="149" spans="1:12" ht="60" customHeight="1" x14ac:dyDescent="0.3">
      <c r="A149" s="1"/>
      <c r="B149" s="55">
        <v>45210</v>
      </c>
      <c r="C149" s="56">
        <v>3100</v>
      </c>
      <c r="D149" s="66"/>
      <c r="E149" s="76" t="s">
        <v>188</v>
      </c>
      <c r="F149" s="64" t="s">
        <v>189</v>
      </c>
      <c r="G149" s="57"/>
      <c r="H149" s="60" t="s">
        <v>190</v>
      </c>
      <c r="I149" s="57"/>
      <c r="J149" s="22"/>
      <c r="K149" s="61">
        <v>1933001.78</v>
      </c>
      <c r="L149" s="62">
        <f t="shared" si="0"/>
        <v>2151163292.9792089</v>
      </c>
    </row>
    <row r="150" spans="1:12" ht="60" customHeight="1" x14ac:dyDescent="0.3">
      <c r="A150" s="1"/>
      <c r="B150" s="55" t="s">
        <v>191</v>
      </c>
      <c r="C150" s="56">
        <v>3106</v>
      </c>
      <c r="D150" s="66"/>
      <c r="E150" s="64" t="s">
        <v>192</v>
      </c>
      <c r="F150" s="64" t="s">
        <v>193</v>
      </c>
      <c r="G150" s="57"/>
      <c r="H150" s="60" t="s">
        <v>194</v>
      </c>
      <c r="I150" s="57"/>
      <c r="J150" s="22"/>
      <c r="K150" s="61">
        <v>494034.14</v>
      </c>
      <c r="L150" s="62">
        <f t="shared" si="0"/>
        <v>2150669258.8392091</v>
      </c>
    </row>
    <row r="151" spans="1:12" ht="60" customHeight="1" x14ac:dyDescent="0.3">
      <c r="A151" s="1"/>
      <c r="B151" s="55" t="s">
        <v>191</v>
      </c>
      <c r="C151" s="56" t="s">
        <v>195</v>
      </c>
      <c r="D151" s="66"/>
      <c r="E151" s="64" t="s">
        <v>196</v>
      </c>
      <c r="F151" s="64" t="s">
        <v>197</v>
      </c>
      <c r="G151" s="57"/>
      <c r="H151" s="60" t="s">
        <v>198</v>
      </c>
      <c r="I151" s="57"/>
      <c r="J151" s="22"/>
      <c r="K151" s="61">
        <v>7080</v>
      </c>
      <c r="L151" s="62">
        <f t="shared" si="0"/>
        <v>2150662178.8392091</v>
      </c>
    </row>
    <row r="152" spans="1:12" ht="60" customHeight="1" x14ac:dyDescent="0.3">
      <c r="A152" s="1"/>
      <c r="B152" s="55" t="s">
        <v>191</v>
      </c>
      <c r="C152" s="56" t="s">
        <v>199</v>
      </c>
      <c r="D152" s="66"/>
      <c r="E152" s="64" t="s">
        <v>200</v>
      </c>
      <c r="F152" s="64" t="s">
        <v>201</v>
      </c>
      <c r="G152" s="57"/>
      <c r="H152" s="60" t="s">
        <v>202</v>
      </c>
      <c r="I152" s="57"/>
      <c r="J152" s="22"/>
      <c r="K152" s="61">
        <v>10838.529999999999</v>
      </c>
      <c r="L152" s="62">
        <f t="shared" si="0"/>
        <v>2150651340.3092089</v>
      </c>
    </row>
    <row r="153" spans="1:12" ht="60" customHeight="1" x14ac:dyDescent="0.3">
      <c r="A153" s="1"/>
      <c r="B153" s="55" t="s">
        <v>191</v>
      </c>
      <c r="C153" s="56" t="s">
        <v>203</v>
      </c>
      <c r="D153" s="66"/>
      <c r="E153" s="64" t="s">
        <v>204</v>
      </c>
      <c r="F153" s="64" t="s">
        <v>205</v>
      </c>
      <c r="G153" s="57"/>
      <c r="H153" s="60" t="s">
        <v>206</v>
      </c>
      <c r="I153" s="57"/>
      <c r="J153" s="22"/>
      <c r="K153" s="61">
        <v>300000</v>
      </c>
      <c r="L153" s="62">
        <f t="shared" si="0"/>
        <v>2150351340.3092089</v>
      </c>
    </row>
    <row r="154" spans="1:12" ht="60" customHeight="1" x14ac:dyDescent="0.3">
      <c r="A154" s="1"/>
      <c r="B154" s="55" t="s">
        <v>191</v>
      </c>
      <c r="C154" s="56" t="s">
        <v>207</v>
      </c>
      <c r="D154" s="66"/>
      <c r="E154" s="64" t="s">
        <v>208</v>
      </c>
      <c r="F154" s="64" t="s">
        <v>209</v>
      </c>
      <c r="G154" s="57"/>
      <c r="H154" s="60" t="s">
        <v>210</v>
      </c>
      <c r="I154" s="57"/>
      <c r="J154" s="65"/>
      <c r="K154" s="61">
        <v>1284408.47</v>
      </c>
      <c r="L154" s="62">
        <f t="shared" si="0"/>
        <v>2149066931.8392091</v>
      </c>
    </row>
    <row r="155" spans="1:12" ht="60" customHeight="1" x14ac:dyDescent="0.3">
      <c r="A155" s="1"/>
      <c r="B155" s="55" t="s">
        <v>191</v>
      </c>
      <c r="C155" s="56">
        <v>3130</v>
      </c>
      <c r="D155" s="66"/>
      <c r="E155" s="64" t="s">
        <v>211</v>
      </c>
      <c r="F155" s="64" t="s">
        <v>212</v>
      </c>
      <c r="G155" s="57"/>
      <c r="H155" s="60" t="s">
        <v>213</v>
      </c>
      <c r="I155" s="57"/>
      <c r="J155" s="22"/>
      <c r="K155" s="61">
        <v>204000</v>
      </c>
      <c r="L155" s="62">
        <f t="shared" si="0"/>
        <v>2148862931.8392091</v>
      </c>
    </row>
    <row r="156" spans="1:12" ht="60" customHeight="1" x14ac:dyDescent="0.3">
      <c r="A156" s="1"/>
      <c r="B156" s="55" t="s">
        <v>191</v>
      </c>
      <c r="C156" s="56">
        <v>3134</v>
      </c>
      <c r="D156" s="66"/>
      <c r="E156" s="64" t="s">
        <v>214</v>
      </c>
      <c r="F156" s="64" t="s">
        <v>215</v>
      </c>
      <c r="G156" s="57"/>
      <c r="H156" s="60" t="s">
        <v>216</v>
      </c>
      <c r="I156" s="57"/>
      <c r="J156" s="22"/>
      <c r="K156" s="61">
        <v>199420</v>
      </c>
      <c r="L156" s="62">
        <f t="shared" si="0"/>
        <v>2148663511.8392091</v>
      </c>
    </row>
    <row r="157" spans="1:12" ht="60" customHeight="1" x14ac:dyDescent="0.3">
      <c r="A157" s="1"/>
      <c r="B157" s="55" t="s">
        <v>191</v>
      </c>
      <c r="C157" s="56">
        <v>3140</v>
      </c>
      <c r="D157" s="66"/>
      <c r="E157" s="77" t="s">
        <v>185</v>
      </c>
      <c r="F157" s="64" t="s">
        <v>217</v>
      </c>
      <c r="G157" s="57"/>
      <c r="H157" s="60" t="s">
        <v>218</v>
      </c>
      <c r="I157" s="57"/>
      <c r="J157" s="22"/>
      <c r="K157" s="61">
        <v>11800</v>
      </c>
      <c r="L157" s="62">
        <f t="shared" si="0"/>
        <v>2148651711.8392091</v>
      </c>
    </row>
    <row r="158" spans="1:12" ht="60" customHeight="1" x14ac:dyDescent="0.3">
      <c r="A158" s="1"/>
      <c r="B158" s="55" t="s">
        <v>191</v>
      </c>
      <c r="C158" s="56">
        <v>3142</v>
      </c>
      <c r="D158" s="66"/>
      <c r="E158" s="77" t="s">
        <v>185</v>
      </c>
      <c r="F158" s="64" t="s">
        <v>219</v>
      </c>
      <c r="G158" s="57"/>
      <c r="H158" s="60" t="s">
        <v>220</v>
      </c>
      <c r="I158" s="57"/>
      <c r="J158" s="22"/>
      <c r="K158" s="61">
        <v>14160</v>
      </c>
      <c r="L158" s="62">
        <f t="shared" si="0"/>
        <v>2148637551.8392091</v>
      </c>
    </row>
    <row r="159" spans="1:12" ht="60" customHeight="1" x14ac:dyDescent="0.3">
      <c r="A159" s="1"/>
      <c r="B159" s="55" t="s">
        <v>221</v>
      </c>
      <c r="C159" s="56" t="s">
        <v>222</v>
      </c>
      <c r="D159" s="66"/>
      <c r="E159" s="77" t="s">
        <v>223</v>
      </c>
      <c r="F159" s="64" t="s">
        <v>224</v>
      </c>
      <c r="G159" s="57"/>
      <c r="H159" s="60" t="s">
        <v>225</v>
      </c>
      <c r="I159" s="57"/>
      <c r="J159" s="22"/>
      <c r="K159" s="61">
        <v>9386843.4000000004</v>
      </c>
      <c r="L159" s="62">
        <f t="shared" si="0"/>
        <v>2139250708.439209</v>
      </c>
    </row>
    <row r="160" spans="1:12" ht="60" customHeight="1" x14ac:dyDescent="0.3">
      <c r="A160" s="1"/>
      <c r="B160" s="55" t="s">
        <v>221</v>
      </c>
      <c r="C160" s="56" t="s">
        <v>226</v>
      </c>
      <c r="D160" s="66"/>
      <c r="E160" s="64" t="s">
        <v>227</v>
      </c>
      <c r="F160" s="64" t="s">
        <v>228</v>
      </c>
      <c r="G160" s="57"/>
      <c r="H160" s="60" t="s">
        <v>229</v>
      </c>
      <c r="I160" s="57"/>
      <c r="J160" s="22"/>
      <c r="K160" s="61">
        <v>5693652.21</v>
      </c>
      <c r="L160" s="62">
        <f t="shared" si="0"/>
        <v>2133557056.2292089</v>
      </c>
    </row>
    <row r="161" spans="1:12" ht="60" customHeight="1" x14ac:dyDescent="0.3">
      <c r="A161" s="1"/>
      <c r="B161" s="55" t="s">
        <v>230</v>
      </c>
      <c r="C161" s="56" t="s">
        <v>231</v>
      </c>
      <c r="D161" s="66"/>
      <c r="E161" s="64" t="s">
        <v>232</v>
      </c>
      <c r="F161" s="64" t="s">
        <v>168</v>
      </c>
      <c r="G161" s="57"/>
      <c r="H161" s="60" t="s">
        <v>233</v>
      </c>
      <c r="I161" s="57"/>
      <c r="J161" s="22"/>
      <c r="K161" s="61">
        <v>19666.669999999998</v>
      </c>
      <c r="L161" s="62">
        <f t="shared" si="0"/>
        <v>2133537389.5592089</v>
      </c>
    </row>
    <row r="162" spans="1:12" ht="71.25" customHeight="1" x14ac:dyDescent="0.3">
      <c r="A162" s="1"/>
      <c r="B162" s="55" t="s">
        <v>230</v>
      </c>
      <c r="C162" s="56" t="s">
        <v>234</v>
      </c>
      <c r="D162" s="66"/>
      <c r="E162" s="64" t="s">
        <v>235</v>
      </c>
      <c r="F162" s="60" t="s">
        <v>236</v>
      </c>
      <c r="G162" s="57"/>
      <c r="H162" s="60" t="s">
        <v>237</v>
      </c>
      <c r="I162" s="57"/>
      <c r="J162" s="22"/>
      <c r="K162" s="61">
        <v>15989533.43</v>
      </c>
      <c r="L162" s="62">
        <f t="shared" si="0"/>
        <v>2117547856.1292088</v>
      </c>
    </row>
    <row r="163" spans="1:12" ht="60" customHeight="1" x14ac:dyDescent="0.3">
      <c r="A163" s="1"/>
      <c r="B163" s="55" t="s">
        <v>230</v>
      </c>
      <c r="C163" s="56" t="s">
        <v>238</v>
      </c>
      <c r="D163" s="66"/>
      <c r="E163" s="64" t="s">
        <v>239</v>
      </c>
      <c r="F163" s="64" t="s">
        <v>168</v>
      </c>
      <c r="G163" s="57"/>
      <c r="H163" s="60" t="s">
        <v>240</v>
      </c>
      <c r="I163" s="57"/>
      <c r="J163" s="22"/>
      <c r="K163" s="61">
        <v>23098</v>
      </c>
      <c r="L163" s="62">
        <f t="shared" si="0"/>
        <v>2117524758.1292088</v>
      </c>
    </row>
    <row r="164" spans="1:12" ht="60" customHeight="1" x14ac:dyDescent="0.3">
      <c r="A164" s="1"/>
      <c r="B164" s="16" t="s">
        <v>241</v>
      </c>
      <c r="C164" s="56" t="s">
        <v>242</v>
      </c>
      <c r="D164" s="66"/>
      <c r="E164" s="64" t="s">
        <v>243</v>
      </c>
      <c r="F164" s="64" t="s">
        <v>244</v>
      </c>
      <c r="G164" s="57"/>
      <c r="H164" s="60" t="s">
        <v>245</v>
      </c>
      <c r="I164" s="57"/>
      <c r="J164" s="22"/>
      <c r="K164" s="61">
        <v>64428</v>
      </c>
      <c r="L164" s="62">
        <f t="shared" si="0"/>
        <v>2117460330.1292088</v>
      </c>
    </row>
    <row r="165" spans="1:12" ht="60" customHeight="1" x14ac:dyDescent="0.3">
      <c r="A165" s="1"/>
      <c r="B165" s="16" t="s">
        <v>241</v>
      </c>
      <c r="C165" s="56" t="s">
        <v>246</v>
      </c>
      <c r="D165" s="66"/>
      <c r="E165" s="64" t="s">
        <v>247</v>
      </c>
      <c r="F165" s="64" t="s">
        <v>248</v>
      </c>
      <c r="G165" s="57"/>
      <c r="H165" s="60" t="s">
        <v>249</v>
      </c>
      <c r="I165" s="57"/>
      <c r="J165" s="22"/>
      <c r="K165" s="61">
        <v>5100000</v>
      </c>
      <c r="L165" s="62">
        <f t="shared" si="0"/>
        <v>2112360330.1292088</v>
      </c>
    </row>
    <row r="166" spans="1:12" ht="60" customHeight="1" x14ac:dyDescent="0.3">
      <c r="A166" s="1"/>
      <c r="B166" s="16" t="s">
        <v>241</v>
      </c>
      <c r="C166" s="56" t="s">
        <v>250</v>
      </c>
      <c r="D166" s="66"/>
      <c r="E166" s="64" t="s">
        <v>192</v>
      </c>
      <c r="F166" s="64" t="s">
        <v>251</v>
      </c>
      <c r="G166" s="57"/>
      <c r="H166" s="60" t="s">
        <v>252</v>
      </c>
      <c r="I166" s="57"/>
      <c r="J166" s="22"/>
      <c r="K166" s="61">
        <v>13673.65</v>
      </c>
      <c r="L166" s="62">
        <f t="shared" si="0"/>
        <v>2112346656.4792087</v>
      </c>
    </row>
    <row r="167" spans="1:12" ht="60" customHeight="1" x14ac:dyDescent="0.3">
      <c r="A167" s="1"/>
      <c r="B167" s="16" t="s">
        <v>241</v>
      </c>
      <c r="C167" s="56" t="s">
        <v>253</v>
      </c>
      <c r="D167" s="66"/>
      <c r="E167" s="64" t="s">
        <v>254</v>
      </c>
      <c r="F167" s="64" t="s">
        <v>255</v>
      </c>
      <c r="G167" s="57"/>
      <c r="H167" s="60" t="s">
        <v>256</v>
      </c>
      <c r="I167" s="57"/>
      <c r="J167" s="22"/>
      <c r="K167" s="61">
        <v>31500</v>
      </c>
      <c r="L167" s="62">
        <f t="shared" si="0"/>
        <v>2112315156.4792087</v>
      </c>
    </row>
    <row r="168" spans="1:12" ht="60" customHeight="1" x14ac:dyDescent="0.3">
      <c r="A168" s="1"/>
      <c r="B168" s="16" t="s">
        <v>241</v>
      </c>
      <c r="C168" s="56" t="s">
        <v>257</v>
      </c>
      <c r="D168" s="66"/>
      <c r="E168" s="64" t="s">
        <v>258</v>
      </c>
      <c r="F168" s="64" t="s">
        <v>259</v>
      </c>
      <c r="G168" s="57"/>
      <c r="H168" s="60" t="s">
        <v>260</v>
      </c>
      <c r="I168" s="57"/>
      <c r="J168" s="22"/>
      <c r="K168" s="61">
        <v>5310</v>
      </c>
      <c r="L168" s="62">
        <f t="shared" si="0"/>
        <v>2112309846.4792087</v>
      </c>
    </row>
    <row r="169" spans="1:12" ht="60" customHeight="1" x14ac:dyDescent="0.3">
      <c r="A169" s="1"/>
      <c r="B169" s="16" t="s">
        <v>241</v>
      </c>
      <c r="C169" s="56" t="s">
        <v>261</v>
      </c>
      <c r="D169" s="66"/>
      <c r="E169" s="64" t="s">
        <v>204</v>
      </c>
      <c r="F169" s="64" t="s">
        <v>262</v>
      </c>
      <c r="G169" s="57"/>
      <c r="H169" s="60" t="s">
        <v>263</v>
      </c>
      <c r="I169" s="57"/>
      <c r="J169" s="22"/>
      <c r="K169" s="61">
        <v>375292.5</v>
      </c>
      <c r="L169" s="62">
        <f t="shared" si="0"/>
        <v>2111934553.9792087</v>
      </c>
    </row>
    <row r="170" spans="1:12" ht="72" customHeight="1" x14ac:dyDescent="0.3">
      <c r="A170" s="1"/>
      <c r="B170" s="16" t="s">
        <v>241</v>
      </c>
      <c r="C170" s="56" t="s">
        <v>264</v>
      </c>
      <c r="D170" s="66"/>
      <c r="E170" s="64" t="s">
        <v>265</v>
      </c>
      <c r="F170" s="64" t="s">
        <v>266</v>
      </c>
      <c r="G170" s="57"/>
      <c r="H170" s="60" t="s">
        <v>267</v>
      </c>
      <c r="I170" s="57"/>
      <c r="J170" s="22"/>
      <c r="K170" s="61">
        <v>2311564.5299999998</v>
      </c>
      <c r="L170" s="62">
        <f t="shared" si="0"/>
        <v>2109622989.4492087</v>
      </c>
    </row>
    <row r="171" spans="1:12" ht="72" customHeight="1" x14ac:dyDescent="0.3">
      <c r="A171" s="1"/>
      <c r="B171" s="16" t="s">
        <v>241</v>
      </c>
      <c r="C171" s="56" t="s">
        <v>268</v>
      </c>
      <c r="D171" s="66"/>
      <c r="E171" s="64" t="s">
        <v>269</v>
      </c>
      <c r="F171" s="64" t="s">
        <v>270</v>
      </c>
      <c r="G171" s="57"/>
      <c r="H171" s="60" t="s">
        <v>271</v>
      </c>
      <c r="I171" s="57"/>
      <c r="J171" s="22"/>
      <c r="K171" s="61">
        <v>313172</v>
      </c>
      <c r="L171" s="62">
        <f t="shared" si="0"/>
        <v>2109309817.4492087</v>
      </c>
    </row>
    <row r="172" spans="1:12" ht="60" customHeight="1" x14ac:dyDescent="0.3">
      <c r="A172" s="1"/>
      <c r="B172" s="16" t="s">
        <v>241</v>
      </c>
      <c r="C172" s="56" t="s">
        <v>272</v>
      </c>
      <c r="D172" s="66"/>
      <c r="E172" s="64" t="s">
        <v>185</v>
      </c>
      <c r="F172" s="64" t="s">
        <v>217</v>
      </c>
      <c r="G172" s="57"/>
      <c r="H172" s="60" t="s">
        <v>273</v>
      </c>
      <c r="I172" s="57"/>
      <c r="J172" s="22"/>
      <c r="K172" s="61">
        <v>11800</v>
      </c>
      <c r="L172" s="62">
        <f t="shared" si="0"/>
        <v>2109298017.4492087</v>
      </c>
    </row>
    <row r="173" spans="1:12" ht="84.75" customHeight="1" x14ac:dyDescent="0.3">
      <c r="A173" s="1"/>
      <c r="B173" s="16" t="s">
        <v>241</v>
      </c>
      <c r="C173" s="56" t="s">
        <v>274</v>
      </c>
      <c r="D173" s="66"/>
      <c r="E173" s="64" t="s">
        <v>192</v>
      </c>
      <c r="F173" s="64" t="s">
        <v>275</v>
      </c>
      <c r="G173" s="57"/>
      <c r="H173" s="60" t="s">
        <v>276</v>
      </c>
      <c r="I173" s="57"/>
      <c r="J173" s="22"/>
      <c r="K173" s="61">
        <v>30705</v>
      </c>
      <c r="L173" s="62">
        <f t="shared" si="0"/>
        <v>2109267312.4492087</v>
      </c>
    </row>
    <row r="174" spans="1:12" ht="60" customHeight="1" x14ac:dyDescent="0.3">
      <c r="A174" s="1"/>
      <c r="B174" s="16">
        <v>45218</v>
      </c>
      <c r="C174" s="56">
        <v>3228</v>
      </c>
      <c r="D174" s="66"/>
      <c r="E174" s="64" t="s">
        <v>227</v>
      </c>
      <c r="F174" s="64" t="s">
        <v>277</v>
      </c>
      <c r="G174" s="57"/>
      <c r="H174" s="60" t="s">
        <v>278</v>
      </c>
      <c r="I174" s="57"/>
      <c r="J174" s="62"/>
      <c r="K174" s="61">
        <v>12994007.359999999</v>
      </c>
      <c r="L174" s="62">
        <f t="shared" si="0"/>
        <v>2096273305.0892088</v>
      </c>
    </row>
    <row r="175" spans="1:12" ht="60" customHeight="1" x14ac:dyDescent="0.3">
      <c r="A175" s="1"/>
      <c r="B175" s="16">
        <v>45219</v>
      </c>
      <c r="C175" s="56"/>
      <c r="D175" s="66"/>
      <c r="E175" s="64" t="s">
        <v>279</v>
      </c>
      <c r="F175" s="64" t="s">
        <v>155</v>
      </c>
      <c r="G175" s="57"/>
      <c r="H175" s="60" t="s">
        <v>280</v>
      </c>
      <c r="I175" s="57"/>
      <c r="J175" s="62">
        <v>1566826.47</v>
      </c>
      <c r="K175" s="61"/>
      <c r="L175" s="62">
        <f t="shared" si="0"/>
        <v>2097840131.5592089</v>
      </c>
    </row>
    <row r="176" spans="1:12" ht="60" customHeight="1" x14ac:dyDescent="0.3">
      <c r="A176" s="1"/>
      <c r="B176" s="16">
        <v>45219</v>
      </c>
      <c r="C176" s="56"/>
      <c r="D176" s="66"/>
      <c r="E176" s="64" t="s">
        <v>281</v>
      </c>
      <c r="F176" s="64" t="s">
        <v>155</v>
      </c>
      <c r="G176" s="57"/>
      <c r="H176" s="60" t="s">
        <v>282</v>
      </c>
      <c r="I176" s="57"/>
      <c r="J176" s="62">
        <v>94210303.180000007</v>
      </c>
      <c r="K176" s="61"/>
      <c r="L176" s="62">
        <f t="shared" si="0"/>
        <v>2192050434.7392087</v>
      </c>
    </row>
    <row r="177" spans="1:12" ht="60" customHeight="1" x14ac:dyDescent="0.3">
      <c r="A177" s="1"/>
      <c r="B177" s="16">
        <v>45223</v>
      </c>
      <c r="C177" s="56"/>
      <c r="D177" s="66"/>
      <c r="E177" s="64" t="s">
        <v>283</v>
      </c>
      <c r="F177" s="64" t="s">
        <v>155</v>
      </c>
      <c r="G177" s="57"/>
      <c r="H177" s="60" t="s">
        <v>284</v>
      </c>
      <c r="I177" s="57"/>
      <c r="J177" s="22">
        <v>1600760.22</v>
      </c>
      <c r="K177" s="61"/>
      <c r="L177" s="62">
        <f t="shared" si="0"/>
        <v>2193651194.9592085</v>
      </c>
    </row>
    <row r="178" spans="1:12" ht="60" customHeight="1" x14ac:dyDescent="0.3">
      <c r="A178" s="1"/>
      <c r="B178" s="16" t="s">
        <v>285</v>
      </c>
      <c r="C178" s="56" t="s">
        <v>286</v>
      </c>
      <c r="D178" s="66"/>
      <c r="E178" s="64" t="s">
        <v>287</v>
      </c>
      <c r="F178" s="64" t="s">
        <v>288</v>
      </c>
      <c r="G178" s="57"/>
      <c r="H178" s="60" t="s">
        <v>289</v>
      </c>
      <c r="I178" s="57"/>
      <c r="J178" s="22"/>
      <c r="K178" s="61">
        <v>11733967.43</v>
      </c>
      <c r="L178" s="62">
        <f t="shared" si="0"/>
        <v>2181917227.5292087</v>
      </c>
    </row>
    <row r="179" spans="1:12" ht="60" customHeight="1" x14ac:dyDescent="0.3">
      <c r="A179" s="1"/>
      <c r="B179" s="16" t="s">
        <v>285</v>
      </c>
      <c r="C179" s="56" t="s">
        <v>290</v>
      </c>
      <c r="D179" s="66"/>
      <c r="E179" s="64" t="s">
        <v>291</v>
      </c>
      <c r="F179" s="64" t="s">
        <v>292</v>
      </c>
      <c r="G179" s="57"/>
      <c r="H179" s="60" t="s">
        <v>293</v>
      </c>
      <c r="I179" s="57"/>
      <c r="J179" s="22"/>
      <c r="K179" s="61">
        <v>58114.06</v>
      </c>
      <c r="L179" s="62">
        <f t="shared" si="0"/>
        <v>2181859113.4692087</v>
      </c>
    </row>
    <row r="180" spans="1:12" ht="67.5" customHeight="1" x14ac:dyDescent="0.3">
      <c r="A180" s="1"/>
      <c r="B180" s="16" t="s">
        <v>285</v>
      </c>
      <c r="C180" s="56" t="s">
        <v>294</v>
      </c>
      <c r="D180" s="66"/>
      <c r="E180" s="64" t="s">
        <v>295</v>
      </c>
      <c r="F180" s="64" t="s">
        <v>296</v>
      </c>
      <c r="G180" s="57"/>
      <c r="H180" s="60" t="s">
        <v>297</v>
      </c>
      <c r="I180" s="57"/>
      <c r="J180" s="22"/>
      <c r="K180" s="61">
        <v>38954.71</v>
      </c>
      <c r="L180" s="62">
        <f t="shared" si="0"/>
        <v>2181820158.7592087</v>
      </c>
    </row>
    <row r="181" spans="1:12" ht="60" customHeight="1" x14ac:dyDescent="0.3">
      <c r="A181" s="1"/>
      <c r="B181" s="16" t="s">
        <v>285</v>
      </c>
      <c r="C181" s="56" t="s">
        <v>298</v>
      </c>
      <c r="D181" s="66"/>
      <c r="E181" s="64" t="s">
        <v>299</v>
      </c>
      <c r="F181" s="64" t="s">
        <v>300</v>
      </c>
      <c r="G181" s="57"/>
      <c r="H181" s="60" t="s">
        <v>301</v>
      </c>
      <c r="I181" s="22"/>
      <c r="K181" s="61">
        <v>425862</v>
      </c>
      <c r="L181" s="62">
        <f t="shared" si="0"/>
        <v>2181394296.7592087</v>
      </c>
    </row>
    <row r="182" spans="1:12" ht="60" customHeight="1" x14ac:dyDescent="0.3">
      <c r="A182" s="1"/>
      <c r="B182" s="16" t="s">
        <v>285</v>
      </c>
      <c r="C182" s="56" t="s">
        <v>302</v>
      </c>
      <c r="D182" s="66"/>
      <c r="E182" s="64" t="s">
        <v>243</v>
      </c>
      <c r="F182" s="64" t="s">
        <v>303</v>
      </c>
      <c r="G182" s="57"/>
      <c r="H182" s="60" t="s">
        <v>304</v>
      </c>
      <c r="I182" s="57"/>
      <c r="J182" s="22"/>
      <c r="K182" s="61">
        <v>90000</v>
      </c>
      <c r="L182" s="62">
        <f t="shared" si="0"/>
        <v>2181304296.7592087</v>
      </c>
    </row>
    <row r="183" spans="1:12" ht="60" customHeight="1" x14ac:dyDescent="0.3">
      <c r="A183" s="1"/>
      <c r="B183" s="16" t="s">
        <v>285</v>
      </c>
      <c r="C183" s="56" t="s">
        <v>305</v>
      </c>
      <c r="D183" s="66"/>
      <c r="E183" s="64" t="s">
        <v>306</v>
      </c>
      <c r="F183" s="64" t="s">
        <v>307</v>
      </c>
      <c r="G183" s="57"/>
      <c r="H183" s="60" t="s">
        <v>308</v>
      </c>
      <c r="I183" s="57"/>
      <c r="J183" s="22"/>
      <c r="K183" s="61">
        <v>26397.31</v>
      </c>
      <c r="L183" s="62">
        <f t="shared" si="0"/>
        <v>2181277899.4492087</v>
      </c>
    </row>
    <row r="184" spans="1:12" ht="60" customHeight="1" x14ac:dyDescent="0.3">
      <c r="A184" s="1"/>
      <c r="B184" s="16" t="s">
        <v>285</v>
      </c>
      <c r="C184" s="56" t="s">
        <v>309</v>
      </c>
      <c r="D184" s="66"/>
      <c r="E184" s="64" t="s">
        <v>182</v>
      </c>
      <c r="F184" s="64" t="s">
        <v>310</v>
      </c>
      <c r="G184" s="57"/>
      <c r="H184" s="60" t="s">
        <v>311</v>
      </c>
      <c r="I184" s="57"/>
      <c r="J184" s="22"/>
      <c r="K184" s="61">
        <v>13860</v>
      </c>
      <c r="L184" s="62">
        <f t="shared" si="0"/>
        <v>2181264039.4492087</v>
      </c>
    </row>
    <row r="185" spans="1:12" ht="60" customHeight="1" x14ac:dyDescent="0.3">
      <c r="A185" s="1"/>
      <c r="B185" s="16" t="s">
        <v>285</v>
      </c>
      <c r="C185" s="56" t="s">
        <v>312</v>
      </c>
      <c r="D185" s="66"/>
      <c r="E185" s="64" t="s">
        <v>291</v>
      </c>
      <c r="F185" s="64" t="s">
        <v>292</v>
      </c>
      <c r="G185" s="57"/>
      <c r="H185" s="60" t="s">
        <v>313</v>
      </c>
      <c r="I185" s="57"/>
      <c r="J185" s="22"/>
      <c r="K185" s="61">
        <v>58114.06</v>
      </c>
      <c r="L185" s="62">
        <f t="shared" si="0"/>
        <v>2181205925.3892088</v>
      </c>
    </row>
    <row r="186" spans="1:12" ht="60" customHeight="1" x14ac:dyDescent="0.3">
      <c r="A186" s="1"/>
      <c r="B186" s="16" t="s">
        <v>285</v>
      </c>
      <c r="C186" s="56" t="s">
        <v>314</v>
      </c>
      <c r="D186" s="66"/>
      <c r="E186" s="64" t="s">
        <v>291</v>
      </c>
      <c r="F186" s="64" t="s">
        <v>315</v>
      </c>
      <c r="G186" s="57"/>
      <c r="H186" s="60" t="s">
        <v>316</v>
      </c>
      <c r="I186" s="57"/>
      <c r="J186" s="22"/>
      <c r="K186" s="61">
        <v>70599.990000000005</v>
      </c>
      <c r="L186" s="62">
        <f t="shared" si="0"/>
        <v>2181135325.399209</v>
      </c>
    </row>
    <row r="187" spans="1:12" ht="60" customHeight="1" x14ac:dyDescent="0.3">
      <c r="A187" s="1"/>
      <c r="B187" s="16" t="s">
        <v>285</v>
      </c>
      <c r="C187" s="56" t="s">
        <v>317</v>
      </c>
      <c r="D187" s="66"/>
      <c r="E187" s="64" t="s">
        <v>182</v>
      </c>
      <c r="F187" s="64" t="s">
        <v>183</v>
      </c>
      <c r="G187" s="57"/>
      <c r="H187" s="60" t="s">
        <v>318</v>
      </c>
      <c r="I187" s="57"/>
      <c r="J187" s="22"/>
      <c r="K187" s="61">
        <v>5610</v>
      </c>
      <c r="L187" s="62">
        <f t="shared" si="0"/>
        <v>2181129715.399209</v>
      </c>
    </row>
    <row r="188" spans="1:12" ht="60" customHeight="1" x14ac:dyDescent="0.3">
      <c r="A188" s="1"/>
      <c r="B188" s="16" t="s">
        <v>319</v>
      </c>
      <c r="C188" s="56" t="s">
        <v>320</v>
      </c>
      <c r="D188" s="66"/>
      <c r="E188" s="64" t="s">
        <v>321</v>
      </c>
      <c r="F188" s="64" t="s">
        <v>168</v>
      </c>
      <c r="G188" s="57"/>
      <c r="H188" s="60" t="s">
        <v>322</v>
      </c>
      <c r="I188" s="57"/>
      <c r="J188" s="22"/>
      <c r="K188" s="61">
        <v>7088172.2300000004</v>
      </c>
      <c r="L188" s="62">
        <f t="shared" si="0"/>
        <v>2174041543.169209</v>
      </c>
    </row>
    <row r="189" spans="1:12" ht="60" customHeight="1" x14ac:dyDescent="0.3">
      <c r="A189" s="1"/>
      <c r="B189" s="16" t="s">
        <v>319</v>
      </c>
      <c r="C189" s="56" t="s">
        <v>323</v>
      </c>
      <c r="D189" s="66"/>
      <c r="E189" s="64" t="s">
        <v>324</v>
      </c>
      <c r="F189" s="64" t="s">
        <v>325</v>
      </c>
      <c r="G189" s="57"/>
      <c r="H189" s="60" t="s">
        <v>326</v>
      </c>
      <c r="I189" s="57"/>
      <c r="J189" s="22"/>
      <c r="K189" s="61">
        <v>8137080.7799999993</v>
      </c>
      <c r="L189" s="62">
        <f t="shared" si="0"/>
        <v>2165904462.3892088</v>
      </c>
    </row>
    <row r="190" spans="1:12" ht="60" customHeight="1" x14ac:dyDescent="0.3">
      <c r="A190" s="1"/>
      <c r="B190" s="16" t="s">
        <v>319</v>
      </c>
      <c r="C190" s="56" t="s">
        <v>327</v>
      </c>
      <c r="D190" s="66"/>
      <c r="E190" s="64" t="s">
        <v>328</v>
      </c>
      <c r="F190" s="77" t="s">
        <v>329</v>
      </c>
      <c r="G190" s="57"/>
      <c r="H190" s="60" t="s">
        <v>330</v>
      </c>
      <c r="I190" s="57"/>
      <c r="J190" s="22"/>
      <c r="K190" s="61">
        <v>11800</v>
      </c>
      <c r="L190" s="62">
        <f t="shared" si="0"/>
        <v>2165892662.3892088</v>
      </c>
    </row>
    <row r="191" spans="1:12" ht="60" customHeight="1" x14ac:dyDescent="0.3">
      <c r="A191" s="1"/>
      <c r="B191" s="16">
        <v>45225</v>
      </c>
      <c r="C191" s="56">
        <v>3319</v>
      </c>
      <c r="D191" s="66"/>
      <c r="E191" s="64" t="s">
        <v>321</v>
      </c>
      <c r="F191" s="64" t="s">
        <v>168</v>
      </c>
      <c r="G191" s="57"/>
      <c r="H191" s="60" t="s">
        <v>331</v>
      </c>
      <c r="I191" s="57"/>
      <c r="J191" s="22"/>
      <c r="K191" s="61">
        <v>128038.88</v>
      </c>
      <c r="L191" s="62">
        <f>+L190+J191-K191</f>
        <v>2165764623.5092087</v>
      </c>
    </row>
    <row r="192" spans="1:12" ht="60" customHeight="1" x14ac:dyDescent="0.3">
      <c r="A192" s="1"/>
      <c r="B192" s="16">
        <v>45225</v>
      </c>
      <c r="C192" s="56">
        <v>3321</v>
      </c>
      <c r="D192" s="66"/>
      <c r="E192" s="64" t="s">
        <v>227</v>
      </c>
      <c r="F192" s="64" t="s">
        <v>332</v>
      </c>
      <c r="G192" s="57"/>
      <c r="H192" s="60" t="s">
        <v>333</v>
      </c>
      <c r="I192" s="57"/>
      <c r="J192" s="22"/>
      <c r="K192" s="61">
        <v>22269114.440000001</v>
      </c>
      <c r="L192" s="62">
        <f>+L191+J192-K192</f>
        <v>2143495509.0692086</v>
      </c>
    </row>
    <row r="193" spans="1:14" ht="60" customHeight="1" x14ac:dyDescent="0.3">
      <c r="A193" s="1"/>
      <c r="B193" s="16">
        <v>45225</v>
      </c>
      <c r="C193" s="56">
        <v>3328</v>
      </c>
      <c r="D193" s="66"/>
      <c r="E193" s="64" t="s">
        <v>334</v>
      </c>
      <c r="F193" s="64" t="s">
        <v>335</v>
      </c>
      <c r="G193" s="57"/>
      <c r="H193" s="60" t="s">
        <v>336</v>
      </c>
      <c r="I193" s="57"/>
      <c r="J193" s="22"/>
      <c r="K193" s="61">
        <v>5584759.7599999998</v>
      </c>
      <c r="L193" s="62">
        <f>+L192+J193-K193</f>
        <v>2137910749.3092086</v>
      </c>
    </row>
    <row r="194" spans="1:14" ht="60" customHeight="1" x14ac:dyDescent="0.3">
      <c r="A194" s="1"/>
      <c r="B194" s="16">
        <v>45225</v>
      </c>
      <c r="C194" s="56">
        <v>3332</v>
      </c>
      <c r="D194" s="66"/>
      <c r="E194" s="64" t="s">
        <v>227</v>
      </c>
      <c r="F194" s="64" t="s">
        <v>337</v>
      </c>
      <c r="G194" s="57"/>
      <c r="H194" s="60" t="s">
        <v>338</v>
      </c>
      <c r="I194" s="57"/>
      <c r="J194" s="22"/>
      <c r="K194" s="61">
        <v>3953140.47</v>
      </c>
      <c r="L194" s="62">
        <f t="shared" si="0"/>
        <v>2133957608.8392086</v>
      </c>
    </row>
    <row r="195" spans="1:14" ht="60" customHeight="1" x14ac:dyDescent="0.3">
      <c r="A195" s="1"/>
      <c r="B195" s="16">
        <v>45225</v>
      </c>
      <c r="C195" s="56">
        <v>3336</v>
      </c>
      <c r="D195" s="66"/>
      <c r="E195" s="64" t="s">
        <v>339</v>
      </c>
      <c r="F195" s="64" t="s">
        <v>340</v>
      </c>
      <c r="G195" s="57"/>
      <c r="H195" s="60" t="s">
        <v>341</v>
      </c>
      <c r="I195" s="57"/>
      <c r="J195" s="22"/>
      <c r="K195" s="61">
        <v>52803254.299999997</v>
      </c>
      <c r="L195" s="62">
        <f t="shared" si="0"/>
        <v>2081154354.5392087</v>
      </c>
    </row>
    <row r="196" spans="1:14" ht="60" customHeight="1" x14ac:dyDescent="0.3">
      <c r="A196" s="1"/>
      <c r="B196" s="16" t="s">
        <v>342</v>
      </c>
      <c r="C196" s="56" t="s">
        <v>343</v>
      </c>
      <c r="D196" s="66"/>
      <c r="E196" s="64" t="s">
        <v>344</v>
      </c>
      <c r="F196" s="64" t="s">
        <v>345</v>
      </c>
      <c r="G196" s="57"/>
      <c r="H196" s="60" t="s">
        <v>346</v>
      </c>
      <c r="I196" s="57"/>
      <c r="J196" s="22"/>
      <c r="K196" s="61">
        <v>61840413.540000007</v>
      </c>
      <c r="L196" s="62">
        <f t="shared" si="0"/>
        <v>2019313940.9992087</v>
      </c>
    </row>
    <row r="197" spans="1:14" ht="60" customHeight="1" x14ac:dyDescent="0.25">
      <c r="B197" s="16" t="s">
        <v>342</v>
      </c>
      <c r="C197" s="56" t="s">
        <v>347</v>
      </c>
      <c r="D197" s="66"/>
      <c r="E197" s="64" t="s">
        <v>179</v>
      </c>
      <c r="F197" s="64" t="s">
        <v>348</v>
      </c>
      <c r="G197" s="57"/>
      <c r="H197" s="60" t="s">
        <v>349</v>
      </c>
      <c r="I197" s="57"/>
      <c r="J197" s="22"/>
      <c r="K197" s="61">
        <v>17700</v>
      </c>
      <c r="L197" s="62">
        <f t="shared" si="0"/>
        <v>2019296240.9992087</v>
      </c>
    </row>
    <row r="198" spans="1:14" ht="60" customHeight="1" x14ac:dyDescent="0.25">
      <c r="B198" s="16" t="s">
        <v>342</v>
      </c>
      <c r="C198" s="56" t="s">
        <v>350</v>
      </c>
      <c r="D198" s="66"/>
      <c r="E198" s="64" t="s">
        <v>227</v>
      </c>
      <c r="F198" s="64" t="s">
        <v>224</v>
      </c>
      <c r="G198" s="57"/>
      <c r="H198" s="60" t="s">
        <v>351</v>
      </c>
      <c r="I198" s="57"/>
      <c r="J198" s="22"/>
      <c r="K198" s="61">
        <v>15080060.73</v>
      </c>
      <c r="L198" s="62">
        <f t="shared" si="0"/>
        <v>2004216180.2692087</v>
      </c>
      <c r="N198" s="26"/>
    </row>
    <row r="199" spans="1:14" ht="60" customHeight="1" x14ac:dyDescent="0.25">
      <c r="B199" s="16" t="s">
        <v>342</v>
      </c>
      <c r="C199" s="56" t="s">
        <v>352</v>
      </c>
      <c r="D199" s="66"/>
      <c r="E199" s="64" t="s">
        <v>321</v>
      </c>
      <c r="F199" s="64" t="s">
        <v>168</v>
      </c>
      <c r="G199" s="57"/>
      <c r="H199" s="60" t="s">
        <v>353</v>
      </c>
      <c r="I199" s="57"/>
      <c r="J199" s="22"/>
      <c r="K199" s="61">
        <v>105555.56</v>
      </c>
      <c r="L199" s="62">
        <f t="shared" si="0"/>
        <v>2004110624.7092087</v>
      </c>
    </row>
    <row r="200" spans="1:14" ht="60" customHeight="1" x14ac:dyDescent="0.25">
      <c r="B200" s="16" t="s">
        <v>342</v>
      </c>
      <c r="C200" s="56" t="s">
        <v>354</v>
      </c>
      <c r="D200" s="66"/>
      <c r="E200" s="64" t="s">
        <v>321</v>
      </c>
      <c r="F200" s="64" t="s">
        <v>168</v>
      </c>
      <c r="G200" s="57"/>
      <c r="H200" s="60" t="s">
        <v>355</v>
      </c>
      <c r="I200" s="57"/>
      <c r="J200" s="22"/>
      <c r="K200" s="61">
        <v>102000</v>
      </c>
      <c r="L200" s="62">
        <f t="shared" ref="L200:L205" si="1">+L199+J200-K200</f>
        <v>2004008624.7092087</v>
      </c>
    </row>
    <row r="201" spans="1:14" ht="60" customHeight="1" x14ac:dyDescent="0.25">
      <c r="B201" s="16" t="s">
        <v>342</v>
      </c>
      <c r="C201" s="56" t="s">
        <v>356</v>
      </c>
      <c r="D201" s="66"/>
      <c r="E201" s="64" t="s">
        <v>357</v>
      </c>
      <c r="F201" s="64" t="s">
        <v>168</v>
      </c>
      <c r="G201" s="57"/>
      <c r="H201" s="60" t="s">
        <v>358</v>
      </c>
      <c r="I201" s="57"/>
      <c r="J201" s="22"/>
      <c r="K201" s="61">
        <v>192632.76</v>
      </c>
      <c r="L201" s="62">
        <f t="shared" si="1"/>
        <v>2003815991.9492087</v>
      </c>
    </row>
    <row r="202" spans="1:14" ht="60" customHeight="1" x14ac:dyDescent="0.25">
      <c r="B202" s="16" t="s">
        <v>342</v>
      </c>
      <c r="C202" s="56" t="s">
        <v>359</v>
      </c>
      <c r="D202" s="66"/>
      <c r="E202" s="64" t="s">
        <v>360</v>
      </c>
      <c r="F202" s="64" t="s">
        <v>361</v>
      </c>
      <c r="G202" s="57"/>
      <c r="H202" s="60" t="s">
        <v>362</v>
      </c>
      <c r="I202" s="57"/>
      <c r="J202" s="22"/>
      <c r="K202" s="61">
        <v>1355048.56</v>
      </c>
      <c r="L202" s="62">
        <f t="shared" si="1"/>
        <v>2002460943.3892088</v>
      </c>
    </row>
    <row r="203" spans="1:14" ht="60" customHeight="1" x14ac:dyDescent="0.25">
      <c r="B203" s="16" t="s">
        <v>342</v>
      </c>
      <c r="C203" s="56" t="s">
        <v>363</v>
      </c>
      <c r="D203" s="66"/>
      <c r="E203" s="64" t="s">
        <v>179</v>
      </c>
      <c r="F203" s="64" t="s">
        <v>364</v>
      </c>
      <c r="G203" s="57"/>
      <c r="H203" s="60" t="s">
        <v>365</v>
      </c>
      <c r="I203" s="57"/>
      <c r="J203" s="22"/>
      <c r="K203" s="61">
        <v>11217.38</v>
      </c>
      <c r="L203" s="62">
        <f t="shared" si="1"/>
        <v>2002449726.0092087</v>
      </c>
    </row>
    <row r="204" spans="1:14" ht="60" customHeight="1" x14ac:dyDescent="0.25">
      <c r="B204" s="16" t="s">
        <v>342</v>
      </c>
      <c r="C204" s="56" t="s">
        <v>366</v>
      </c>
      <c r="D204" s="66"/>
      <c r="E204" s="64" t="s">
        <v>291</v>
      </c>
      <c r="F204" s="64" t="s">
        <v>315</v>
      </c>
      <c r="G204" s="57"/>
      <c r="H204" s="60" t="s">
        <v>367</v>
      </c>
      <c r="I204" s="57"/>
      <c r="J204" s="22"/>
      <c r="K204" s="61">
        <v>70800</v>
      </c>
      <c r="L204" s="62">
        <f t="shared" si="1"/>
        <v>2002378926.0092087</v>
      </c>
    </row>
    <row r="205" spans="1:14" ht="60" customHeight="1" x14ac:dyDescent="0.25">
      <c r="B205" s="16" t="s">
        <v>342</v>
      </c>
      <c r="C205" s="56" t="s">
        <v>368</v>
      </c>
      <c r="D205" s="66"/>
      <c r="E205" s="64" t="s">
        <v>369</v>
      </c>
      <c r="F205" s="64" t="s">
        <v>370</v>
      </c>
      <c r="G205" s="57"/>
      <c r="H205" s="60" t="s">
        <v>371</v>
      </c>
      <c r="I205" s="57"/>
      <c r="J205" s="22"/>
      <c r="K205" s="61">
        <v>10761.6</v>
      </c>
      <c r="L205" s="62">
        <f t="shared" si="1"/>
        <v>2002368164.4092088</v>
      </c>
    </row>
    <row r="206" spans="1:14" ht="60" customHeight="1" x14ac:dyDescent="0.25">
      <c r="B206" s="16" t="s">
        <v>342</v>
      </c>
      <c r="C206" s="56" t="s">
        <v>372</v>
      </c>
      <c r="D206" s="66"/>
      <c r="E206" s="64" t="s">
        <v>328</v>
      </c>
      <c r="F206" s="64" t="s">
        <v>329</v>
      </c>
      <c r="G206" s="57"/>
      <c r="H206" s="60" t="s">
        <v>373</v>
      </c>
      <c r="I206" s="57"/>
      <c r="J206" s="22"/>
      <c r="K206" s="61">
        <v>12390</v>
      </c>
      <c r="L206" s="62">
        <f>+L205+J206-K206</f>
        <v>2002355774.4092088</v>
      </c>
    </row>
    <row r="207" spans="1:14" ht="60" customHeight="1" x14ac:dyDescent="0.25">
      <c r="B207" s="16" t="s">
        <v>374</v>
      </c>
      <c r="C207" s="56" t="s">
        <v>375</v>
      </c>
      <c r="D207" s="66"/>
      <c r="E207" s="64" t="s">
        <v>376</v>
      </c>
      <c r="F207" s="64" t="s">
        <v>168</v>
      </c>
      <c r="G207" s="57"/>
      <c r="H207" s="60" t="s">
        <v>377</v>
      </c>
      <c r="I207" s="57"/>
      <c r="J207" s="22"/>
      <c r="K207" s="61">
        <v>2180000</v>
      </c>
      <c r="L207" s="62">
        <f>+L206+J207-K207</f>
        <v>2000175774.4092088</v>
      </c>
    </row>
    <row r="208" spans="1:14" ht="60" customHeight="1" thickBot="1" x14ac:dyDescent="0.3">
      <c r="B208" s="78" t="s">
        <v>140</v>
      </c>
      <c r="C208" s="79"/>
      <c r="D208" s="79"/>
      <c r="E208" s="79"/>
      <c r="F208" s="78"/>
      <c r="G208" s="79"/>
      <c r="H208" s="80"/>
      <c r="I208" s="79"/>
      <c r="J208" s="81">
        <f>SUM(J135:J207)</f>
        <v>212660729.89000002</v>
      </c>
      <c r="K208" s="81">
        <f>SUM(K135:K207)</f>
        <v>287585842.31000006</v>
      </c>
      <c r="L208" s="81">
        <f>+L207</f>
        <v>2000175774.4092088</v>
      </c>
      <c r="N208" s="63"/>
    </row>
    <row r="209" spans="2:13" ht="16.5" thickTop="1" x14ac:dyDescent="0.3">
      <c r="B209" s="1"/>
      <c r="C209" s="1"/>
      <c r="D209" s="1"/>
      <c r="E209" s="1"/>
      <c r="F209" s="1"/>
      <c r="G209" s="1"/>
      <c r="H209" s="1"/>
      <c r="I209" s="1"/>
      <c r="J209" s="2"/>
      <c r="K209" s="2"/>
      <c r="L209" s="1"/>
      <c r="M209" s="26"/>
    </row>
    <row r="210" spans="2:13" ht="15.75" x14ac:dyDescent="0.3">
      <c r="B210" s="1"/>
      <c r="C210" s="1"/>
      <c r="D210" s="1"/>
      <c r="E210" s="1"/>
      <c r="F210" s="1"/>
      <c r="G210" s="1"/>
      <c r="H210" s="1"/>
      <c r="I210" s="1"/>
      <c r="J210" s="2"/>
      <c r="K210" s="2"/>
      <c r="L210" s="44"/>
    </row>
    <row r="211" spans="2:13" ht="15.75" x14ac:dyDescent="0.3">
      <c r="B211" s="1"/>
      <c r="E211" s="1"/>
      <c r="F211" s="1"/>
      <c r="G211" s="1"/>
      <c r="H211" s="1"/>
      <c r="I211" s="1"/>
      <c r="J211" s="2"/>
    </row>
    <row r="212" spans="2:13" ht="15.75" x14ac:dyDescent="0.3">
      <c r="B212" s="1"/>
      <c r="C212" s="87" t="s">
        <v>141</v>
      </c>
      <c r="D212" s="87"/>
      <c r="E212" s="87"/>
      <c r="G212" s="1"/>
      <c r="H212" s="45" t="s">
        <v>142</v>
      </c>
      <c r="I212" s="1"/>
      <c r="K212" s="87" t="s">
        <v>142</v>
      </c>
      <c r="L212" s="87"/>
    </row>
    <row r="213" spans="2:13" ht="15.75" x14ac:dyDescent="0.3">
      <c r="B213" s="1"/>
      <c r="C213" s="88" t="s">
        <v>143</v>
      </c>
      <c r="D213" s="88"/>
      <c r="E213" s="88"/>
      <c r="G213" s="3"/>
      <c r="H213" s="46" t="s">
        <v>144</v>
      </c>
      <c r="I213" s="1"/>
      <c r="J213" s="1"/>
      <c r="K213" s="88" t="s">
        <v>145</v>
      </c>
      <c r="L213" s="88"/>
      <c r="M213" s="83"/>
    </row>
    <row r="214" spans="2:13" ht="15.75" x14ac:dyDescent="0.3">
      <c r="B214" s="1"/>
      <c r="C214" s="85" t="s">
        <v>146</v>
      </c>
      <c r="D214" s="85"/>
      <c r="E214" s="85"/>
      <c r="G214" s="3"/>
      <c r="H214" s="3" t="s">
        <v>147</v>
      </c>
      <c r="I214" s="1"/>
      <c r="J214" s="1"/>
      <c r="K214" s="85" t="s">
        <v>148</v>
      </c>
      <c r="L214" s="85"/>
      <c r="M214" s="83"/>
    </row>
    <row r="215" spans="2:13" ht="15.75" x14ac:dyDescent="0.3">
      <c r="B215" s="1"/>
      <c r="C215" s="1"/>
      <c r="D215" s="1"/>
      <c r="E215" s="1"/>
      <c r="F215" s="1"/>
      <c r="G215" s="1"/>
      <c r="H215" s="1"/>
      <c r="I215" s="1"/>
      <c r="J215" s="2"/>
      <c r="K215" s="2"/>
      <c r="L215" s="1"/>
    </row>
    <row r="216" spans="2:13" x14ac:dyDescent="0.25">
      <c r="J216" s="25"/>
      <c r="K216" s="25"/>
    </row>
    <row r="217" spans="2:13" x14ac:dyDescent="0.25">
      <c r="J217" s="25"/>
      <c r="L217" s="84"/>
    </row>
    <row r="218" spans="2:13" x14ac:dyDescent="0.25">
      <c r="J218" s="25"/>
      <c r="K218" s="63"/>
    </row>
  </sheetData>
  <mergeCells count="20">
    <mergeCell ref="B130:L130"/>
    <mergeCell ref="B2:L2"/>
    <mergeCell ref="B3:L3"/>
    <mergeCell ref="B4:L4"/>
    <mergeCell ref="B5:L5"/>
    <mergeCell ref="C121:E121"/>
    <mergeCell ref="K121:L121"/>
    <mergeCell ref="C122:E122"/>
    <mergeCell ref="K122:L122"/>
    <mergeCell ref="C123:E123"/>
    <mergeCell ref="K123:L123"/>
    <mergeCell ref="B129:L129"/>
    <mergeCell ref="C214:E214"/>
    <mergeCell ref="K214:L214"/>
    <mergeCell ref="B131:L131"/>
    <mergeCell ref="B132:L132"/>
    <mergeCell ref="C212:E212"/>
    <mergeCell ref="K212:L212"/>
    <mergeCell ref="C213:E213"/>
    <mergeCell ref="K213:L213"/>
  </mergeCells>
  <pageMargins left="0.70866141732283472" right="0.70866141732283472" top="0.74803149606299213" bottom="0.74803149606299213" header="0.31496062992125984" footer="0.31496062992125984"/>
  <pageSetup paperSize="5" scale="66" orientation="landscape" r:id="rId1"/>
  <rowBreaks count="3" manualBreakCount="3">
    <brk id="87" max="14" man="1"/>
    <brk id="124" max="16383" man="1"/>
    <brk id="198" max="14" man="1"/>
  </rowBreaks>
  <colBreaks count="1" manualBreakCount="1">
    <brk id="14" max="1048575" man="1"/>
  </col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0E941F279AC6C4A81E78DBF67C4E25A" ma:contentTypeVersion="4" ma:contentTypeDescription="Crear nuevo documento." ma:contentTypeScope="" ma:versionID="27ea28b0829eff35c63e5dd8332aae22">
  <xsd:schema xmlns:xsd="http://www.w3.org/2001/XMLSchema" xmlns:xs="http://www.w3.org/2001/XMLSchema" xmlns:p="http://schemas.microsoft.com/office/2006/metadata/properties" xmlns:ns2="ef05142a-1ad3-40c0-9d83-26c5bd0061c7" targetNamespace="http://schemas.microsoft.com/office/2006/metadata/properties" ma:root="true" ma:fieldsID="9c1f3e89feccb0011697d8ca8a0fc2b2" ns2:_="">
    <xsd:import namespace="ef05142a-1ad3-40c0-9d83-26c5bd0061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5142a-1ad3-40c0-9d83-26c5bd006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61717D-5C05-4141-B874-AEA538D461B0}">
  <ds:schemaRefs>
    <ds:schemaRef ds:uri="http://schemas.microsoft.com/office/2006/metadata/properties"/>
    <ds:schemaRef ds:uri="http://schemas.microsoft.com/office/infopath/2007/PartnerControls"/>
    <ds:schemaRef ds:uri="de894e15-ba27-4bdb-b4b8-8efc34bc9aed"/>
    <ds:schemaRef ds:uri="8dbb31fa-c118-4266-b530-fff03941bcda"/>
  </ds:schemaRefs>
</ds:datastoreItem>
</file>

<file path=customXml/itemProps2.xml><?xml version="1.0" encoding="utf-8"?>
<ds:datastoreItem xmlns:ds="http://schemas.openxmlformats.org/officeDocument/2006/customXml" ds:itemID="{9306FC6F-2466-4BD6-9280-0F437063DE6C}">
  <ds:schemaRefs>
    <ds:schemaRef ds:uri="http://schemas.microsoft.com/sharepoint/v3/contenttype/forms"/>
  </ds:schemaRefs>
</ds:datastoreItem>
</file>

<file path=customXml/itemProps3.xml><?xml version="1.0" encoding="utf-8"?>
<ds:datastoreItem xmlns:ds="http://schemas.openxmlformats.org/officeDocument/2006/customXml" ds:itemID="{A634F0D7-F727-4982-81E6-1A84F818CF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Maggy Villar</dc:creator>
  <cp:lastModifiedBy>Maggy Villar</cp:lastModifiedBy>
  <dcterms:created xsi:type="dcterms:W3CDTF">2024-01-26T13:32:31Z</dcterms:created>
  <dcterms:modified xsi:type="dcterms:W3CDTF">2024-01-26T14:29:05Z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0x01010080E941F279AC6C4A81E78DBF67C4E25A</vt:lpwstr>
  </property>
  <property fmtid="{D5CDD505-2E9C-101B-9397-08002B2CF9AE}" pid="3" name="MediaServiceImageTags">
    <vt:lpwstr/>
  </property>
</Properties>
</file>