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3/Informacion al potal 2023/2. Febrero 2023/"/>
    </mc:Choice>
  </mc:AlternateContent>
  <xr:revisionPtr revIDLastSave="14" documentId="8_{C804D276-0814-4E11-ABC9-4B2594B29F92}" xr6:coauthVersionLast="47" xr6:coauthVersionMax="47" xr10:uidLastSave="{023A37AA-C332-4332-91CC-206BFABC0C1D}"/>
  <bookViews>
    <workbookView xWindow="-120" yWindow="-120" windowWidth="24240" windowHeight="13140" xr2:uid="{DDE4E522-1311-4E9A-B4B1-0327E268B4C0}"/>
  </bookViews>
  <sheets>
    <sheet name="FEBRERO" sheetId="1" r:id="rId1"/>
  </sheets>
  <externalReferences>
    <externalReference r:id="rId2"/>
  </externalReferences>
  <definedNames>
    <definedName name="_xlnm.Print_Area" localSheetId="0">FEBRERO!$A$1:$M$193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7" i="1" l="1"/>
  <c r="J187" i="1"/>
  <c r="L133" i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B130" i="1"/>
  <c r="K112" i="1"/>
  <c r="J112" i="1"/>
  <c r="L8" i="1"/>
  <c r="L9" i="1" l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</calcChain>
</file>

<file path=xl/sharedStrings.xml><?xml version="1.0" encoding="utf-8"?>
<sst xmlns="http://schemas.openxmlformats.org/spreadsheetml/2006/main" count="537" uniqueCount="255">
  <si>
    <t>INFORME DE TESORERIA</t>
  </si>
  <si>
    <t>INGRESOS Y EGRESOS</t>
  </si>
  <si>
    <t>CUENTA NO. 2400169440 (Fondo Reponible)</t>
  </si>
  <si>
    <t>FEBRERO DEL 2023</t>
  </si>
  <si>
    <t>Fecha</t>
  </si>
  <si>
    <t>Transferencia</t>
  </si>
  <si>
    <t>Cheque</t>
  </si>
  <si>
    <t>Referencia</t>
  </si>
  <si>
    <t>Beneficiario</t>
  </si>
  <si>
    <t>Columna1</t>
  </si>
  <si>
    <t>Descripcion</t>
  </si>
  <si>
    <t>Columna2</t>
  </si>
  <si>
    <t>Debito</t>
  </si>
  <si>
    <t>Credito</t>
  </si>
  <si>
    <t>Balance</t>
  </si>
  <si>
    <t>Balance Inicial</t>
  </si>
  <si>
    <t>294874490</t>
  </si>
  <si>
    <t>Empleados</t>
  </si>
  <si>
    <t>PAGO DE VIATICOS</t>
  </si>
  <si>
    <t>929487449</t>
  </si>
  <si>
    <t>DGII</t>
  </si>
  <si>
    <t>COBRO IMP DGII 0.15%_TRANS TUB</t>
  </si>
  <si>
    <t>294874493</t>
  </si>
  <si>
    <t>294874495</t>
  </si>
  <si>
    <t>294874498</t>
  </si>
  <si>
    <t>294874866</t>
  </si>
  <si>
    <t>929487486</t>
  </si>
  <si>
    <t>295345492</t>
  </si>
  <si>
    <t>929534549</t>
  </si>
  <si>
    <t>295398036</t>
  </si>
  <si>
    <t>929539803</t>
  </si>
  <si>
    <t>295398039</t>
  </si>
  <si>
    <t>295398041</t>
  </si>
  <si>
    <t>929539804</t>
  </si>
  <si>
    <t>295403077</t>
  </si>
  <si>
    <t>929540307</t>
  </si>
  <si>
    <t>295406479</t>
  </si>
  <si>
    <t>929540647</t>
  </si>
  <si>
    <t>295406483</t>
  </si>
  <si>
    <t>929540648</t>
  </si>
  <si>
    <t>295406485</t>
  </si>
  <si>
    <t>295486792</t>
  </si>
  <si>
    <t>929548679</t>
  </si>
  <si>
    <t>295486795</t>
  </si>
  <si>
    <t>295486799</t>
  </si>
  <si>
    <t>295486802</t>
  </si>
  <si>
    <t>929548680</t>
  </si>
  <si>
    <t>296030817</t>
  </si>
  <si>
    <t>929603081</t>
  </si>
  <si>
    <t>296030820</t>
  </si>
  <si>
    <t>929603082</t>
  </si>
  <si>
    <t>296030824</t>
  </si>
  <si>
    <t>296081763</t>
  </si>
  <si>
    <t>929608176</t>
  </si>
  <si>
    <t>929609332</t>
  </si>
  <si>
    <t>Ceiztur</t>
  </si>
  <si>
    <t>CHEQUE CAJA CHICA</t>
  </si>
  <si>
    <t>296130529</t>
  </si>
  <si>
    <t>929613052</t>
  </si>
  <si>
    <t>296130532</t>
  </si>
  <si>
    <t>929613053</t>
  </si>
  <si>
    <t>296130534</t>
  </si>
  <si>
    <t>452432458</t>
  </si>
  <si>
    <t>296302046</t>
  </si>
  <si>
    <t>929630204</t>
  </si>
  <si>
    <t>296302048</t>
  </si>
  <si>
    <t>296302050</t>
  </si>
  <si>
    <t>929630205</t>
  </si>
  <si>
    <t>296302053</t>
  </si>
  <si>
    <t>452432160</t>
  </si>
  <si>
    <t>296935821</t>
  </si>
  <si>
    <t>929693582</t>
  </si>
  <si>
    <t>296935824</t>
  </si>
  <si>
    <t>296935837</t>
  </si>
  <si>
    <t>929693583</t>
  </si>
  <si>
    <t>296935842</t>
  </si>
  <si>
    <t>929693584</t>
  </si>
  <si>
    <t>296937071</t>
  </si>
  <si>
    <t>929693707</t>
  </si>
  <si>
    <t>296939350</t>
  </si>
  <si>
    <t>929693935</t>
  </si>
  <si>
    <t>297338336</t>
  </si>
  <si>
    <t>929733833</t>
  </si>
  <si>
    <t>297338341</t>
  </si>
  <si>
    <t>9,975.00</t>
  </si>
  <si>
    <t>929733834</t>
  </si>
  <si>
    <t>14.96</t>
  </si>
  <si>
    <t>297338349</t>
  </si>
  <si>
    <t>297391550</t>
  </si>
  <si>
    <t>22,207.50</t>
  </si>
  <si>
    <t>929739155</t>
  </si>
  <si>
    <t>33.31</t>
  </si>
  <si>
    <t>297391555</t>
  </si>
  <si>
    <t>18,165.00</t>
  </si>
  <si>
    <t>27.25</t>
  </si>
  <si>
    <t>297391559</t>
  </si>
  <si>
    <t>297391563</t>
  </si>
  <si>
    <t>929739156</t>
  </si>
  <si>
    <t>297789263</t>
  </si>
  <si>
    <t>11,650.00</t>
  </si>
  <si>
    <t>929778926</t>
  </si>
  <si>
    <t>17.48</t>
  </si>
  <si>
    <t>297789275</t>
  </si>
  <si>
    <t>9,500.00</t>
  </si>
  <si>
    <t>929778927</t>
  </si>
  <si>
    <t>14.25</t>
  </si>
  <si>
    <t>297803675</t>
  </si>
  <si>
    <t>12,232.50</t>
  </si>
  <si>
    <t>929780367</t>
  </si>
  <si>
    <t>297803679</t>
  </si>
  <si>
    <t>297803684</t>
  </si>
  <si>
    <t>929780368</t>
  </si>
  <si>
    <t>297803690</t>
  </si>
  <si>
    <t>929780369</t>
  </si>
  <si>
    <t>9990002</t>
  </si>
  <si>
    <t>BANRESERVAS</t>
  </si>
  <si>
    <t>COMISION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</si>
  <si>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</si>
  <si>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</si>
  <si>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</si>
  <si>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</si>
  <si>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</si>
  <si>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</si>
  <si>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Técnico de Contabilidad</t>
  </si>
  <si>
    <t>Enc. Division Depto. de Contabilidad</t>
  </si>
  <si>
    <t>Encargado Financiero</t>
  </si>
  <si>
    <t xml:space="preserve">  CUENTA UNICA DEL TESORO NO. 100010102384894</t>
  </si>
  <si>
    <t>Libramiento</t>
  </si>
  <si>
    <t>Descripción</t>
  </si>
  <si>
    <t>Débito</t>
  </si>
  <si>
    <t>Crédito</t>
  </si>
  <si>
    <t>2.7.2.7.01</t>
  </si>
  <si>
    <t>Constructora Dominguez &amp; Herreros, SRL</t>
  </si>
  <si>
    <t>Pago Fact. No.0024, Cub. No.4, Proy. No.366, Cont. No.51-2021. Mejoramiento de la Laguna Gri Gri y su entorno municipio de Rio San Juan, provincia Maria Trinidad Sanchez.</t>
  </si>
  <si>
    <t>2.2.8.7.06</t>
  </si>
  <si>
    <t>FREDDY BOLIVAR DE JESUS ALMONTE BRITO</t>
  </si>
  <si>
    <t>Pago Factura No. 0709, por concepto de pago de trámites legales de documentos, según anexos.</t>
  </si>
  <si>
    <t>2.2.7.2.08</t>
  </si>
  <si>
    <t xml:space="preserve">GRUPO BVC, SRL </t>
  </si>
  <si>
    <t>Pago Factura No. 0051, correspondiente al 1er pago del Mantenimiento Correctivo de Aires Acondicionados Oficinas del CEIZTUR. Contrato No. 22-2022, según anexos</t>
  </si>
  <si>
    <t>2.2.7.2.06</t>
  </si>
  <si>
    <t xml:space="preserve">CENTRO AUTOMOTRIZ REMESA, SRL </t>
  </si>
  <si>
    <t>Pago Factura No. 1673, por concepto de 2do pago del Contrato de Servicios de Taller, destinados al mantenimiento general y reparación de los vehículos pertenecientes a la flotilla vehicular de CEIZTUR.</t>
  </si>
  <si>
    <t>2.1.2.2.03</t>
  </si>
  <si>
    <t xml:space="preserve">Comite Ejecutor de Infraestructuras de Zonas Turisticas </t>
  </si>
  <si>
    <t>Nómina horas extras diciembre 2022</t>
  </si>
  <si>
    <t>2.2.6.3.01</t>
  </si>
  <si>
    <t>HUMANO SEGUROS SA</t>
  </si>
  <si>
    <t>Pago Factura No. 6760, correspondiente al mes de febrero 2023, del Seguro Médico de Salud a los empleados del CEIZTUR</t>
  </si>
  <si>
    <t>101851/23 101852/23 101853/23 101854/23 101897/23 101898/23 101899/23 101900/23</t>
  </si>
  <si>
    <t>Ingresos correspondientes del 14/08/2022 al 08/10/2022 (Vuelos Charter)</t>
  </si>
  <si>
    <t>101855/23 101856/23 101901/23 101902/23 101903/23 101904/23</t>
  </si>
  <si>
    <t>Ingresos correspondientes del 01/08/2022 al 31/10/2022 (Vuelos Regulares)</t>
  </si>
  <si>
    <t>2.2.5.1.01</t>
  </si>
  <si>
    <t>CENTRO DE EXPORTACION E INVERSIONES DE LA REPUBLICA DOMINICANA</t>
  </si>
  <si>
    <t>Pago de factura No.0031, Cesión de derecho Contrato 32-2021 por los gastos de mantenimiento del edificio del CEI-RD espacio concedido al CEIZTUR, correspondiente al mes de febrero del 2023.</t>
  </si>
  <si>
    <t>2.2.9.2.01</t>
  </si>
  <si>
    <t>Instituto de Formación Turística del  Caribe</t>
  </si>
  <si>
    <t>Pago Factura No. 0654, por Servicio de almuerzo para Operativo de Limpieza en Palenque del 18 al 20 de agosto del 2022, según anexos.</t>
  </si>
  <si>
    <t>2.2.2.1.03</t>
  </si>
  <si>
    <t>Editora Listín Diario, SA</t>
  </si>
  <si>
    <t>Pago Factura No. 7937, por concepto de Publicación de Periódico de la Convocatoria a Licitación Pública Nacional, Referencia: CEIZTUR-CCC-LPN-2023-0001, según anexos.</t>
  </si>
  <si>
    <t>Pago Facturas No.0661 y 0664, correspondiente al servicio de almuerzo para los colaboradores del CEIZTUR, desde el 03 al 13 de enero 2023, según anexos.</t>
  </si>
  <si>
    <t>Agencia Bella, SAS.</t>
  </si>
  <si>
    <t>Pago Factura No. 1476, por Mantenimiento Motocicleta Honda, placa K2069451, según anexos.</t>
  </si>
  <si>
    <t>2.3.1.1.01; 2.3.9.1.01; 2.3.9.5.01; 2.3.9.9.05</t>
  </si>
  <si>
    <t>GTG Industrial, SRL</t>
  </si>
  <si>
    <t>Pago Factura No. 3100, por Adquisición de suministro y materiales de limpieza para las oficinas del CEIZTUR, según anexos.</t>
  </si>
  <si>
    <t>2.1.1.2.06</t>
  </si>
  <si>
    <t>COMITE EJECUTOR DE INFRAESTRUCTURAS DE ZONAS TURISTICAS</t>
  </si>
  <si>
    <t>Nomina Jornaleros Enero 2023</t>
  </si>
  <si>
    <t>2.7.1.2.01</t>
  </si>
  <si>
    <t>Prodicon SRL</t>
  </si>
  <si>
    <t>Pago fact. No.0080, Cub. No.1 Proy. No. 360, Contrato 45-2021; Reconstrucción de la Plaza de Vendedores y Habilitación de Acceso Peatonal a la Playa Las Galeras, Provincia Samaná.</t>
  </si>
  <si>
    <t>2.7.7.2.01</t>
  </si>
  <si>
    <t>Constructora Serconsa, SRL</t>
  </si>
  <si>
    <t>Pago fact. No.0017, Cub. No.2 Proy. No. 356, Contrato 30-2020; Reconstrucción Parque Municipal Pepillo Salcedo Manzanillo Provincia Montecristi.</t>
  </si>
  <si>
    <t>2.1.2.2.05</t>
  </si>
  <si>
    <t>Nómina militar febrero 2023</t>
  </si>
  <si>
    <t>2.1.1.3.01, 2.1.5.3.01, 2.1.5.2.01, 2.1.5.1.01</t>
  </si>
  <si>
    <t>Nómina tramite de pensión febrero 2023</t>
  </si>
  <si>
    <t>2.1.1.2.08; 2.1.5.1.01;  2.1.5.2.01; 2.1.5.3.01</t>
  </si>
  <si>
    <t>Nómina temporales febrero 2023</t>
  </si>
  <si>
    <t>2.1.5.3.01, 2.1.5.2.01, 2.1.5.1.01, 2.1.1.1.01</t>
  </si>
  <si>
    <t>Nómina fijos febrero 2023</t>
  </si>
  <si>
    <t>2.7.2.4.01</t>
  </si>
  <si>
    <t>Consorcio Viasan-GA</t>
  </si>
  <si>
    <t>Pago avance 20% del monto RD$34,573,060.67, Contrato No. 30-2022; Rehabilitación del sistema de alumbrado público del Malecón de Samaná, Municipio de Santa Barbara, Provincia Samaná, Relanzamiento.</t>
  </si>
  <si>
    <t>Constructora AG, SRL</t>
  </si>
  <si>
    <t>Pago avance 20% del monto RD$184,276,504.69 Contrato No. 29-2022; Reconstrucción de la Vía Domingo Maíz y su Interconexión a la Av. Punta Cana, Distrito Municipal Verón, Punta Cana</t>
  </si>
  <si>
    <t>ARQUICONSTRUSA S A</t>
  </si>
  <si>
    <t>Pago avance 20% del monto RD$391,462,403.28, Reconstrucción Vía de Acceso al Salto de Aguas Blancas, Municipio de Constanza, La Vega, Contrato No.28-2022.</t>
  </si>
  <si>
    <t>Exyco, SRL</t>
  </si>
  <si>
    <t>Pago fact. No.0119, Cub. No.7, Proy. No. 364, Cont. No.49-2021. Reconstrucción plaza de los vendedores de Guayacanes, San Pedro de Macorís.</t>
  </si>
  <si>
    <t>101914/23 101915/23 101916/23 101917/23 101918/23 101919/23 101920/23 101921/23 101922/23 101923/23 101924/23 101925/23</t>
  </si>
  <si>
    <t>Ingresos correspondientes del 09/10/2022 al 31/12/2022 (Vuelos Charter)</t>
  </si>
  <si>
    <t>101926/23 101927/23 101928/23 101929/23</t>
  </si>
  <si>
    <t>Ingresos correspondientes del 01/11/2022 al 31/12/2022 (Vuelos Regulares)</t>
  </si>
  <si>
    <t>101936/23 101937/23 101938/23 101939/23</t>
  </si>
  <si>
    <t>Ingresos correspondientes del 01/01/2023 al 28/01/2023 (Vuelos Charter)</t>
  </si>
  <si>
    <t>101940/23</t>
  </si>
  <si>
    <t>Ingresos correspondientes del 01/01/2023 al 15/01/2023 (Vuelos Regulares)</t>
  </si>
  <si>
    <t>GRUPO DIARIO LIBRE S A</t>
  </si>
  <si>
    <t>Pago Factura No. 2241, por concepto de Publicación de Periódico de la Convocatoria a Licitación Pública Nacional, Referencia: CEIZTUR-CCC-LPN-2023-0001.</t>
  </si>
  <si>
    <t>Pago Factura No. 2242, por concepto de Publicación de Periódico, recordatorio de la Convocatoria a Licitación Pública Nacional, Referencia: CEIZTUR-CCC-LPN-2023-0001.</t>
  </si>
  <si>
    <t xml:space="preserve">Carmen Enicia Chevalier Caraballo </t>
  </si>
  <si>
    <t>Pago Factura No. 0656, por concepto de Trámites Legales de Documentos, según anexos.</t>
  </si>
  <si>
    <t>Pago Factura No. 0708, por concepto de Trámites Legales de Documentos, según anexos.</t>
  </si>
  <si>
    <t>XIOMARA DEL CARMEN MARMOLEJOS ACOSTA</t>
  </si>
  <si>
    <t>Pago Factura No.0065, por el Alquiler de un inmueble que aloja oficinas de la policía de Turismo Politur, correspondiente al mes de febrero 2023.</t>
  </si>
  <si>
    <t>2.6.4.1.01</t>
  </si>
  <si>
    <t>Viamar, SA</t>
  </si>
  <si>
    <t>Pago Factura No. 0208, para la Adquisición de Camiones Volteos para el fortalecimiento de las operaciones del Programa Nacional de Limpieza de Playas y Balnearios del CEIZTUR, según anexos.</t>
  </si>
  <si>
    <t>2.2.8.6.04</t>
  </si>
  <si>
    <t>YINEIDA ALTAGRACIA FERNANDEZ ALVAREZ</t>
  </si>
  <si>
    <t>Pago factura No.0104, Servicios de creación de Murales en Puerto Plata, Sosua, Cabarete, Imbert, Rio San Juan, Cabrera, Samaná y Playa Ensenada.</t>
  </si>
  <si>
    <t>2.1.1.2.09</t>
  </si>
  <si>
    <t>Nómina pasantes mes de febrero 2023</t>
  </si>
  <si>
    <t>101952/23</t>
  </si>
  <si>
    <t>Ingresos correspondientes del 16/01/2023 al 31/01/2023 (Vuelos Regulares)</t>
  </si>
  <si>
    <t>101957/23</t>
  </si>
  <si>
    <t>Ingresos correspondientes del 29/01/2023 al 04/02/2023 (Vuelos Charter)</t>
  </si>
  <si>
    <t>Grupo Marfa, SRL</t>
  </si>
  <si>
    <t>Pago fact. No.0010, Cub. No.5, Proy. No.371, Cont. No.2-2022, Mejoramiento del Malecón Santo Domingo Este.</t>
  </si>
  <si>
    <t>Trent, SRL</t>
  </si>
  <si>
    <t>Pago Fact. No.0306, Cub. No.6 Proy. No. 362 contrato No. 46-2021; Reconstrucción Plaza de Vendedores Balneario Los Patos, Provincia Barahona.</t>
  </si>
  <si>
    <t xml:space="preserve">                                                               </t>
  </si>
  <si>
    <t>2.2.1.3.01</t>
  </si>
  <si>
    <t>COMPANIA DOMINICANA DE TELEFONOS C POR A</t>
  </si>
  <si>
    <t>Pago Factura No. 2615 por Servicios de Renta Mensual de las Flotas del CEIZTUR, correspondiente al mes de enero del año 2023.</t>
  </si>
  <si>
    <t>2.3.9.2.01</t>
  </si>
  <si>
    <t>Ramirez &amp; Mojica Envoy Pack Courier Express, SRL</t>
  </si>
  <si>
    <t>Pago fact. No.1510, para la adquisicion de material gastable para las oficinas del CEIZTUR, segun anexos.</t>
  </si>
  <si>
    <t>2.3.9.2.01,2.3.3.1.01</t>
  </si>
  <si>
    <t>Papelería Kakmon, SRL</t>
  </si>
  <si>
    <t>Pago fact. No.0105 para la adquisicion de material gastable para las oficinas del CEIZTUR, segun anexos.</t>
  </si>
  <si>
    <t>GUILLERMINA MERCEDES NEUMAN DE JOSE</t>
  </si>
  <si>
    <t>Pago Fact. No.0306, servicios de desayuno y almuerzo para el personal en el operativo limpieza en las Galeras Samana, segun anexos.</t>
  </si>
  <si>
    <t>2.3.3.4.01,2.3.9.2.01</t>
  </si>
  <si>
    <t>Romiva, SRL</t>
  </si>
  <si>
    <t>Pago fact. No.0029 para la adquisicion de materiales gastables para las oficinas del CEZITUR, segun anexos.</t>
  </si>
  <si>
    <t>2.2.8.5.01</t>
  </si>
  <si>
    <t>Dita Services, SRL</t>
  </si>
  <si>
    <t>Pago fact. No.0251por servicios de fumigacion de las oficinas del CEIZTUR correspondiente al mes de febrero 2023 segun proceso de compra CEIZTUR-DAF-CM-2022-0014.</t>
  </si>
  <si>
    <t>2.3.9.8.02</t>
  </si>
  <si>
    <t>Blinds Company, SRL</t>
  </si>
  <si>
    <t>Pago fact. No.0188 por la compra e instalacion de cortinas para areas del comedor, salon de conferencias y departamento administrativo, segun anexos.</t>
  </si>
  <si>
    <t>Pago Facturas No. 0710 y 0711, por concepto de pago de trámites legales de documentos, según anexo</t>
  </si>
  <si>
    <t>Pago Factura No. 0665, por concepto de pago de trámites legales de documentos, según anexos.</t>
  </si>
  <si>
    <t>Constructora Convesta, SRL</t>
  </si>
  <si>
    <t>Pago factura No. 0106, Cub. No.1 Proy. No.381, Contrato No. 16-2022; Reconstrucción Plaza de Vendedores Playa Cocolandia, Municipio Sabana Grande de Palenque, Provincia San Cristóbal.</t>
  </si>
  <si>
    <t>2.1.1.5.03</t>
  </si>
  <si>
    <t>Nómina indemnización excolaborador</t>
  </si>
  <si>
    <t>2.1.1.5.04</t>
  </si>
  <si>
    <t>Nómina vacaciones no tomadas excolaborador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</si>
</sst>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name val="Palatino Linotype"/>
      <family val="1"/>
    </font>
    <font>
      <sz val="10"/>
      <color theme="1"/>
      <name val="Calibri"/>
      <family val="2"/>
      <scheme val="minor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49" fontId="2" fillId="0" borderId="1" xfId="0" applyNumberFormat="1" applyFont="1" applyBorder="1" applyAlignment="1">
      <alignment horizontal="right"/>
    </xf>
    <xf numFmtId="0" fontId="0" fillId="0" borderId="3" xfId="0" applyBorder="1"/>
    <xf numFmtId="0" fontId="3" fillId="0" borderId="3" xfId="0" applyFont="1" applyBorder="1" applyAlignment="1">
      <alignment horizontal="left"/>
    </xf>
    <xf numFmtId="43" fontId="2" fillId="0" borderId="3" xfId="1" applyFont="1" applyBorder="1"/>
    <xf numFmtId="43" fontId="2" fillId="3" borderId="4" xfId="1" applyFont="1" applyFill="1" applyBorder="1"/>
    <xf numFmtId="43" fontId="2" fillId="0" borderId="1" xfId="1" applyFont="1" applyBorder="1"/>
    <xf numFmtId="44" fontId="0" fillId="0" borderId="0" xfId="0" applyNumberFormat="1"/>
    <xf numFmtId="2" fontId="0" fillId="0" borderId="0" xfId="0" applyNumberFormat="1"/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Fill="1" applyBorder="1"/>
    <xf numFmtId="43" fontId="2" fillId="3" borderId="1" xfId="1" applyFont="1" applyFill="1" applyBorder="1"/>
    <xf numFmtId="43" fontId="2" fillId="0" borderId="1" xfId="0" applyNumberFormat="1" applyFont="1" applyBorder="1"/>
    <xf numFmtId="43" fontId="0" fillId="0" borderId="0" xfId="1" applyFont="1"/>
    <xf numFmtId="0" fontId="2" fillId="3" borderId="1" xfId="0" applyFont="1" applyFill="1" applyBorder="1" applyAlignment="1">
      <alignment horizontal="center"/>
    </xf>
    <xf numFmtId="43" fontId="0" fillId="0" borderId="0" xfId="0" applyNumberFormat="1"/>
    <xf numFmtId="39" fontId="5" fillId="3" borderId="1" xfId="1" applyNumberFormat="1" applyFont="1" applyFill="1" applyBorder="1" applyAlignment="1">
      <alignment horizontal="right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5" xfId="1" applyFont="1" applyFill="1" applyBorder="1"/>
    <xf numFmtId="43" fontId="3" fillId="2" borderId="5" xfId="0" applyNumberFormat="1" applyFont="1" applyFill="1" applyBorder="1"/>
    <xf numFmtId="43" fontId="2" fillId="0" borderId="0" xfId="0" applyNumberFormat="1" applyFont="1"/>
    <xf numFmtId="0" fontId="6" fillId="0" borderId="0" xfId="0" applyFont="1"/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43" fontId="2" fillId="0" borderId="7" xfId="1" applyFont="1" applyBorder="1"/>
    <xf numFmtId="0" fontId="3" fillId="2" borderId="8" xfId="0" applyFont="1" applyFill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14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164" fontId="0" fillId="0" borderId="0" xfId="0" applyNumberFormat="1"/>
    <xf numFmtId="43" fontId="2" fillId="3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43" fontId="8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right" vertical="center"/>
    </xf>
    <xf numFmtId="43" fontId="8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0" borderId="0" xfId="0" applyFont="1"/>
    <xf numFmtId="43" fontId="6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5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6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5</xdr:col>
      <xdr:colOff>1152525</xdr:colOff>
      <xdr:row>5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2313BE-9256-432D-842C-186D17E2E9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96215"/>
          <a:ext cx="5307330" cy="857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56674</xdr:colOff>
      <xdr:row>126</xdr:row>
      <xdr:rowOff>25241</xdr:rowOff>
    </xdr:from>
    <xdr:to>
      <xdr:col>5</xdr:col>
      <xdr:colOff>219075</xdr:colOff>
      <xdr:row>130</xdr:row>
      <xdr:rowOff>149067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75034CC-846F-456F-A4A7-D15DE6A87A6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228124" y="25266491"/>
          <a:ext cx="4324826" cy="9239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3/Informe%20de%20Tesoreria%202023/Informe%20de%20Tesorer&#237;a%20%20A&#241;o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3/Informe%20de%20Tesoreria%202023/Informe%20de%20Tesorer&#237;a%20%20A&#241;o%202023.xlsx?0E809711" TargetMode="External"/><Relationship Id="rId1" Type="http://schemas.openxmlformats.org/officeDocument/2006/relationships/externalLinkPath" Target="file:///\\0E809711\Informe%20de%20Tesorer&#237;a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iembre 2022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3"/>
      <sheetName val="Hoja1"/>
      <sheetName val="Hoja2"/>
    </sheetNames>
    <sheetDataSet>
      <sheetData sheetId="0"/>
      <sheetData sheetId="1">
        <row r="21">
          <cell r="L21">
            <v>3923904.3199999989</v>
          </cell>
        </row>
        <row r="66">
          <cell r="L66">
            <v>-47680327.439999998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CF00DF-371E-4208-83A0-CECAC1945391}" name="Tabla13457981023" displayName="Tabla13457981023" ref="B7:L111" totalsRowShown="0" headerRowDxfId="12" headerRowBorderDxfId="11" tableBorderDxfId="10" headerRowCellStyle="Millares">
  <sortState xmlns:xlrd2="http://schemas.microsoft.com/office/spreadsheetml/2017/richdata2" ref="B8:L111">
    <sortCondition ref="B9:B111"/>
  </sortState>
  <tableColumns count="11">
    <tableColumn id="1" xr3:uid="{9B7E398C-88D1-4E37-A128-BE3758935889}" name="Fecha" dataDxfId="9"/>
    <tableColumn id="2" xr3:uid="{523AC436-7CA7-4216-91BC-D7AEEA706EBE}" name="Transferencia" dataDxfId="8"/>
    <tableColumn id="3" xr3:uid="{5EAEE458-DC4D-4D25-9FEE-3A58E78740B1}" name="Cheque" dataDxfId="7"/>
    <tableColumn id="4" xr3:uid="{E69D296D-701D-4912-B02E-9E9C1C92E746}" name="Referencia"/>
    <tableColumn id="5" xr3:uid="{85707A59-F484-44CF-A169-48FA2309C662}" name="Beneficiario" dataDxfId="6"/>
    <tableColumn id="6" xr3:uid="{2D7DA902-F13A-408C-9A61-A2BE8F04854B}" name="Columna1" dataDxfId="5"/>
    <tableColumn id="7" xr3:uid="{09B47A3F-2204-4951-A498-5F38734CD1F2}" name="Descripcion" dataDxfId="4"/>
    <tableColumn id="8" xr3:uid="{8E3A89A6-AB52-4FAA-ACC4-5A990D8E0DA9}" name="Columna2" dataDxfId="3"/>
    <tableColumn id="9" xr3:uid="{571409DD-C32D-4897-8EC9-4ADAF0B51ADE}" name="Debito" dataDxfId="2" dataCellStyle="Millares"/>
    <tableColumn id="10" xr3:uid="{E5FAA21F-6488-4452-BB52-154B9A936C88}" name="Credito" dataDxfId="1" dataCellStyle="Millares"/>
    <tableColumn id="11" xr3:uid="{74294841-A3E1-4669-B224-50C0BE6BE1CB}" name="Balance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6F43-30C0-4524-B87D-3E47883623E1}">
  <dimension ref="A1:P196"/>
  <sheetViews>
    <sheetView showGridLines="0" tabSelected="1" view="pageBreakPreview" topLeftCell="A144" zoomScale="60" zoomScaleNormal="100" workbookViewId="0">
      <selection activeCell="L186" sqref="L186"/>
    </sheetView>
  </sheetViews>
  <sheetFormatPr baseColWidth="10" defaultRowHeight="15" x14ac:dyDescent="0.25"/>
  <cols>
    <col min="1" max="1" width="2.5703125" customWidth="1"/>
    <col min="2" max="2" width="10.140625" bestFit="1" customWidth="1"/>
    <col min="3" max="3" width="12.7109375" bestFit="1" customWidth="1"/>
    <col min="4" max="4" width="10.28515625" customWidth="1"/>
    <col min="5" max="5" width="29.28515625" customWidth="1"/>
    <col min="6" max="6" width="31.85546875" customWidth="1"/>
    <col min="7" max="7" width="10" hidden="1" customWidth="1"/>
    <col min="8" max="8" width="68.140625" customWidth="1"/>
    <col min="9" max="9" width="10" hidden="1" customWidth="1"/>
    <col min="10" max="10" width="23.7109375" customWidth="1"/>
    <col min="11" max="11" width="22.7109375" customWidth="1"/>
    <col min="12" max="12" width="24.140625" style="34" customWidth="1"/>
    <col min="13" max="13" width="5" customWidth="1"/>
    <col min="14" max="14" width="16.85546875" bestFit="1" customWidth="1"/>
    <col min="15" max="15" width="13.42578125" bestFit="1" customWidth="1"/>
    <col min="16" max="16" width="14.140625" bestFit="1" customWidth="1"/>
  </cols>
  <sheetData>
    <row r="1" spans="1:15" ht="15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5" ht="15.75" x14ac:dyDescent="0.3">
      <c r="A2" s="1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5" ht="15.75" x14ac:dyDescent="0.3">
      <c r="A3" s="1"/>
      <c r="B3" s="67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5" ht="15.75" x14ac:dyDescent="0.3">
      <c r="A4" s="1"/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5" ht="15.75" x14ac:dyDescent="0.3">
      <c r="A5" s="1"/>
      <c r="B5" s="68" t="s">
        <v>3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5" ht="15.75" x14ac:dyDescent="0.3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</row>
    <row r="7" spans="1:15" ht="17.25" x14ac:dyDescent="0.35">
      <c r="A7" s="1"/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  <c r="K7" s="5" t="s">
        <v>13</v>
      </c>
      <c r="L7" s="6" t="s">
        <v>14</v>
      </c>
    </row>
    <row r="8" spans="1:15" ht="15.75" x14ac:dyDescent="0.3">
      <c r="A8" s="1"/>
      <c r="B8" s="7"/>
      <c r="C8" s="8"/>
      <c r="D8" s="8"/>
      <c r="E8" s="9"/>
      <c r="F8" s="10"/>
      <c r="G8" s="8"/>
      <c r="H8" s="11" t="s">
        <v>15</v>
      </c>
      <c r="I8" s="8"/>
      <c r="J8" s="12"/>
      <c r="K8" s="13"/>
      <c r="L8" s="14">
        <f>+[1]ENERO!L21</f>
        <v>3923904.3199999989</v>
      </c>
      <c r="N8" s="15"/>
      <c r="O8" s="16"/>
    </row>
    <row r="9" spans="1:15" ht="15.75" x14ac:dyDescent="0.3">
      <c r="A9" s="1"/>
      <c r="B9" s="17">
        <v>44959</v>
      </c>
      <c r="C9" s="9"/>
      <c r="D9" s="18"/>
      <c r="E9" s="9" t="s">
        <v>16</v>
      </c>
      <c r="F9" s="19" t="s">
        <v>17</v>
      </c>
      <c r="G9" s="18"/>
      <c r="H9" s="20" t="s">
        <v>18</v>
      </c>
      <c r="I9" s="18"/>
      <c r="J9" s="21"/>
      <c r="K9" s="22">
        <v>16400</v>
      </c>
      <c r="L9" s="23">
        <f>+L8+Tabla13457981023[[#This Row],[Debito]]-Tabla13457981023[[#This Row],[Credito]]</f>
        <v>3907504.3199999989</v>
      </c>
      <c r="N9" s="24"/>
    </row>
    <row r="10" spans="1:15" ht="15.75" x14ac:dyDescent="0.3">
      <c r="A10" s="1"/>
      <c r="B10" s="17">
        <v>44959</v>
      </c>
      <c r="C10" s="18"/>
      <c r="D10" s="18"/>
      <c r="E10" s="9" t="s">
        <v>19</v>
      </c>
      <c r="F10" s="25" t="s">
        <v>20</v>
      </c>
      <c r="G10" s="18"/>
      <c r="H10" s="20" t="s">
        <v>21</v>
      </c>
      <c r="I10" s="18"/>
      <c r="J10" s="21"/>
      <c r="K10" s="22">
        <v>24.6</v>
      </c>
      <c r="L10" s="23">
        <f>+L9+Tabla13457981023[[#This Row],[Debito]]-Tabla13457981023[[#This Row],[Credito]]</f>
        <v>3907479.7199999988</v>
      </c>
    </row>
    <row r="11" spans="1:15" ht="15.75" x14ac:dyDescent="0.3">
      <c r="A11" s="1"/>
      <c r="B11" s="17">
        <v>44959</v>
      </c>
      <c r="C11" s="18"/>
      <c r="D11" s="18"/>
      <c r="E11" s="9" t="s">
        <v>22</v>
      </c>
      <c r="F11" s="19" t="s">
        <v>17</v>
      </c>
      <c r="G11" s="18"/>
      <c r="H11" s="20" t="s">
        <v>18</v>
      </c>
      <c r="I11" s="18"/>
      <c r="J11" s="21"/>
      <c r="K11" s="22">
        <v>13400</v>
      </c>
      <c r="L11" s="23">
        <f>+L10+Tabla13457981023[[#This Row],[Debito]]-Tabla13457981023[[#This Row],[Credito]]</f>
        <v>3894079.7199999988</v>
      </c>
    </row>
    <row r="12" spans="1:15" ht="15.75" x14ac:dyDescent="0.3">
      <c r="A12" s="1"/>
      <c r="B12" s="17">
        <v>44959</v>
      </c>
      <c r="C12" s="18"/>
      <c r="D12" s="18"/>
      <c r="E12" s="9" t="s">
        <v>19</v>
      </c>
      <c r="F12" s="25" t="s">
        <v>20</v>
      </c>
      <c r="G12" s="18"/>
      <c r="H12" s="20" t="s">
        <v>21</v>
      </c>
      <c r="I12" s="18"/>
      <c r="J12" s="21"/>
      <c r="K12" s="22">
        <v>20.100000000000001</v>
      </c>
      <c r="L12" s="23">
        <f>+L11+Tabla13457981023[[#This Row],[Debito]]-Tabla13457981023[[#This Row],[Credito]]</f>
        <v>3894059.6199999987</v>
      </c>
    </row>
    <row r="13" spans="1:15" ht="15.75" x14ac:dyDescent="0.3">
      <c r="A13" s="1"/>
      <c r="B13" s="17">
        <v>44959</v>
      </c>
      <c r="C13" s="18"/>
      <c r="D13" s="18"/>
      <c r="E13" s="9" t="s">
        <v>23</v>
      </c>
      <c r="F13" s="19" t="s">
        <v>17</v>
      </c>
      <c r="G13" s="18"/>
      <c r="H13" s="20" t="s">
        <v>18</v>
      </c>
      <c r="I13" s="18"/>
      <c r="J13" s="21"/>
      <c r="K13" s="22">
        <v>13400</v>
      </c>
      <c r="L13" s="23">
        <f>+L12+Tabla13457981023[[#This Row],[Debito]]-Tabla13457981023[[#This Row],[Credito]]</f>
        <v>3880659.6199999987</v>
      </c>
    </row>
    <row r="14" spans="1:15" ht="15.75" x14ac:dyDescent="0.3">
      <c r="A14" s="1"/>
      <c r="B14" s="17">
        <v>44959</v>
      </c>
      <c r="C14" s="18"/>
      <c r="D14" s="18"/>
      <c r="E14" s="9" t="s">
        <v>19</v>
      </c>
      <c r="F14" s="25" t="s">
        <v>20</v>
      </c>
      <c r="G14" s="18"/>
      <c r="H14" s="20" t="s">
        <v>21</v>
      </c>
      <c r="I14" s="18"/>
      <c r="J14" s="21"/>
      <c r="K14" s="22">
        <v>20.100000000000001</v>
      </c>
      <c r="L14" s="23">
        <f>+L13+Tabla13457981023[[#This Row],[Debito]]-Tabla13457981023[[#This Row],[Credito]]</f>
        <v>3880639.5199999986</v>
      </c>
    </row>
    <row r="15" spans="1:15" ht="15.75" x14ac:dyDescent="0.3">
      <c r="A15" s="1"/>
      <c r="B15" s="17">
        <v>44959</v>
      </c>
      <c r="C15" s="18"/>
      <c r="D15" s="18"/>
      <c r="E15" s="9" t="s">
        <v>24</v>
      </c>
      <c r="F15" s="19" t="s">
        <v>17</v>
      </c>
      <c r="G15" s="18"/>
      <c r="H15" s="20" t="s">
        <v>18</v>
      </c>
      <c r="I15" s="18"/>
      <c r="J15" s="21"/>
      <c r="K15" s="22">
        <v>13400</v>
      </c>
      <c r="L15" s="23">
        <f>+L14+Tabla13457981023[[#This Row],[Debito]]-Tabla13457981023[[#This Row],[Credito]]</f>
        <v>3867239.5199999986</v>
      </c>
    </row>
    <row r="16" spans="1:15" ht="15.75" x14ac:dyDescent="0.3">
      <c r="A16" s="1"/>
      <c r="B16" s="17">
        <v>44959</v>
      </c>
      <c r="C16" s="18"/>
      <c r="D16" s="18"/>
      <c r="E16" s="9" t="s">
        <v>19</v>
      </c>
      <c r="F16" s="25" t="s">
        <v>20</v>
      </c>
      <c r="G16" s="18"/>
      <c r="H16" s="20" t="s">
        <v>21</v>
      </c>
      <c r="I16" s="18"/>
      <c r="J16" s="21"/>
      <c r="K16" s="22">
        <v>20.100000000000001</v>
      </c>
      <c r="L16" s="23">
        <f>+L15+Tabla13457981023[[#This Row],[Debito]]-Tabla13457981023[[#This Row],[Credito]]</f>
        <v>3867219.4199999985</v>
      </c>
    </row>
    <row r="17" spans="1:14" ht="15.75" x14ac:dyDescent="0.3">
      <c r="A17" s="1"/>
      <c r="B17" s="17">
        <v>44959</v>
      </c>
      <c r="C17" s="18"/>
      <c r="D17" s="18"/>
      <c r="E17" s="9" t="s">
        <v>25</v>
      </c>
      <c r="F17" s="19" t="s">
        <v>17</v>
      </c>
      <c r="G17" s="18"/>
      <c r="H17" s="20" t="s">
        <v>18</v>
      </c>
      <c r="I17" s="18"/>
      <c r="J17" s="21"/>
      <c r="K17" s="22">
        <v>78150</v>
      </c>
      <c r="L17" s="23">
        <f>+L16+Tabla13457981023[[#This Row],[Debito]]-Tabla13457981023[[#This Row],[Credito]]</f>
        <v>3789069.4199999985</v>
      </c>
    </row>
    <row r="18" spans="1:14" ht="15.75" x14ac:dyDescent="0.3">
      <c r="A18" s="1"/>
      <c r="B18" s="17">
        <v>44959</v>
      </c>
      <c r="C18" s="18"/>
      <c r="D18" s="18"/>
      <c r="E18" s="9" t="s">
        <v>26</v>
      </c>
      <c r="F18" s="25" t="s">
        <v>20</v>
      </c>
      <c r="G18" s="18"/>
      <c r="H18" s="20" t="s">
        <v>21</v>
      </c>
      <c r="I18" s="18"/>
      <c r="J18" s="21"/>
      <c r="K18" s="22">
        <v>117.23</v>
      </c>
      <c r="L18" s="23">
        <f>+L17+Tabla13457981023[[#This Row],[Debito]]-Tabla13457981023[[#This Row],[Credito]]</f>
        <v>3788952.1899999985</v>
      </c>
    </row>
    <row r="19" spans="1:14" ht="15.75" x14ac:dyDescent="0.3">
      <c r="A19" s="1"/>
      <c r="B19" s="17">
        <v>44964</v>
      </c>
      <c r="C19" s="18"/>
      <c r="D19" s="18"/>
      <c r="E19" s="9" t="s">
        <v>27</v>
      </c>
      <c r="F19" s="19" t="s">
        <v>17</v>
      </c>
      <c r="G19" s="18"/>
      <c r="H19" s="20" t="s">
        <v>18</v>
      </c>
      <c r="I19" s="18"/>
      <c r="J19" s="21"/>
      <c r="K19" s="22">
        <v>44415</v>
      </c>
      <c r="L19" s="23">
        <f>+L18+Tabla13457981023[[#This Row],[Debito]]-Tabla13457981023[[#This Row],[Credito]]</f>
        <v>3744537.1899999985</v>
      </c>
    </row>
    <row r="20" spans="1:14" ht="15.75" x14ac:dyDescent="0.3">
      <c r="A20" s="1"/>
      <c r="B20" s="17">
        <v>44964</v>
      </c>
      <c r="C20" s="18"/>
      <c r="D20" s="18"/>
      <c r="E20" s="9" t="s">
        <v>28</v>
      </c>
      <c r="F20" s="25" t="s">
        <v>20</v>
      </c>
      <c r="G20" s="18"/>
      <c r="H20" s="20" t="s">
        <v>21</v>
      </c>
      <c r="I20" s="18"/>
      <c r="J20" s="21"/>
      <c r="K20" s="22">
        <v>66.62</v>
      </c>
      <c r="L20" s="23">
        <f>+L19+Tabla13457981023[[#This Row],[Debito]]-Tabla13457981023[[#This Row],[Credito]]</f>
        <v>3744470.5699999984</v>
      </c>
    </row>
    <row r="21" spans="1:14" ht="15.75" x14ac:dyDescent="0.3">
      <c r="A21" s="1"/>
      <c r="B21" s="17">
        <v>44964</v>
      </c>
      <c r="C21" s="18"/>
      <c r="D21" s="18"/>
      <c r="E21" s="9" t="s">
        <v>29</v>
      </c>
      <c r="F21" s="19" t="s">
        <v>17</v>
      </c>
      <c r="G21" s="18"/>
      <c r="H21" s="20" t="s">
        <v>18</v>
      </c>
      <c r="I21" s="18"/>
      <c r="J21" s="21"/>
      <c r="K21" s="22">
        <v>16400</v>
      </c>
      <c r="L21" s="23">
        <f>+L20+Tabla13457981023[[#This Row],[Debito]]-Tabla13457981023[[#This Row],[Credito]]</f>
        <v>3728070.5699999984</v>
      </c>
    </row>
    <row r="22" spans="1:14" ht="15.75" x14ac:dyDescent="0.3">
      <c r="A22" s="1"/>
      <c r="B22" s="17">
        <v>44964</v>
      </c>
      <c r="C22" s="18"/>
      <c r="D22" s="18"/>
      <c r="E22" s="9" t="s">
        <v>30</v>
      </c>
      <c r="F22" s="25" t="s">
        <v>20</v>
      </c>
      <c r="G22" s="18"/>
      <c r="H22" s="20" t="s">
        <v>21</v>
      </c>
      <c r="I22" s="18"/>
      <c r="J22" s="21"/>
      <c r="K22" s="22">
        <v>24.6</v>
      </c>
      <c r="L22" s="23">
        <f>+L21+Tabla13457981023[[#This Row],[Debito]]-Tabla13457981023[[#This Row],[Credito]]</f>
        <v>3728045.9699999983</v>
      </c>
    </row>
    <row r="23" spans="1:14" ht="15.75" x14ac:dyDescent="0.3">
      <c r="A23" s="1"/>
      <c r="B23" s="17">
        <v>44964</v>
      </c>
      <c r="C23" s="18"/>
      <c r="D23" s="18"/>
      <c r="E23" s="9" t="s">
        <v>31</v>
      </c>
      <c r="F23" s="19" t="s">
        <v>17</v>
      </c>
      <c r="G23" s="18"/>
      <c r="H23" s="20" t="s">
        <v>18</v>
      </c>
      <c r="I23" s="18"/>
      <c r="J23" s="21"/>
      <c r="K23" s="22">
        <v>13400</v>
      </c>
      <c r="L23" s="23">
        <f>+L22+Tabla13457981023[[#This Row],[Debito]]-Tabla13457981023[[#This Row],[Credito]]</f>
        <v>3714645.9699999983</v>
      </c>
    </row>
    <row r="24" spans="1:14" ht="15.75" x14ac:dyDescent="0.3">
      <c r="A24" s="1"/>
      <c r="B24" s="17">
        <v>44964</v>
      </c>
      <c r="C24" s="18"/>
      <c r="D24" s="18"/>
      <c r="E24" s="9" t="s">
        <v>30</v>
      </c>
      <c r="F24" s="25" t="s">
        <v>20</v>
      </c>
      <c r="G24" s="18"/>
      <c r="H24" s="20" t="s">
        <v>21</v>
      </c>
      <c r="I24" s="18"/>
      <c r="J24" s="21"/>
      <c r="K24" s="22">
        <v>20.100000000000001</v>
      </c>
      <c r="L24" s="23">
        <f>+L23+Tabla13457981023[[#This Row],[Debito]]-Tabla13457981023[[#This Row],[Credito]]</f>
        <v>3714625.8699999982</v>
      </c>
      <c r="N24" s="26"/>
    </row>
    <row r="25" spans="1:14" ht="15.75" x14ac:dyDescent="0.3">
      <c r="A25" s="1"/>
      <c r="B25" s="17">
        <v>44964</v>
      </c>
      <c r="C25" s="18"/>
      <c r="D25" s="18"/>
      <c r="E25" s="9" t="s">
        <v>32</v>
      </c>
      <c r="F25" s="19" t="s">
        <v>17</v>
      </c>
      <c r="G25" s="18"/>
      <c r="H25" s="20" t="s">
        <v>18</v>
      </c>
      <c r="I25" s="18"/>
      <c r="J25" s="21"/>
      <c r="K25" s="22">
        <v>13400</v>
      </c>
      <c r="L25" s="23">
        <f>+L24+Tabla13457981023[[#This Row],[Debito]]-Tabla13457981023[[#This Row],[Credito]]</f>
        <v>3701225.8699999982</v>
      </c>
    </row>
    <row r="26" spans="1:14" ht="15.75" x14ac:dyDescent="0.3">
      <c r="A26" s="1"/>
      <c r="B26" s="17">
        <v>44964</v>
      </c>
      <c r="C26" s="18"/>
      <c r="D26" s="18"/>
      <c r="E26" s="9" t="s">
        <v>33</v>
      </c>
      <c r="F26" s="25" t="s">
        <v>20</v>
      </c>
      <c r="G26" s="18"/>
      <c r="H26" s="20" t="s">
        <v>21</v>
      </c>
      <c r="I26" s="18"/>
      <c r="J26" s="21"/>
      <c r="K26" s="22">
        <v>20.100000000000001</v>
      </c>
      <c r="L26" s="23">
        <f>+L25+Tabla13457981023[[#This Row],[Debito]]-Tabla13457981023[[#This Row],[Credito]]</f>
        <v>3701205.7699999982</v>
      </c>
    </row>
    <row r="27" spans="1:14" ht="15.75" x14ac:dyDescent="0.3">
      <c r="A27" s="1"/>
      <c r="B27" s="17">
        <v>44964</v>
      </c>
      <c r="C27" s="18"/>
      <c r="D27" s="18"/>
      <c r="E27" s="9" t="s">
        <v>34</v>
      </c>
      <c r="F27" s="19" t="s">
        <v>17</v>
      </c>
      <c r="G27" s="18"/>
      <c r="H27" s="20" t="s">
        <v>18</v>
      </c>
      <c r="I27" s="18"/>
      <c r="J27" s="21"/>
      <c r="K27" s="22">
        <v>93345</v>
      </c>
      <c r="L27" s="23">
        <f>+L26+Tabla13457981023[[#This Row],[Debito]]-Tabla13457981023[[#This Row],[Credito]]</f>
        <v>3607860.7699999982</v>
      </c>
    </row>
    <row r="28" spans="1:14" ht="15.75" x14ac:dyDescent="0.3">
      <c r="A28" s="1"/>
      <c r="B28" s="17">
        <v>44964</v>
      </c>
      <c r="C28" s="18"/>
      <c r="D28" s="18"/>
      <c r="E28" s="9" t="s">
        <v>35</v>
      </c>
      <c r="F28" s="25" t="s">
        <v>20</v>
      </c>
      <c r="G28" s="18"/>
      <c r="H28" s="20" t="s">
        <v>21</v>
      </c>
      <c r="I28" s="18"/>
      <c r="J28" s="21"/>
      <c r="K28" s="22">
        <v>140.02000000000001</v>
      </c>
      <c r="L28" s="23">
        <f>+L27+Tabla13457981023[[#This Row],[Debito]]-Tabla13457981023[[#This Row],[Credito]]</f>
        <v>3607720.7499999981</v>
      </c>
    </row>
    <row r="29" spans="1:14" ht="15.75" x14ac:dyDescent="0.3">
      <c r="A29" s="1"/>
      <c r="B29" s="17">
        <v>44964</v>
      </c>
      <c r="C29" s="18"/>
      <c r="D29" s="18"/>
      <c r="E29" s="9" t="s">
        <v>36</v>
      </c>
      <c r="F29" s="19" t="s">
        <v>17</v>
      </c>
      <c r="G29" s="18"/>
      <c r="H29" s="20" t="s">
        <v>18</v>
      </c>
      <c r="I29" s="18"/>
      <c r="J29" s="21"/>
      <c r="K29" s="27">
        <v>6900</v>
      </c>
      <c r="L29" s="23">
        <f>+L28+Tabla13457981023[[#This Row],[Debito]]-Tabla13457981023[[#This Row],[Credito]]</f>
        <v>3600820.7499999981</v>
      </c>
    </row>
    <row r="30" spans="1:14" ht="15.75" x14ac:dyDescent="0.3">
      <c r="A30" s="1"/>
      <c r="B30" s="17">
        <v>44964</v>
      </c>
      <c r="C30" s="18"/>
      <c r="D30" s="18"/>
      <c r="E30" s="9" t="s">
        <v>37</v>
      </c>
      <c r="F30" s="25" t="s">
        <v>20</v>
      </c>
      <c r="G30" s="18"/>
      <c r="H30" s="20" t="s">
        <v>21</v>
      </c>
      <c r="I30" s="18"/>
      <c r="J30" s="21"/>
      <c r="K30" s="27">
        <v>10.35</v>
      </c>
      <c r="L30" s="23">
        <f>+L29+Tabla13457981023[[#This Row],[Debito]]-Tabla13457981023[[#This Row],[Credito]]</f>
        <v>3600810.399999998</v>
      </c>
    </row>
    <row r="31" spans="1:14" ht="15.75" x14ac:dyDescent="0.3">
      <c r="A31" s="1"/>
      <c r="B31" s="17">
        <v>44964</v>
      </c>
      <c r="C31" s="18"/>
      <c r="D31" s="18"/>
      <c r="E31" s="9" t="s">
        <v>38</v>
      </c>
      <c r="F31" s="19" t="s">
        <v>17</v>
      </c>
      <c r="G31" s="18"/>
      <c r="H31" s="20" t="s">
        <v>18</v>
      </c>
      <c r="I31" s="18"/>
      <c r="J31" s="21"/>
      <c r="K31" s="22">
        <v>5600</v>
      </c>
      <c r="L31" s="23">
        <f>+L30+Tabla13457981023[[#This Row],[Debito]]-Tabla13457981023[[#This Row],[Credito]]</f>
        <v>3595210.399999998</v>
      </c>
    </row>
    <row r="32" spans="1:14" ht="15.75" x14ac:dyDescent="0.3">
      <c r="A32" s="1"/>
      <c r="B32" s="17">
        <v>44964</v>
      </c>
      <c r="C32" s="18"/>
      <c r="D32" s="18"/>
      <c r="E32" s="9" t="s">
        <v>39</v>
      </c>
      <c r="F32" s="25" t="s">
        <v>20</v>
      </c>
      <c r="G32" s="18"/>
      <c r="H32" s="20" t="s">
        <v>21</v>
      </c>
      <c r="I32" s="18"/>
      <c r="J32" s="21"/>
      <c r="K32" s="27">
        <v>8.4</v>
      </c>
      <c r="L32" s="23">
        <f>+L31+Tabla13457981023[[#This Row],[Debito]]-Tabla13457981023[[#This Row],[Credito]]</f>
        <v>3595201.9999999981</v>
      </c>
    </row>
    <row r="33" spans="1:12" ht="15.75" x14ac:dyDescent="0.3">
      <c r="A33" s="1"/>
      <c r="B33" s="17">
        <v>44964</v>
      </c>
      <c r="C33" s="18"/>
      <c r="D33" s="18"/>
      <c r="E33" s="9" t="s">
        <v>40</v>
      </c>
      <c r="F33" s="19" t="s">
        <v>17</v>
      </c>
      <c r="G33" s="18"/>
      <c r="H33" s="20" t="s">
        <v>18</v>
      </c>
      <c r="I33" s="18"/>
      <c r="J33" s="21"/>
      <c r="K33" s="27">
        <v>5600</v>
      </c>
      <c r="L33" s="23">
        <f>+L32+Tabla13457981023[[#This Row],[Debito]]-Tabla13457981023[[#This Row],[Credito]]</f>
        <v>3589601.9999999981</v>
      </c>
    </row>
    <row r="34" spans="1:12" ht="15.75" x14ac:dyDescent="0.3">
      <c r="A34" s="1"/>
      <c r="B34" s="17">
        <v>44964</v>
      </c>
      <c r="C34" s="18"/>
      <c r="D34" s="18"/>
      <c r="E34" s="9" t="s">
        <v>39</v>
      </c>
      <c r="F34" s="25" t="s">
        <v>20</v>
      </c>
      <c r="G34" s="18"/>
      <c r="H34" s="20" t="s">
        <v>21</v>
      </c>
      <c r="I34" s="18"/>
      <c r="J34" s="21"/>
      <c r="K34" s="27">
        <v>8.4</v>
      </c>
      <c r="L34" s="23">
        <f>+L33+Tabla13457981023[[#This Row],[Debito]]-Tabla13457981023[[#This Row],[Credito]]</f>
        <v>3589593.5999999982</v>
      </c>
    </row>
    <row r="35" spans="1:12" ht="15.75" x14ac:dyDescent="0.3">
      <c r="A35" s="1"/>
      <c r="B35" s="17">
        <v>44965</v>
      </c>
      <c r="C35" s="18"/>
      <c r="D35" s="18"/>
      <c r="E35" s="9" t="s">
        <v>41</v>
      </c>
      <c r="F35" s="19" t="s">
        <v>17</v>
      </c>
      <c r="G35" s="18"/>
      <c r="H35" s="20" t="s">
        <v>18</v>
      </c>
      <c r="I35" s="18"/>
      <c r="J35" s="21"/>
      <c r="K35" s="27">
        <v>17220</v>
      </c>
      <c r="L35" s="23">
        <f>+L34+Tabla13457981023[[#This Row],[Debito]]-Tabla13457981023[[#This Row],[Credito]]</f>
        <v>3572373.5999999982</v>
      </c>
    </row>
    <row r="36" spans="1:12" ht="15.75" x14ac:dyDescent="0.3">
      <c r="A36" s="1"/>
      <c r="B36" s="17">
        <v>44965</v>
      </c>
      <c r="C36" s="18"/>
      <c r="D36" s="18"/>
      <c r="E36" s="9" t="s">
        <v>42</v>
      </c>
      <c r="F36" s="25" t="s">
        <v>20</v>
      </c>
      <c r="G36" s="18"/>
      <c r="H36" s="20" t="s">
        <v>21</v>
      </c>
      <c r="I36" s="18"/>
      <c r="J36" s="21"/>
      <c r="K36" s="27">
        <v>25.83</v>
      </c>
      <c r="L36" s="23">
        <f>+L35+Tabla13457981023[[#This Row],[Debito]]-Tabla13457981023[[#This Row],[Credito]]</f>
        <v>3572347.7699999982</v>
      </c>
    </row>
    <row r="37" spans="1:12" ht="15.75" x14ac:dyDescent="0.3">
      <c r="A37" s="1"/>
      <c r="B37" s="17">
        <v>44965</v>
      </c>
      <c r="C37" s="18"/>
      <c r="D37" s="18"/>
      <c r="E37" s="9" t="s">
        <v>43</v>
      </c>
      <c r="F37" s="19" t="s">
        <v>17</v>
      </c>
      <c r="G37" s="18"/>
      <c r="H37" s="20" t="s">
        <v>18</v>
      </c>
      <c r="I37" s="18"/>
      <c r="J37" s="21"/>
      <c r="K37" s="27">
        <v>14070</v>
      </c>
      <c r="L37" s="23">
        <f>+L36+Tabla13457981023[[#This Row],[Debito]]-Tabla13457981023[[#This Row],[Credito]]</f>
        <v>3558277.7699999982</v>
      </c>
    </row>
    <row r="38" spans="1:12" ht="15.75" x14ac:dyDescent="0.3">
      <c r="A38" s="1"/>
      <c r="B38" s="17">
        <v>44965</v>
      </c>
      <c r="C38" s="18"/>
      <c r="D38" s="18"/>
      <c r="E38" s="9" t="s">
        <v>42</v>
      </c>
      <c r="F38" s="25" t="s">
        <v>20</v>
      </c>
      <c r="G38" s="18"/>
      <c r="H38" s="20" t="s">
        <v>21</v>
      </c>
      <c r="I38" s="18"/>
      <c r="J38" s="21"/>
      <c r="K38" s="27">
        <v>21.11</v>
      </c>
      <c r="L38" s="23">
        <f>+L37+Tabla13457981023[[#This Row],[Debito]]-Tabla13457981023[[#This Row],[Credito]]</f>
        <v>3558256.6599999983</v>
      </c>
    </row>
    <row r="39" spans="1:12" ht="15.75" x14ac:dyDescent="0.3">
      <c r="A39" s="1"/>
      <c r="B39" s="17">
        <v>44965</v>
      </c>
      <c r="C39" s="18"/>
      <c r="D39" s="18"/>
      <c r="E39" s="9" t="s">
        <v>44</v>
      </c>
      <c r="F39" s="19" t="s">
        <v>17</v>
      </c>
      <c r="G39" s="18"/>
      <c r="H39" s="20" t="s">
        <v>18</v>
      </c>
      <c r="I39" s="18"/>
      <c r="J39" s="21"/>
      <c r="K39" s="27">
        <v>14070</v>
      </c>
      <c r="L39" s="23">
        <f>+L38+Tabla13457981023[[#This Row],[Debito]]-Tabla13457981023[[#This Row],[Credito]]</f>
        <v>3544186.6599999983</v>
      </c>
    </row>
    <row r="40" spans="1:12" ht="15.75" x14ac:dyDescent="0.3">
      <c r="A40" s="1"/>
      <c r="B40" s="17">
        <v>44965</v>
      </c>
      <c r="C40" s="18"/>
      <c r="D40" s="18"/>
      <c r="E40" s="9" t="s">
        <v>42</v>
      </c>
      <c r="F40" s="25" t="s">
        <v>20</v>
      </c>
      <c r="G40" s="18"/>
      <c r="H40" s="20" t="s">
        <v>21</v>
      </c>
      <c r="I40" s="18"/>
      <c r="J40" s="21"/>
      <c r="K40" s="27">
        <v>21.11</v>
      </c>
      <c r="L40" s="23">
        <f>+L39+Tabla13457981023[[#This Row],[Debito]]-Tabla13457981023[[#This Row],[Credito]]</f>
        <v>3544165.5499999984</v>
      </c>
    </row>
    <row r="41" spans="1:12" ht="15.75" x14ac:dyDescent="0.3">
      <c r="A41" s="1"/>
      <c r="B41" s="17">
        <v>44965</v>
      </c>
      <c r="C41" s="18"/>
      <c r="D41" s="18"/>
      <c r="E41" s="9" t="s">
        <v>45</v>
      </c>
      <c r="F41" s="19" t="s">
        <v>17</v>
      </c>
      <c r="G41" s="18"/>
      <c r="H41" s="20" t="s">
        <v>18</v>
      </c>
      <c r="I41" s="18"/>
      <c r="J41" s="21"/>
      <c r="K41" s="27">
        <v>14070</v>
      </c>
      <c r="L41" s="23">
        <f>+L40+Tabla13457981023[[#This Row],[Debito]]-Tabla13457981023[[#This Row],[Credito]]</f>
        <v>3530095.5499999984</v>
      </c>
    </row>
    <row r="42" spans="1:12" ht="15.75" x14ac:dyDescent="0.3">
      <c r="A42" s="1"/>
      <c r="B42" s="17">
        <v>44965</v>
      </c>
      <c r="C42" s="18"/>
      <c r="D42" s="18"/>
      <c r="E42" s="9" t="s">
        <v>46</v>
      </c>
      <c r="F42" s="25" t="s">
        <v>20</v>
      </c>
      <c r="G42" s="18"/>
      <c r="H42" s="20" t="s">
        <v>21</v>
      </c>
      <c r="I42" s="18"/>
      <c r="J42" s="21"/>
      <c r="K42" s="27">
        <v>21.11</v>
      </c>
      <c r="L42" s="23">
        <f>+L41+Tabla13457981023[[#This Row],[Debito]]-Tabla13457981023[[#This Row],[Credito]]</f>
        <v>3530074.4399999985</v>
      </c>
    </row>
    <row r="43" spans="1:12" ht="15.75" x14ac:dyDescent="0.3">
      <c r="A43" s="1"/>
      <c r="B43" s="17">
        <v>44970</v>
      </c>
      <c r="C43" s="18"/>
      <c r="D43" s="18"/>
      <c r="E43" s="9" t="s">
        <v>47</v>
      </c>
      <c r="F43" s="19" t="s">
        <v>17</v>
      </c>
      <c r="G43" s="18"/>
      <c r="H43" s="20" t="s">
        <v>18</v>
      </c>
      <c r="I43" s="18"/>
      <c r="J43" s="21"/>
      <c r="K43" s="27">
        <v>21150</v>
      </c>
      <c r="L43" s="23">
        <f>+L42+Tabla13457981023[[#This Row],[Debito]]-Tabla13457981023[[#This Row],[Credito]]</f>
        <v>3508924.4399999985</v>
      </c>
    </row>
    <row r="44" spans="1:12" ht="15.75" x14ac:dyDescent="0.3">
      <c r="A44" s="1"/>
      <c r="B44" s="17">
        <v>44970</v>
      </c>
      <c r="C44" s="18"/>
      <c r="D44" s="18"/>
      <c r="E44" s="9" t="s">
        <v>48</v>
      </c>
      <c r="F44" s="25" t="s">
        <v>20</v>
      </c>
      <c r="G44" s="18"/>
      <c r="H44" s="20" t="s">
        <v>21</v>
      </c>
      <c r="I44" s="18"/>
      <c r="J44" s="21"/>
      <c r="K44" s="27">
        <v>31.73</v>
      </c>
      <c r="L44" s="23">
        <f>+L43+Tabla13457981023[[#This Row],[Debito]]-Tabla13457981023[[#This Row],[Credito]]</f>
        <v>3508892.7099999986</v>
      </c>
    </row>
    <row r="45" spans="1:12" ht="15.75" x14ac:dyDescent="0.3">
      <c r="A45" s="1"/>
      <c r="B45" s="17">
        <v>44970</v>
      </c>
      <c r="C45" s="18"/>
      <c r="D45" s="18"/>
      <c r="E45" s="9" t="s">
        <v>49</v>
      </c>
      <c r="F45" s="19" t="s">
        <v>17</v>
      </c>
      <c r="G45" s="18"/>
      <c r="H45" s="20" t="s">
        <v>18</v>
      </c>
      <c r="I45" s="18"/>
      <c r="J45" s="21"/>
      <c r="K45" s="27">
        <v>17300</v>
      </c>
      <c r="L45" s="23">
        <f>+L44+Tabla13457981023[[#This Row],[Debito]]-Tabla13457981023[[#This Row],[Credito]]</f>
        <v>3491592.7099999986</v>
      </c>
    </row>
    <row r="46" spans="1:12" ht="15.75" x14ac:dyDescent="0.3">
      <c r="A46" s="1"/>
      <c r="B46" s="17">
        <v>44970</v>
      </c>
      <c r="C46" s="18"/>
      <c r="D46" s="18"/>
      <c r="E46" s="9" t="s">
        <v>50</v>
      </c>
      <c r="F46" s="25" t="s">
        <v>20</v>
      </c>
      <c r="G46" s="18"/>
      <c r="H46" s="20" t="s">
        <v>21</v>
      </c>
      <c r="I46" s="18"/>
      <c r="J46" s="21"/>
      <c r="K46" s="27">
        <v>25.95</v>
      </c>
      <c r="L46" s="23">
        <f>+L45+Tabla13457981023[[#This Row],[Debito]]-Tabla13457981023[[#This Row],[Credito]]</f>
        <v>3491566.7599999984</v>
      </c>
    </row>
    <row r="47" spans="1:12" ht="15.75" x14ac:dyDescent="0.3">
      <c r="A47" s="1"/>
      <c r="B47" s="17">
        <v>44970</v>
      </c>
      <c r="C47" s="18"/>
      <c r="D47" s="18"/>
      <c r="E47" s="9" t="s">
        <v>51</v>
      </c>
      <c r="F47" s="19" t="s">
        <v>17</v>
      </c>
      <c r="G47" s="18"/>
      <c r="H47" s="20" t="s">
        <v>18</v>
      </c>
      <c r="I47" s="18"/>
      <c r="J47" s="21"/>
      <c r="K47" s="27">
        <v>17300</v>
      </c>
      <c r="L47" s="23">
        <f>+L46+Tabla13457981023[[#This Row],[Debito]]-Tabla13457981023[[#This Row],[Credito]]</f>
        <v>3474266.7599999984</v>
      </c>
    </row>
    <row r="48" spans="1:12" ht="15.75" x14ac:dyDescent="0.3">
      <c r="A48" s="1"/>
      <c r="B48" s="17">
        <v>44970</v>
      </c>
      <c r="C48" s="18"/>
      <c r="D48" s="18"/>
      <c r="E48" s="9" t="s">
        <v>50</v>
      </c>
      <c r="F48" s="25" t="s">
        <v>20</v>
      </c>
      <c r="G48" s="18"/>
      <c r="H48" s="20" t="s">
        <v>21</v>
      </c>
      <c r="I48" s="18"/>
      <c r="J48" s="21"/>
      <c r="K48" s="27">
        <v>25.95</v>
      </c>
      <c r="L48" s="23">
        <f>+L47+Tabla13457981023[[#This Row],[Debito]]-Tabla13457981023[[#This Row],[Credito]]</f>
        <v>3474240.8099999982</v>
      </c>
    </row>
    <row r="49" spans="1:12" ht="15.75" x14ac:dyDescent="0.3">
      <c r="A49" s="1"/>
      <c r="B49" s="17">
        <v>44971</v>
      </c>
      <c r="C49" s="18"/>
      <c r="D49" s="18"/>
      <c r="E49" s="9" t="s">
        <v>52</v>
      </c>
      <c r="F49" s="19" t="s">
        <v>17</v>
      </c>
      <c r="G49" s="18"/>
      <c r="H49" s="20" t="s">
        <v>18</v>
      </c>
      <c r="I49" s="18"/>
      <c r="J49" s="21"/>
      <c r="K49" s="27">
        <v>50000</v>
      </c>
      <c r="L49" s="23">
        <f>+L48+Tabla13457981023[[#This Row],[Debito]]-Tabla13457981023[[#This Row],[Credito]]</f>
        <v>3424240.8099999982</v>
      </c>
    </row>
    <row r="50" spans="1:12" ht="15.75" x14ac:dyDescent="0.3">
      <c r="A50" s="1"/>
      <c r="B50" s="17">
        <v>44971</v>
      </c>
      <c r="C50" s="18"/>
      <c r="D50" s="18"/>
      <c r="E50" s="9" t="s">
        <v>53</v>
      </c>
      <c r="F50" s="25" t="s">
        <v>20</v>
      </c>
      <c r="G50" s="18"/>
      <c r="H50" s="20" t="s">
        <v>21</v>
      </c>
      <c r="I50" s="18"/>
      <c r="J50" s="21"/>
      <c r="K50" s="27">
        <v>75</v>
      </c>
      <c r="L50" s="23">
        <f>+L49+Tabla13457981023[[#This Row],[Debito]]-Tabla13457981023[[#This Row],[Credito]]</f>
        <v>3424165.8099999982</v>
      </c>
    </row>
    <row r="51" spans="1:12" ht="15.75" x14ac:dyDescent="0.3">
      <c r="A51" s="1"/>
      <c r="B51" s="17">
        <v>44971</v>
      </c>
      <c r="C51" s="18"/>
      <c r="D51" s="18"/>
      <c r="E51" s="9" t="s">
        <v>54</v>
      </c>
      <c r="F51" s="19" t="s">
        <v>55</v>
      </c>
      <c r="G51" s="18"/>
      <c r="H51" s="20" t="s">
        <v>56</v>
      </c>
      <c r="I51" s="18"/>
      <c r="J51" s="21"/>
      <c r="K51" s="27">
        <v>185755.91</v>
      </c>
      <c r="L51" s="23">
        <f>+L50+Tabla13457981023[[#This Row],[Debito]]-Tabla13457981023[[#This Row],[Credito]]</f>
        <v>3238409.899999998</v>
      </c>
    </row>
    <row r="52" spans="1:12" ht="15.75" x14ac:dyDescent="0.3">
      <c r="A52" s="1"/>
      <c r="B52" s="17">
        <v>44971</v>
      </c>
      <c r="C52" s="18"/>
      <c r="D52" s="18"/>
      <c r="E52" s="9" t="s">
        <v>57</v>
      </c>
      <c r="F52" s="19" t="s">
        <v>17</v>
      </c>
      <c r="G52" s="18"/>
      <c r="H52" s="20" t="s">
        <v>18</v>
      </c>
      <c r="I52" s="18"/>
      <c r="J52" s="21"/>
      <c r="K52" s="27">
        <v>11650</v>
      </c>
      <c r="L52" s="23">
        <f>+L51+Tabla13457981023[[#This Row],[Debito]]-Tabla13457981023[[#This Row],[Credito]]</f>
        <v>3226759.899999998</v>
      </c>
    </row>
    <row r="53" spans="1:12" ht="15.75" x14ac:dyDescent="0.3">
      <c r="A53" s="1"/>
      <c r="B53" s="17">
        <v>44971</v>
      </c>
      <c r="C53" s="18"/>
      <c r="D53" s="18"/>
      <c r="E53" s="9" t="s">
        <v>58</v>
      </c>
      <c r="F53" s="25" t="s">
        <v>20</v>
      </c>
      <c r="G53" s="18"/>
      <c r="H53" s="20" t="s">
        <v>21</v>
      </c>
      <c r="I53" s="18"/>
      <c r="J53" s="21"/>
      <c r="K53" s="27">
        <v>17.48</v>
      </c>
      <c r="L53" s="23">
        <f>+L52+Tabla13457981023[[#This Row],[Debito]]-Tabla13457981023[[#This Row],[Credito]]</f>
        <v>3226742.4199999981</v>
      </c>
    </row>
    <row r="54" spans="1:12" ht="15.75" x14ac:dyDescent="0.3">
      <c r="A54" s="1"/>
      <c r="B54" s="17">
        <v>44971</v>
      </c>
      <c r="C54" s="18"/>
      <c r="D54" s="18"/>
      <c r="E54" s="9" t="s">
        <v>59</v>
      </c>
      <c r="F54" s="19" t="s">
        <v>17</v>
      </c>
      <c r="G54" s="18"/>
      <c r="H54" s="20" t="s">
        <v>18</v>
      </c>
      <c r="I54" s="18"/>
      <c r="J54" s="21"/>
      <c r="K54" s="27">
        <v>9500</v>
      </c>
      <c r="L54" s="23">
        <f>+L53+Tabla13457981023[[#This Row],[Debito]]-Tabla13457981023[[#This Row],[Credito]]</f>
        <v>3217242.4199999981</v>
      </c>
    </row>
    <row r="55" spans="1:12" ht="15.75" x14ac:dyDescent="0.3">
      <c r="A55" s="1"/>
      <c r="B55" s="17">
        <v>44971</v>
      </c>
      <c r="C55" s="18"/>
      <c r="D55" s="18"/>
      <c r="E55" s="9" t="s">
        <v>60</v>
      </c>
      <c r="F55" s="25" t="s">
        <v>20</v>
      </c>
      <c r="G55" s="18"/>
      <c r="H55" s="20" t="s">
        <v>21</v>
      </c>
      <c r="I55" s="18"/>
      <c r="J55" s="21"/>
      <c r="K55" s="27">
        <v>14.25</v>
      </c>
      <c r="L55" s="23">
        <f>+L54+Tabla13457981023[[#This Row],[Debito]]-Tabla13457981023[[#This Row],[Credito]]</f>
        <v>3217228.1699999981</v>
      </c>
    </row>
    <row r="56" spans="1:12" ht="15.75" x14ac:dyDescent="0.3">
      <c r="A56" s="1"/>
      <c r="B56" s="17">
        <v>44971</v>
      </c>
      <c r="C56" s="18"/>
      <c r="D56" s="18"/>
      <c r="E56" s="9" t="s">
        <v>61</v>
      </c>
      <c r="F56" s="19" t="s">
        <v>17</v>
      </c>
      <c r="G56" s="18"/>
      <c r="H56" s="20" t="s">
        <v>18</v>
      </c>
      <c r="I56" s="18"/>
      <c r="J56" s="21"/>
      <c r="K56" s="27">
        <v>9500</v>
      </c>
      <c r="L56" s="23">
        <f>+L55+Tabla13457981023[[#This Row],[Debito]]-Tabla13457981023[[#This Row],[Credito]]</f>
        <v>3207728.1699999981</v>
      </c>
    </row>
    <row r="57" spans="1:12" ht="15.75" x14ac:dyDescent="0.3">
      <c r="A57" s="1"/>
      <c r="B57" s="17">
        <v>44971</v>
      </c>
      <c r="C57" s="18"/>
      <c r="D57" s="18"/>
      <c r="E57" s="9" t="s">
        <v>60</v>
      </c>
      <c r="F57" s="25" t="s">
        <v>20</v>
      </c>
      <c r="G57" s="18"/>
      <c r="H57" s="20" t="s">
        <v>21</v>
      </c>
      <c r="I57" s="18"/>
      <c r="J57" s="21"/>
      <c r="K57" s="27">
        <v>14.25</v>
      </c>
      <c r="L57" s="23">
        <f>+L56+Tabla13457981023[[#This Row],[Debito]]-Tabla13457981023[[#This Row],[Credito]]</f>
        <v>3207713.9199999981</v>
      </c>
    </row>
    <row r="58" spans="1:12" ht="15.75" x14ac:dyDescent="0.3">
      <c r="A58" s="1"/>
      <c r="B58" s="17">
        <v>44972</v>
      </c>
      <c r="C58" s="18"/>
      <c r="D58" s="18"/>
      <c r="E58" s="9" t="s">
        <v>62</v>
      </c>
      <c r="F58" s="25" t="s">
        <v>20</v>
      </c>
      <c r="G58" s="18"/>
      <c r="H58" s="20" t="s">
        <v>21</v>
      </c>
      <c r="I58" s="18"/>
      <c r="J58" s="21"/>
      <c r="K58" s="27">
        <v>278.63</v>
      </c>
      <c r="L58" s="23">
        <f>+L57+Tabla13457981023[[#This Row],[Debito]]-Tabla13457981023[[#This Row],[Credito]]</f>
        <v>3207435.2899999982</v>
      </c>
    </row>
    <row r="59" spans="1:12" ht="15.75" x14ac:dyDescent="0.3">
      <c r="A59" s="1"/>
      <c r="B59" s="17">
        <v>44972</v>
      </c>
      <c r="C59" s="18"/>
      <c r="D59" s="18"/>
      <c r="E59" s="9" t="s">
        <v>63</v>
      </c>
      <c r="F59" s="19" t="s">
        <v>17</v>
      </c>
      <c r="G59" s="18"/>
      <c r="H59" s="20" t="s">
        <v>18</v>
      </c>
      <c r="I59" s="18"/>
      <c r="J59" s="21"/>
      <c r="K59" s="27">
        <v>22207.5</v>
      </c>
      <c r="L59" s="23">
        <f>+L58+Tabla13457981023[[#This Row],[Debito]]-Tabla13457981023[[#This Row],[Credito]]</f>
        <v>3185227.7899999982</v>
      </c>
    </row>
    <row r="60" spans="1:12" ht="15.75" x14ac:dyDescent="0.3">
      <c r="A60" s="1"/>
      <c r="B60" s="17">
        <v>44972</v>
      </c>
      <c r="C60" s="18"/>
      <c r="D60" s="18"/>
      <c r="E60" s="9" t="s">
        <v>64</v>
      </c>
      <c r="F60" s="25" t="s">
        <v>20</v>
      </c>
      <c r="G60" s="18"/>
      <c r="H60" s="20" t="s">
        <v>21</v>
      </c>
      <c r="I60" s="18"/>
      <c r="J60" s="21"/>
      <c r="K60" s="27">
        <v>33.31</v>
      </c>
      <c r="L60" s="23">
        <f>+L59+Tabla13457981023[[#This Row],[Debito]]-Tabla13457981023[[#This Row],[Credito]]</f>
        <v>3185194.4799999981</v>
      </c>
    </row>
    <row r="61" spans="1:12" ht="15.75" x14ac:dyDescent="0.3">
      <c r="A61" s="1"/>
      <c r="B61" s="17">
        <v>44972</v>
      </c>
      <c r="C61" s="18"/>
      <c r="D61" s="18"/>
      <c r="E61" s="9" t="s">
        <v>65</v>
      </c>
      <c r="F61" s="19" t="s">
        <v>17</v>
      </c>
      <c r="G61" s="18"/>
      <c r="H61" s="20" t="s">
        <v>18</v>
      </c>
      <c r="I61" s="18"/>
      <c r="J61" s="21"/>
      <c r="K61" s="27">
        <v>18165</v>
      </c>
      <c r="L61" s="23">
        <f>+L60+Tabla13457981023[[#This Row],[Debito]]-Tabla13457981023[[#This Row],[Credito]]</f>
        <v>3167029.4799999981</v>
      </c>
    </row>
    <row r="62" spans="1:12" ht="15.75" x14ac:dyDescent="0.3">
      <c r="A62" s="1"/>
      <c r="B62" s="17">
        <v>44972</v>
      </c>
      <c r="C62" s="18"/>
      <c r="D62" s="18"/>
      <c r="E62" s="9" t="s">
        <v>64</v>
      </c>
      <c r="F62" s="25" t="s">
        <v>20</v>
      </c>
      <c r="G62" s="18"/>
      <c r="H62" s="20" t="s">
        <v>21</v>
      </c>
      <c r="I62" s="18"/>
      <c r="J62" s="21"/>
      <c r="K62" s="27">
        <v>27.25</v>
      </c>
      <c r="L62" s="23">
        <f>+L61+Tabla13457981023[[#This Row],[Debito]]-Tabla13457981023[[#This Row],[Credito]]</f>
        <v>3167002.2299999981</v>
      </c>
    </row>
    <row r="63" spans="1:12" ht="15.75" x14ac:dyDescent="0.3">
      <c r="A63" s="1"/>
      <c r="B63" s="17">
        <v>44972</v>
      </c>
      <c r="C63" s="18"/>
      <c r="D63" s="18"/>
      <c r="E63" s="9" t="s">
        <v>66</v>
      </c>
      <c r="F63" s="19" t="s">
        <v>17</v>
      </c>
      <c r="G63" s="18"/>
      <c r="H63" s="20" t="s">
        <v>18</v>
      </c>
      <c r="I63" s="18"/>
      <c r="J63" s="21"/>
      <c r="K63" s="27">
        <v>18165</v>
      </c>
      <c r="L63" s="23">
        <f>+L62+Tabla13457981023[[#This Row],[Debito]]-Tabla13457981023[[#This Row],[Credito]]</f>
        <v>3148837.2299999981</v>
      </c>
    </row>
    <row r="64" spans="1:12" ht="15.75" x14ac:dyDescent="0.3">
      <c r="A64" s="1"/>
      <c r="B64" s="17">
        <v>44972</v>
      </c>
      <c r="C64" s="18"/>
      <c r="D64" s="18"/>
      <c r="E64" s="9" t="s">
        <v>67</v>
      </c>
      <c r="F64" s="25" t="s">
        <v>20</v>
      </c>
      <c r="G64" s="18"/>
      <c r="H64" s="20" t="s">
        <v>21</v>
      </c>
      <c r="I64" s="18"/>
      <c r="J64" s="21"/>
      <c r="K64" s="27">
        <v>27.25</v>
      </c>
      <c r="L64" s="23">
        <f>+L63+Tabla13457981023[[#This Row],[Debito]]-Tabla13457981023[[#This Row],[Credito]]</f>
        <v>3148809.9799999981</v>
      </c>
    </row>
    <row r="65" spans="1:12" ht="15.75" x14ac:dyDescent="0.3">
      <c r="A65" s="1"/>
      <c r="B65" s="17">
        <v>44972</v>
      </c>
      <c r="C65" s="18"/>
      <c r="D65" s="18"/>
      <c r="E65" s="9" t="s">
        <v>68</v>
      </c>
      <c r="F65" s="19" t="s">
        <v>17</v>
      </c>
      <c r="G65" s="18"/>
      <c r="H65" s="20" t="s">
        <v>18</v>
      </c>
      <c r="I65" s="18"/>
      <c r="J65" s="21"/>
      <c r="K65" s="27">
        <v>18165</v>
      </c>
      <c r="L65" s="23">
        <f>+L64+Tabla13457981023[[#This Row],[Debito]]-Tabla13457981023[[#This Row],[Credito]]</f>
        <v>3130644.9799999981</v>
      </c>
    </row>
    <row r="66" spans="1:12" ht="15.75" x14ac:dyDescent="0.3">
      <c r="A66" s="1"/>
      <c r="B66" s="17">
        <v>44972</v>
      </c>
      <c r="C66" s="18"/>
      <c r="D66" s="18"/>
      <c r="E66" s="9" t="s">
        <v>67</v>
      </c>
      <c r="F66" s="25" t="s">
        <v>20</v>
      </c>
      <c r="G66" s="18"/>
      <c r="H66" s="20" t="s">
        <v>21</v>
      </c>
      <c r="I66" s="18"/>
      <c r="J66" s="21"/>
      <c r="K66" s="27">
        <v>27.25</v>
      </c>
      <c r="L66" s="23">
        <f>+L65+Tabla13457981023[[#This Row],[Debito]]-Tabla13457981023[[#This Row],[Credito]]</f>
        <v>3130617.7299999981</v>
      </c>
    </row>
    <row r="67" spans="1:12" ht="15.75" x14ac:dyDescent="0.3">
      <c r="A67" s="1"/>
      <c r="B67" s="17">
        <v>44973</v>
      </c>
      <c r="C67" s="18"/>
      <c r="D67" s="18"/>
      <c r="E67" s="9">
        <v>452400032</v>
      </c>
      <c r="F67" s="19" t="s">
        <v>17</v>
      </c>
      <c r="G67" s="18"/>
      <c r="H67" s="20" t="s">
        <v>18</v>
      </c>
      <c r="I67" s="18"/>
      <c r="J67" s="21"/>
      <c r="K67" s="27">
        <v>259967.5</v>
      </c>
      <c r="L67" s="23">
        <f>+L66+Tabla13457981023[[#This Row],[Debito]]-Tabla13457981023[[#This Row],[Credito]]</f>
        <v>2870650.2299999981</v>
      </c>
    </row>
    <row r="68" spans="1:12" ht="15.75" x14ac:dyDescent="0.3">
      <c r="A68" s="1"/>
      <c r="B68" s="17">
        <v>44974</v>
      </c>
      <c r="C68" s="18"/>
      <c r="D68" s="18"/>
      <c r="E68" s="9" t="s">
        <v>69</v>
      </c>
      <c r="F68" s="25" t="s">
        <v>20</v>
      </c>
      <c r="G68" s="18"/>
      <c r="H68" s="20" t="s">
        <v>21</v>
      </c>
      <c r="I68" s="18"/>
      <c r="J68" s="21"/>
      <c r="K68" s="27">
        <v>389.95</v>
      </c>
      <c r="L68" s="23">
        <f>+L67+Tabla13457981023[[#This Row],[Debito]]-Tabla13457981023[[#This Row],[Credito]]</f>
        <v>2870260.2799999979</v>
      </c>
    </row>
    <row r="69" spans="1:12" ht="15.75" x14ac:dyDescent="0.3">
      <c r="A69" s="1"/>
      <c r="B69" s="17">
        <v>44978</v>
      </c>
      <c r="C69" s="18"/>
      <c r="D69" s="18"/>
      <c r="E69" s="9" t="s">
        <v>70</v>
      </c>
      <c r="F69" s="19" t="s">
        <v>17</v>
      </c>
      <c r="G69" s="18"/>
      <c r="H69" s="20" t="s">
        <v>18</v>
      </c>
      <c r="I69" s="18"/>
      <c r="J69" s="21"/>
      <c r="K69" s="27">
        <v>1100</v>
      </c>
      <c r="L69" s="23">
        <f>+L68+Tabla13457981023[[#This Row],[Debito]]-Tabla13457981023[[#This Row],[Credito]]</f>
        <v>2869160.2799999979</v>
      </c>
    </row>
    <row r="70" spans="1:12" ht="15.75" x14ac:dyDescent="0.3">
      <c r="A70" s="1"/>
      <c r="B70" s="17">
        <v>44978</v>
      </c>
      <c r="C70" s="18"/>
      <c r="D70" s="18"/>
      <c r="E70" s="9" t="s">
        <v>71</v>
      </c>
      <c r="F70" s="25" t="s">
        <v>20</v>
      </c>
      <c r="G70" s="18"/>
      <c r="H70" s="20" t="s">
        <v>21</v>
      </c>
      <c r="I70" s="18"/>
      <c r="J70" s="21"/>
      <c r="K70" s="27">
        <v>1.65</v>
      </c>
      <c r="L70" s="23">
        <f>+L69+Tabla13457981023[[#This Row],[Debito]]-Tabla13457981023[[#This Row],[Credito]]</f>
        <v>2869158.629999998</v>
      </c>
    </row>
    <row r="71" spans="1:12" ht="15.75" x14ac:dyDescent="0.3">
      <c r="A71" s="1"/>
      <c r="B71" s="17">
        <v>44978</v>
      </c>
      <c r="C71" s="18"/>
      <c r="D71" s="18"/>
      <c r="E71" s="9" t="s">
        <v>72</v>
      </c>
      <c r="F71" s="19" t="s">
        <v>17</v>
      </c>
      <c r="G71" s="18"/>
      <c r="H71" s="20" t="s">
        <v>18</v>
      </c>
      <c r="I71" s="18"/>
      <c r="J71" s="21"/>
      <c r="K71" s="27">
        <v>4500</v>
      </c>
      <c r="L71" s="23">
        <f>+L70+Tabla13457981023[[#This Row],[Debito]]-Tabla13457981023[[#This Row],[Credito]]</f>
        <v>2864658.629999998</v>
      </c>
    </row>
    <row r="72" spans="1:12" ht="15.75" x14ac:dyDescent="0.3">
      <c r="A72" s="1"/>
      <c r="B72" s="17">
        <v>44978</v>
      </c>
      <c r="C72" s="18"/>
      <c r="D72" s="18"/>
      <c r="E72" s="9" t="s">
        <v>71</v>
      </c>
      <c r="F72" s="25" t="s">
        <v>20</v>
      </c>
      <c r="G72" s="18"/>
      <c r="H72" s="20" t="s">
        <v>21</v>
      </c>
      <c r="I72" s="18"/>
      <c r="J72" s="21"/>
      <c r="K72" s="27">
        <v>6.75</v>
      </c>
      <c r="L72" s="23">
        <f>+L71+Tabla13457981023[[#This Row],[Debito]]-Tabla13457981023[[#This Row],[Credito]]</f>
        <v>2864651.879999998</v>
      </c>
    </row>
    <row r="73" spans="1:12" ht="15.75" x14ac:dyDescent="0.3">
      <c r="A73" s="1"/>
      <c r="B73" s="17">
        <v>44978</v>
      </c>
      <c r="C73" s="18"/>
      <c r="D73" s="18"/>
      <c r="E73" s="9" t="s">
        <v>71</v>
      </c>
      <c r="F73" s="19" t="s">
        <v>17</v>
      </c>
      <c r="G73" s="18"/>
      <c r="H73" s="20" t="s">
        <v>18</v>
      </c>
      <c r="I73" s="18"/>
      <c r="J73" s="21"/>
      <c r="K73" s="27">
        <v>4500</v>
      </c>
      <c r="L73" s="23">
        <f>+L72+Tabla13457981023[[#This Row],[Debito]]-Tabla13457981023[[#This Row],[Credito]]</f>
        <v>2860151.879999998</v>
      </c>
    </row>
    <row r="74" spans="1:12" ht="15.75" x14ac:dyDescent="0.3">
      <c r="A74" s="1"/>
      <c r="B74" s="17">
        <v>44978</v>
      </c>
      <c r="C74" s="18"/>
      <c r="D74" s="18"/>
      <c r="E74" s="9" t="s">
        <v>71</v>
      </c>
      <c r="F74" s="25" t="s">
        <v>20</v>
      </c>
      <c r="G74" s="18"/>
      <c r="H74" s="20" t="s">
        <v>21</v>
      </c>
      <c r="I74" s="18"/>
      <c r="J74" s="21"/>
      <c r="K74" s="27">
        <v>6.75</v>
      </c>
      <c r="L74" s="23">
        <f>+L73+Tabla13457981023[[#This Row],[Debito]]-Tabla13457981023[[#This Row],[Credito]]</f>
        <v>2860145.129999998</v>
      </c>
    </row>
    <row r="75" spans="1:12" ht="15.75" x14ac:dyDescent="0.3">
      <c r="A75" s="1"/>
      <c r="B75" s="17">
        <v>44978</v>
      </c>
      <c r="C75" s="18"/>
      <c r="D75" s="18"/>
      <c r="E75" s="9" t="s">
        <v>73</v>
      </c>
      <c r="F75" s="19" t="s">
        <v>17</v>
      </c>
      <c r="G75" s="18"/>
      <c r="H75" s="20" t="s">
        <v>18</v>
      </c>
      <c r="I75" s="18"/>
      <c r="J75" s="21"/>
      <c r="K75" s="27">
        <v>1700</v>
      </c>
      <c r="L75" s="23">
        <f>+L74+Tabla13457981023[[#This Row],[Debito]]-Tabla13457981023[[#This Row],[Credito]]</f>
        <v>2858445.129999998</v>
      </c>
    </row>
    <row r="76" spans="1:12" ht="15.75" x14ac:dyDescent="0.3">
      <c r="A76" s="1"/>
      <c r="B76" s="17">
        <v>44978</v>
      </c>
      <c r="C76" s="18"/>
      <c r="D76" s="18"/>
      <c r="E76" s="9" t="s">
        <v>74</v>
      </c>
      <c r="F76" s="25" t="s">
        <v>20</v>
      </c>
      <c r="G76" s="18"/>
      <c r="H76" s="20" t="s">
        <v>21</v>
      </c>
      <c r="I76" s="18"/>
      <c r="J76" s="21"/>
      <c r="K76" s="27">
        <v>2.5499999999999998</v>
      </c>
      <c r="L76" s="23">
        <f>+L75+Tabla13457981023[[#This Row],[Debito]]-Tabla13457981023[[#This Row],[Credito]]</f>
        <v>2858442.5799999982</v>
      </c>
    </row>
    <row r="77" spans="1:12" ht="15.75" x14ac:dyDescent="0.3">
      <c r="A77" s="1"/>
      <c r="B77" s="17">
        <v>44978</v>
      </c>
      <c r="C77" s="18"/>
      <c r="D77" s="18"/>
      <c r="E77" s="9" t="s">
        <v>75</v>
      </c>
      <c r="F77" s="19" t="s">
        <v>17</v>
      </c>
      <c r="G77" s="18"/>
      <c r="H77" s="20" t="s">
        <v>18</v>
      </c>
      <c r="I77" s="18"/>
      <c r="J77" s="21"/>
      <c r="K77" s="27">
        <v>4500</v>
      </c>
      <c r="L77" s="23">
        <f>+L76+Tabla13457981023[[#This Row],[Debito]]-Tabla13457981023[[#This Row],[Credito]]</f>
        <v>2853942.5799999982</v>
      </c>
    </row>
    <row r="78" spans="1:12" ht="15.75" x14ac:dyDescent="0.3">
      <c r="A78" s="1"/>
      <c r="B78" s="17">
        <v>44978</v>
      </c>
      <c r="C78" s="18"/>
      <c r="D78" s="18"/>
      <c r="E78" s="9" t="s">
        <v>76</v>
      </c>
      <c r="F78" s="25" t="s">
        <v>20</v>
      </c>
      <c r="G78" s="18"/>
      <c r="H78" s="20" t="s">
        <v>21</v>
      </c>
      <c r="I78" s="18"/>
      <c r="J78" s="21"/>
      <c r="K78" s="27">
        <v>6.75</v>
      </c>
      <c r="L78" s="23">
        <f>+L77+Tabla13457981023[[#This Row],[Debito]]-Tabla13457981023[[#This Row],[Credito]]</f>
        <v>2853935.8299999982</v>
      </c>
    </row>
    <row r="79" spans="1:12" ht="15.75" x14ac:dyDescent="0.3">
      <c r="A79" s="1"/>
      <c r="B79" s="17">
        <v>44978</v>
      </c>
      <c r="C79" s="18"/>
      <c r="D79" s="18"/>
      <c r="E79" s="9" t="s">
        <v>77</v>
      </c>
      <c r="F79" s="19" t="s">
        <v>17</v>
      </c>
      <c r="G79" s="18"/>
      <c r="H79" s="20" t="s">
        <v>18</v>
      </c>
      <c r="I79" s="18"/>
      <c r="J79" s="21"/>
      <c r="K79" s="27">
        <v>68722.5</v>
      </c>
      <c r="L79" s="23">
        <f>+L78+Tabla13457981023[[#This Row],[Debito]]-Tabla13457981023[[#This Row],[Credito]]</f>
        <v>2785213.3299999982</v>
      </c>
    </row>
    <row r="80" spans="1:12" ht="15.75" x14ac:dyDescent="0.3">
      <c r="A80" s="1"/>
      <c r="B80" s="17">
        <v>44978</v>
      </c>
      <c r="C80" s="18"/>
      <c r="D80" s="18"/>
      <c r="E80" s="9" t="s">
        <v>78</v>
      </c>
      <c r="F80" s="25" t="s">
        <v>20</v>
      </c>
      <c r="G80" s="18"/>
      <c r="H80" s="20" t="s">
        <v>21</v>
      </c>
      <c r="I80" s="18"/>
      <c r="J80" s="21"/>
      <c r="K80" s="27">
        <v>103.08</v>
      </c>
      <c r="L80" s="23">
        <f>+L79+Tabla13457981023[[#This Row],[Debito]]-Tabla13457981023[[#This Row],[Credito]]</f>
        <v>2785110.2499999981</v>
      </c>
    </row>
    <row r="81" spans="1:12" ht="15.75" x14ac:dyDescent="0.3">
      <c r="A81" s="1"/>
      <c r="B81" s="17">
        <v>44978</v>
      </c>
      <c r="C81" s="18"/>
      <c r="D81" s="18"/>
      <c r="E81" s="9" t="s">
        <v>79</v>
      </c>
      <c r="F81" s="19" t="s">
        <v>17</v>
      </c>
      <c r="G81" s="18"/>
      <c r="H81" s="20" t="s">
        <v>18</v>
      </c>
      <c r="I81" s="18"/>
      <c r="J81" s="21"/>
      <c r="K81" s="27">
        <v>59150</v>
      </c>
      <c r="L81" s="23">
        <f>+L80+Tabla13457981023[[#This Row],[Debito]]-Tabla13457981023[[#This Row],[Credito]]</f>
        <v>2725960.2499999981</v>
      </c>
    </row>
    <row r="82" spans="1:12" ht="15.75" x14ac:dyDescent="0.3">
      <c r="A82" s="1"/>
      <c r="B82" s="17">
        <v>44978</v>
      </c>
      <c r="C82" s="18"/>
      <c r="D82" s="18"/>
      <c r="E82" s="9" t="s">
        <v>80</v>
      </c>
      <c r="F82" s="25" t="s">
        <v>20</v>
      </c>
      <c r="G82" s="18"/>
      <c r="H82" s="20" t="s">
        <v>21</v>
      </c>
      <c r="I82" s="18"/>
      <c r="J82" s="21"/>
      <c r="K82" s="27">
        <v>88.73</v>
      </c>
      <c r="L82" s="23">
        <f>+L81+Tabla13457981023[[#This Row],[Debito]]-Tabla13457981023[[#This Row],[Credito]]</f>
        <v>2725871.5199999982</v>
      </c>
    </row>
    <row r="83" spans="1:12" ht="15.75" x14ac:dyDescent="0.3">
      <c r="A83" s="1"/>
      <c r="B83" s="17">
        <v>44981</v>
      </c>
      <c r="C83" s="18"/>
      <c r="D83" s="18"/>
      <c r="E83" s="9" t="s">
        <v>81</v>
      </c>
      <c r="F83" s="19" t="s">
        <v>17</v>
      </c>
      <c r="G83" s="18"/>
      <c r="H83" s="20" t="s">
        <v>18</v>
      </c>
      <c r="I83" s="18"/>
      <c r="J83" s="21"/>
      <c r="K83" s="27">
        <v>12232.5</v>
      </c>
      <c r="L83" s="23">
        <f>+L82+Tabla13457981023[[#This Row],[Debito]]-Tabla13457981023[[#This Row],[Credito]]</f>
        <v>2713639.0199999982</v>
      </c>
    </row>
    <row r="84" spans="1:12" ht="15.75" x14ac:dyDescent="0.3">
      <c r="A84" s="1"/>
      <c r="B84" s="17">
        <v>44981</v>
      </c>
      <c r="C84" s="18"/>
      <c r="D84" s="18"/>
      <c r="E84" s="9" t="s">
        <v>82</v>
      </c>
      <c r="F84" s="25" t="s">
        <v>20</v>
      </c>
      <c r="G84" s="18"/>
      <c r="H84" s="20" t="s">
        <v>21</v>
      </c>
      <c r="I84" s="18"/>
      <c r="J84" s="21"/>
      <c r="K84" s="27">
        <v>18.350000000000001</v>
      </c>
      <c r="L84" s="23">
        <f>+L83+Tabla13457981023[[#This Row],[Debito]]-Tabla13457981023[[#This Row],[Credito]]</f>
        <v>2713620.6699999981</v>
      </c>
    </row>
    <row r="85" spans="1:12" ht="15.75" x14ac:dyDescent="0.3">
      <c r="A85" s="1"/>
      <c r="B85" s="17">
        <v>44981</v>
      </c>
      <c r="C85" s="18"/>
      <c r="D85" s="18"/>
      <c r="E85" s="9" t="s">
        <v>83</v>
      </c>
      <c r="F85" s="19" t="s">
        <v>17</v>
      </c>
      <c r="G85" s="18"/>
      <c r="H85" s="20" t="s">
        <v>18</v>
      </c>
      <c r="I85" s="18"/>
      <c r="J85" s="21"/>
      <c r="K85" s="27" t="s">
        <v>84</v>
      </c>
      <c r="L85" s="23">
        <f>+L84+Tabla13457981023[[#This Row],[Debito]]-Tabla13457981023[[#This Row],[Credito]]</f>
        <v>2703645.6699999981</v>
      </c>
    </row>
    <row r="86" spans="1:12" ht="15.75" x14ac:dyDescent="0.3">
      <c r="A86" s="1"/>
      <c r="B86" s="17">
        <v>44981</v>
      </c>
      <c r="C86" s="18"/>
      <c r="D86" s="18"/>
      <c r="E86" s="9" t="s">
        <v>85</v>
      </c>
      <c r="F86" s="19" t="s">
        <v>20</v>
      </c>
      <c r="G86" s="18"/>
      <c r="H86" s="20" t="s">
        <v>21</v>
      </c>
      <c r="I86" s="18"/>
      <c r="J86" s="21"/>
      <c r="K86" s="27" t="s">
        <v>86</v>
      </c>
      <c r="L86" s="23">
        <f>+L85+Tabla13457981023[[#This Row],[Debito]]-Tabla13457981023[[#This Row],[Credito]]</f>
        <v>2703630.7099999981</v>
      </c>
    </row>
    <row r="87" spans="1:12" ht="15.75" x14ac:dyDescent="0.3">
      <c r="A87" s="1"/>
      <c r="B87" s="17">
        <v>44981</v>
      </c>
      <c r="C87" s="18"/>
      <c r="D87" s="18"/>
      <c r="E87" s="9" t="s">
        <v>87</v>
      </c>
      <c r="F87" s="19" t="s">
        <v>17</v>
      </c>
      <c r="G87" s="18"/>
      <c r="H87" s="20" t="s">
        <v>18</v>
      </c>
      <c r="I87" s="18"/>
      <c r="J87" s="21"/>
      <c r="K87" s="27" t="s">
        <v>84</v>
      </c>
      <c r="L87" s="23">
        <f>+L86+Tabla13457981023[[#This Row],[Debito]]-Tabla13457981023[[#This Row],[Credito]]</f>
        <v>2693655.7099999981</v>
      </c>
    </row>
    <row r="88" spans="1:12" ht="15.75" x14ac:dyDescent="0.3">
      <c r="A88" s="1"/>
      <c r="B88" s="17">
        <v>44981</v>
      </c>
      <c r="C88" s="18"/>
      <c r="D88" s="18"/>
      <c r="E88" s="9" t="s">
        <v>85</v>
      </c>
      <c r="F88" s="19" t="s">
        <v>20</v>
      </c>
      <c r="G88" s="18"/>
      <c r="H88" s="20" t="s">
        <v>21</v>
      </c>
      <c r="I88" s="18"/>
      <c r="J88" s="21"/>
      <c r="K88" s="27" t="s">
        <v>86</v>
      </c>
      <c r="L88" s="23">
        <f>+L87+Tabla13457981023[[#This Row],[Debito]]-Tabla13457981023[[#This Row],[Credito]]</f>
        <v>2693640.7499999981</v>
      </c>
    </row>
    <row r="89" spans="1:12" ht="15.75" x14ac:dyDescent="0.3">
      <c r="A89" s="1"/>
      <c r="B89" s="17">
        <v>44981</v>
      </c>
      <c r="C89" s="18"/>
      <c r="D89" s="18"/>
      <c r="E89" s="9" t="s">
        <v>88</v>
      </c>
      <c r="F89" s="19" t="s">
        <v>17</v>
      </c>
      <c r="G89" s="18"/>
      <c r="H89" s="20" t="s">
        <v>18</v>
      </c>
      <c r="I89" s="18"/>
      <c r="J89" s="21"/>
      <c r="K89" s="27" t="s">
        <v>89</v>
      </c>
      <c r="L89" s="23">
        <f>+L88+Tabla13457981023[[#This Row],[Debito]]-Tabla13457981023[[#This Row],[Credito]]</f>
        <v>2671433.2499999981</v>
      </c>
    </row>
    <row r="90" spans="1:12" ht="15.75" x14ac:dyDescent="0.3">
      <c r="A90" s="1"/>
      <c r="B90" s="17">
        <v>44981</v>
      </c>
      <c r="C90" s="18"/>
      <c r="D90" s="18"/>
      <c r="E90" s="9" t="s">
        <v>90</v>
      </c>
      <c r="F90" s="19" t="s">
        <v>20</v>
      </c>
      <c r="G90" s="18"/>
      <c r="H90" s="20" t="s">
        <v>21</v>
      </c>
      <c r="I90" s="18"/>
      <c r="J90" s="21"/>
      <c r="K90" s="27" t="s">
        <v>91</v>
      </c>
      <c r="L90" s="23">
        <f>+L89+Tabla13457981023[[#This Row],[Debito]]-Tabla13457981023[[#This Row],[Credito]]</f>
        <v>2671399.9399999981</v>
      </c>
    </row>
    <row r="91" spans="1:12" ht="15.75" x14ac:dyDescent="0.3">
      <c r="A91" s="1"/>
      <c r="B91" s="17">
        <v>44981</v>
      </c>
      <c r="C91" s="18"/>
      <c r="D91" s="18"/>
      <c r="E91" s="9" t="s">
        <v>92</v>
      </c>
      <c r="F91" s="19" t="s">
        <v>17</v>
      </c>
      <c r="G91" s="18"/>
      <c r="H91" s="20" t="s">
        <v>18</v>
      </c>
      <c r="I91" s="18"/>
      <c r="J91" s="21"/>
      <c r="K91" s="27" t="s">
        <v>93</v>
      </c>
      <c r="L91" s="23">
        <f>+L90+Tabla13457981023[[#This Row],[Debito]]-Tabla13457981023[[#This Row],[Credito]]</f>
        <v>2653234.9399999981</v>
      </c>
    </row>
    <row r="92" spans="1:12" ht="15.75" x14ac:dyDescent="0.3">
      <c r="A92" s="1"/>
      <c r="B92" s="17">
        <v>44981</v>
      </c>
      <c r="C92" s="18"/>
      <c r="D92" s="18"/>
      <c r="E92" s="9" t="s">
        <v>90</v>
      </c>
      <c r="F92" s="19" t="s">
        <v>20</v>
      </c>
      <c r="G92" s="18"/>
      <c r="H92" s="20" t="s">
        <v>21</v>
      </c>
      <c r="I92" s="18"/>
      <c r="J92" s="21"/>
      <c r="K92" s="27" t="s">
        <v>94</v>
      </c>
      <c r="L92" s="23">
        <f>+L91+Tabla13457981023[[#This Row],[Debito]]-Tabla13457981023[[#This Row],[Credito]]</f>
        <v>2653207.6899999981</v>
      </c>
    </row>
    <row r="93" spans="1:12" ht="15.75" x14ac:dyDescent="0.3">
      <c r="A93" s="1"/>
      <c r="B93" s="17">
        <v>44981</v>
      </c>
      <c r="C93" s="18"/>
      <c r="D93" s="18"/>
      <c r="E93" s="9" t="s">
        <v>95</v>
      </c>
      <c r="F93" s="19" t="s">
        <v>17</v>
      </c>
      <c r="G93" s="18"/>
      <c r="H93" s="20" t="s">
        <v>18</v>
      </c>
      <c r="I93" s="18"/>
      <c r="J93" s="21"/>
      <c r="K93" s="27" t="s">
        <v>93</v>
      </c>
      <c r="L93" s="23">
        <f>+L92+Tabla13457981023[[#This Row],[Debito]]-Tabla13457981023[[#This Row],[Credito]]</f>
        <v>2635042.6899999981</v>
      </c>
    </row>
    <row r="94" spans="1:12" ht="15.75" x14ac:dyDescent="0.3">
      <c r="A94" s="1"/>
      <c r="B94" s="17">
        <v>44981</v>
      </c>
      <c r="C94" s="18"/>
      <c r="D94" s="18"/>
      <c r="E94" s="9" t="s">
        <v>90</v>
      </c>
      <c r="F94" s="19" t="s">
        <v>20</v>
      </c>
      <c r="G94" s="18"/>
      <c r="H94" s="20" t="s">
        <v>21</v>
      </c>
      <c r="I94" s="18"/>
      <c r="J94" s="21"/>
      <c r="K94" s="27" t="s">
        <v>94</v>
      </c>
      <c r="L94" s="23">
        <f>+L93+Tabla13457981023[[#This Row],[Debito]]-Tabla13457981023[[#This Row],[Credito]]</f>
        <v>2635015.4399999981</v>
      </c>
    </row>
    <row r="95" spans="1:12" ht="15.75" x14ac:dyDescent="0.3">
      <c r="A95" s="1"/>
      <c r="B95" s="17">
        <v>44981</v>
      </c>
      <c r="C95" s="18"/>
      <c r="D95" s="18"/>
      <c r="E95" s="9" t="s">
        <v>96</v>
      </c>
      <c r="F95" s="19" t="s">
        <v>17</v>
      </c>
      <c r="G95" s="18"/>
      <c r="H95" s="20" t="s">
        <v>18</v>
      </c>
      <c r="I95" s="18"/>
      <c r="J95" s="21"/>
      <c r="K95" s="27" t="s">
        <v>93</v>
      </c>
      <c r="L95" s="23">
        <f>+L94+Tabla13457981023[[#This Row],[Debito]]-Tabla13457981023[[#This Row],[Credito]]</f>
        <v>2616850.4399999981</v>
      </c>
    </row>
    <row r="96" spans="1:12" ht="15.75" x14ac:dyDescent="0.3">
      <c r="A96" s="1"/>
      <c r="B96" s="17">
        <v>44981</v>
      </c>
      <c r="C96" s="18"/>
      <c r="D96" s="18"/>
      <c r="E96" s="9" t="s">
        <v>97</v>
      </c>
      <c r="F96" s="19" t="s">
        <v>20</v>
      </c>
      <c r="G96" s="18"/>
      <c r="H96" s="20" t="s">
        <v>21</v>
      </c>
      <c r="I96" s="18"/>
      <c r="J96" s="21"/>
      <c r="K96" s="27" t="s">
        <v>94</v>
      </c>
      <c r="L96" s="23">
        <f>+L95+Tabla13457981023[[#This Row],[Debito]]-Tabla13457981023[[#This Row],[Credito]]</f>
        <v>2616823.1899999981</v>
      </c>
    </row>
    <row r="97" spans="1:14" ht="15.75" x14ac:dyDescent="0.3">
      <c r="A97" s="1"/>
      <c r="B97" s="17">
        <v>44985</v>
      </c>
      <c r="C97" s="18"/>
      <c r="D97" s="18"/>
      <c r="E97" s="9" t="s">
        <v>98</v>
      </c>
      <c r="F97" s="19" t="s">
        <v>17</v>
      </c>
      <c r="G97" s="18"/>
      <c r="H97" s="20" t="s">
        <v>18</v>
      </c>
      <c r="I97" s="18"/>
      <c r="J97" s="21"/>
      <c r="K97" s="27" t="s">
        <v>99</v>
      </c>
      <c r="L97" s="23">
        <f>+L96+Tabla13457981023[[#This Row],[Debito]]-Tabla13457981023[[#This Row],[Credito]]</f>
        <v>2605173.1899999981</v>
      </c>
    </row>
    <row r="98" spans="1:14" ht="15.75" x14ac:dyDescent="0.3">
      <c r="A98" s="1"/>
      <c r="B98" s="17">
        <v>44985</v>
      </c>
      <c r="C98" s="18"/>
      <c r="D98" s="18"/>
      <c r="E98" s="9" t="s">
        <v>100</v>
      </c>
      <c r="F98" s="19" t="s">
        <v>20</v>
      </c>
      <c r="G98" s="18"/>
      <c r="H98" s="20" t="s">
        <v>21</v>
      </c>
      <c r="I98" s="18"/>
      <c r="J98" s="21"/>
      <c r="K98" s="27" t="s">
        <v>101</v>
      </c>
      <c r="L98" s="23">
        <f>+L97+Tabla13457981023[[#This Row],[Debito]]-Tabla13457981023[[#This Row],[Credito]]</f>
        <v>2605155.7099999981</v>
      </c>
    </row>
    <row r="99" spans="1:14" ht="15.75" x14ac:dyDescent="0.3">
      <c r="A99" s="1"/>
      <c r="B99" s="17">
        <v>44985</v>
      </c>
      <c r="C99" s="18"/>
      <c r="D99" s="18"/>
      <c r="E99" s="9">
        <v>297789267</v>
      </c>
      <c r="F99" s="19" t="s">
        <v>17</v>
      </c>
      <c r="G99" s="18"/>
      <c r="H99" s="20" t="s">
        <v>18</v>
      </c>
      <c r="I99" s="18"/>
      <c r="J99" s="21"/>
      <c r="K99" s="27">
        <v>9500</v>
      </c>
      <c r="L99" s="23">
        <f>+L98+Tabla13457981023[[#This Row],[Debito]]-Tabla13457981023[[#This Row],[Credito]]</f>
        <v>2595655.7099999981</v>
      </c>
    </row>
    <row r="100" spans="1:14" ht="15.75" x14ac:dyDescent="0.3">
      <c r="A100" s="1"/>
      <c r="B100" s="17">
        <v>44985</v>
      </c>
      <c r="C100" s="18"/>
      <c r="D100" s="18"/>
      <c r="E100" s="9" t="s">
        <v>100</v>
      </c>
      <c r="F100" s="19" t="s">
        <v>20</v>
      </c>
      <c r="G100" s="18"/>
      <c r="H100" s="20" t="s">
        <v>21</v>
      </c>
      <c r="I100" s="18"/>
      <c r="J100" s="21"/>
      <c r="K100" s="27">
        <v>14.25</v>
      </c>
      <c r="L100" s="23">
        <f>+L99+Tabla13457981023[[#This Row],[Debito]]-Tabla13457981023[[#This Row],[Credito]]</f>
        <v>2595641.4599999981</v>
      </c>
    </row>
    <row r="101" spans="1:14" ht="15.75" x14ac:dyDescent="0.3">
      <c r="A101" s="1"/>
      <c r="B101" s="17">
        <v>44985</v>
      </c>
      <c r="C101" s="18"/>
      <c r="D101" s="18"/>
      <c r="E101" s="9" t="s">
        <v>102</v>
      </c>
      <c r="F101" s="19" t="s">
        <v>17</v>
      </c>
      <c r="G101" s="18"/>
      <c r="H101" s="20" t="s">
        <v>18</v>
      </c>
      <c r="I101" s="18"/>
      <c r="J101" s="21"/>
      <c r="K101" s="27" t="s">
        <v>103</v>
      </c>
      <c r="L101" s="23">
        <f>+L100+Tabla13457981023[[#This Row],[Debito]]-Tabla13457981023[[#This Row],[Credito]]</f>
        <v>2586141.4599999981</v>
      </c>
    </row>
    <row r="102" spans="1:14" ht="15.75" x14ac:dyDescent="0.3">
      <c r="A102" s="1"/>
      <c r="B102" s="17">
        <v>44985</v>
      </c>
      <c r="C102" s="18"/>
      <c r="D102" s="18"/>
      <c r="E102" s="9" t="s">
        <v>104</v>
      </c>
      <c r="F102" s="19" t="s">
        <v>20</v>
      </c>
      <c r="G102" s="18"/>
      <c r="H102" s="20" t="s">
        <v>21</v>
      </c>
      <c r="I102" s="18"/>
      <c r="J102" s="21"/>
      <c r="K102" s="27" t="s">
        <v>105</v>
      </c>
      <c r="L102" s="23">
        <f>+L101+Tabla13457981023[[#This Row],[Debito]]-Tabla13457981023[[#This Row],[Credito]]</f>
        <v>2586127.2099999981</v>
      </c>
    </row>
    <row r="103" spans="1:14" ht="15.75" x14ac:dyDescent="0.3">
      <c r="A103" s="1"/>
      <c r="B103" s="17">
        <v>44985</v>
      </c>
      <c r="C103" s="18"/>
      <c r="D103" s="18"/>
      <c r="E103" s="9" t="s">
        <v>106</v>
      </c>
      <c r="F103" s="19" t="s">
        <v>17</v>
      </c>
      <c r="G103" s="18"/>
      <c r="H103" s="20" t="s">
        <v>18</v>
      </c>
      <c r="I103" s="18"/>
      <c r="J103" s="21"/>
      <c r="K103" s="27" t="s">
        <v>107</v>
      </c>
      <c r="L103" s="23">
        <f>+L102+Tabla13457981023[[#This Row],[Debito]]-Tabla13457981023[[#This Row],[Credito]]</f>
        <v>2573894.7099999981</v>
      </c>
    </row>
    <row r="104" spans="1:14" ht="15.75" x14ac:dyDescent="0.3">
      <c r="A104" s="1"/>
      <c r="B104" s="17">
        <v>44985</v>
      </c>
      <c r="C104" s="18"/>
      <c r="D104" s="18"/>
      <c r="E104" s="9" t="s">
        <v>108</v>
      </c>
      <c r="F104" s="19" t="s">
        <v>20</v>
      </c>
      <c r="G104" s="18"/>
      <c r="H104" s="20" t="s">
        <v>21</v>
      </c>
      <c r="I104" s="18"/>
      <c r="J104" s="21"/>
      <c r="K104" s="27">
        <v>18.350000000000001</v>
      </c>
      <c r="L104" s="23">
        <f>+L103+Tabla13457981023[[#This Row],[Debito]]-Tabla13457981023[[#This Row],[Credito]]</f>
        <v>2573876.359999998</v>
      </c>
    </row>
    <row r="105" spans="1:14" ht="15.75" x14ac:dyDescent="0.3">
      <c r="A105" s="1"/>
      <c r="B105" s="17">
        <v>44985</v>
      </c>
      <c r="C105" s="18"/>
      <c r="D105" s="18"/>
      <c r="E105" s="9" t="s">
        <v>109</v>
      </c>
      <c r="F105" s="19" t="s">
        <v>17</v>
      </c>
      <c r="G105" s="18"/>
      <c r="H105" s="20" t="s">
        <v>18</v>
      </c>
      <c r="I105" s="18"/>
      <c r="J105" s="21"/>
      <c r="K105" s="27" t="s">
        <v>84</v>
      </c>
      <c r="L105" s="23">
        <f>+L104+Tabla13457981023[[#This Row],[Debito]]-Tabla13457981023[[#This Row],[Credito]]</f>
        <v>2563901.359999998</v>
      </c>
    </row>
    <row r="106" spans="1:14" ht="15.75" x14ac:dyDescent="0.3">
      <c r="A106" s="1"/>
      <c r="B106" s="17">
        <v>44985</v>
      </c>
      <c r="C106" s="18"/>
      <c r="D106" s="18"/>
      <c r="E106" s="9" t="s">
        <v>108</v>
      </c>
      <c r="F106" s="19" t="s">
        <v>20</v>
      </c>
      <c r="G106" s="18"/>
      <c r="H106" s="20" t="s">
        <v>21</v>
      </c>
      <c r="I106" s="18"/>
      <c r="J106" s="21"/>
      <c r="K106" s="27">
        <v>14.96</v>
      </c>
      <c r="L106" s="23">
        <f>+L105+Tabla13457981023[[#This Row],[Debito]]-Tabla13457981023[[#This Row],[Credito]]</f>
        <v>2563886.399999998</v>
      </c>
    </row>
    <row r="107" spans="1:14" ht="15.75" x14ac:dyDescent="0.3">
      <c r="A107" s="1"/>
      <c r="B107" s="17">
        <v>44985</v>
      </c>
      <c r="C107" s="18"/>
      <c r="D107" s="18"/>
      <c r="E107" s="9" t="s">
        <v>110</v>
      </c>
      <c r="F107" s="19" t="s">
        <v>17</v>
      </c>
      <c r="G107" s="18"/>
      <c r="H107" s="20" t="s">
        <v>18</v>
      </c>
      <c r="I107" s="18"/>
      <c r="J107" s="21"/>
      <c r="K107" s="27" t="s">
        <v>84</v>
      </c>
      <c r="L107" s="23">
        <f>+L106+Tabla13457981023[[#This Row],[Debito]]-Tabla13457981023[[#This Row],[Credito]]</f>
        <v>2553911.399999998</v>
      </c>
    </row>
    <row r="108" spans="1:14" ht="15.75" x14ac:dyDescent="0.3">
      <c r="A108" s="1"/>
      <c r="B108" s="17">
        <v>44985</v>
      </c>
      <c r="C108" s="18"/>
      <c r="D108" s="18"/>
      <c r="E108" s="9" t="s">
        <v>111</v>
      </c>
      <c r="F108" s="19" t="s">
        <v>20</v>
      </c>
      <c r="G108" s="18"/>
      <c r="H108" s="20" t="s">
        <v>21</v>
      </c>
      <c r="I108" s="18"/>
      <c r="J108" s="21"/>
      <c r="K108" s="27">
        <v>14.96</v>
      </c>
      <c r="L108" s="23">
        <f>+L107+Tabla13457981023[[#This Row],[Debito]]-Tabla13457981023[[#This Row],[Credito]]</f>
        <v>2553896.4399999981</v>
      </c>
    </row>
    <row r="109" spans="1:14" ht="15.75" x14ac:dyDescent="0.3">
      <c r="A109" s="1"/>
      <c r="B109" s="17">
        <v>44985</v>
      </c>
      <c r="C109" s="18"/>
      <c r="D109" s="18"/>
      <c r="E109" s="9" t="s">
        <v>112</v>
      </c>
      <c r="F109" s="19" t="s">
        <v>17</v>
      </c>
      <c r="G109" s="18"/>
      <c r="H109" s="20" t="s">
        <v>18</v>
      </c>
      <c r="I109" s="18"/>
      <c r="J109" s="21"/>
      <c r="K109" s="27" t="s">
        <v>84</v>
      </c>
      <c r="L109" s="23">
        <f>+L108+Tabla13457981023[[#This Row],[Debito]]-Tabla13457981023[[#This Row],[Credito]]</f>
        <v>2543921.4399999981</v>
      </c>
    </row>
    <row r="110" spans="1:14" ht="15.75" x14ac:dyDescent="0.3">
      <c r="A110" s="1"/>
      <c r="B110" s="17">
        <v>44985</v>
      </c>
      <c r="C110" s="18"/>
      <c r="D110" s="18"/>
      <c r="E110" s="9" t="s">
        <v>113</v>
      </c>
      <c r="F110" s="19" t="s">
        <v>20</v>
      </c>
      <c r="G110" s="18"/>
      <c r="H110" s="20" t="s">
        <v>21</v>
      </c>
      <c r="I110" s="18"/>
      <c r="J110" s="21"/>
      <c r="K110" s="27">
        <v>14.96</v>
      </c>
      <c r="L110" s="23">
        <f>+L109+Tabla13457981023[[#This Row],[Debito]]-Tabla13457981023[[#This Row],[Credito]]</f>
        <v>2543906.4799999981</v>
      </c>
    </row>
    <row r="111" spans="1:14" ht="15.75" x14ac:dyDescent="0.3">
      <c r="A111" s="1"/>
      <c r="B111" s="17">
        <v>44985</v>
      </c>
      <c r="C111" s="18"/>
      <c r="D111" s="18"/>
      <c r="E111" s="9" t="s">
        <v>114</v>
      </c>
      <c r="F111" s="19" t="s">
        <v>115</v>
      </c>
      <c r="G111" s="18"/>
      <c r="H111" s="20" t="s">
        <v>116</v>
      </c>
      <c r="I111" s="18"/>
      <c r="J111" s="21"/>
      <c r="K111" s="27">
        <v>175</v>
      </c>
      <c r="L111" s="23">
        <f>+L110+Tabla13457981023[[#This Row],[Debito]]-Tabla13457981023[[#This Row],[Credito]]</f>
        <v>2543731.4799999981</v>
      </c>
    </row>
    <row r="112" spans="1:14" ht="16.5" thickBot="1" x14ac:dyDescent="0.35">
      <c r="A112" s="1"/>
      <c r="B112" s="28" t="s">
        <v>117</v>
      </c>
      <c r="C112" s="29"/>
      <c r="D112" s="29"/>
      <c r="E112" s="29"/>
      <c r="F112" s="28"/>
      <c r="G112" s="28"/>
      <c r="H112" s="30"/>
      <c r="I112" s="29"/>
      <c r="J112" s="31">
        <f>SUM(J11:J111)</f>
        <v>0</v>
      </c>
      <c r="K112" s="31">
        <f>SUM(K9:K111)</f>
        <v>1220036.1300000001</v>
      </c>
      <c r="L112" s="32">
        <f>+L111</f>
        <v>2543731.4799999981</v>
      </c>
      <c r="N112" s="24"/>
    </row>
    <row r="113" spans="1:12" ht="16.5" thickTop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33"/>
    </row>
    <row r="114" spans="1:12" ht="15.7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1"/>
    </row>
    <row r="115" spans="1:12" ht="15.7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1"/>
    </row>
    <row r="116" spans="1:12" ht="15.7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33"/>
    </row>
    <row r="117" spans="1:12" ht="15.75" x14ac:dyDescent="0.3">
      <c r="A117" s="1"/>
      <c r="B117" s="1"/>
      <c r="E117" s="1"/>
      <c r="F117" s="1"/>
      <c r="G117" s="1"/>
      <c r="H117" s="1"/>
      <c r="I117" s="1"/>
      <c r="J117" s="2"/>
    </row>
    <row r="118" spans="1:12" ht="15.75" x14ac:dyDescent="0.3">
      <c r="A118" s="1"/>
      <c r="B118" s="1"/>
      <c r="C118" s="69" t="s">
        <v>118</v>
      </c>
      <c r="D118" s="69"/>
      <c r="E118" s="69"/>
      <c r="G118" s="1"/>
      <c r="H118" s="35" t="s">
        <v>119</v>
      </c>
      <c r="I118" s="1"/>
      <c r="K118" s="69" t="s">
        <v>119</v>
      </c>
      <c r="L118" s="69"/>
    </row>
    <row r="119" spans="1:12" ht="15.75" x14ac:dyDescent="0.3">
      <c r="A119" s="1"/>
      <c r="B119" s="1"/>
      <c r="C119" s="70" t="s">
        <v>120</v>
      </c>
      <c r="D119" s="70"/>
      <c r="E119" s="70"/>
      <c r="G119" s="3"/>
      <c r="H119" s="36" t="s">
        <v>121</v>
      </c>
      <c r="I119" s="1"/>
      <c r="J119" s="1"/>
      <c r="K119" s="70" t="s">
        <v>122</v>
      </c>
      <c r="L119" s="70"/>
    </row>
    <row r="120" spans="1:12" ht="15.75" x14ac:dyDescent="0.3">
      <c r="A120" s="1"/>
      <c r="B120" s="1"/>
      <c r="C120" s="67" t="s">
        <v>123</v>
      </c>
      <c r="D120" s="67"/>
      <c r="E120" s="67"/>
      <c r="G120" s="3"/>
      <c r="H120" s="3" t="s">
        <v>124</v>
      </c>
      <c r="I120" s="1"/>
      <c r="J120" s="1"/>
      <c r="K120" s="67" t="s">
        <v>125</v>
      </c>
      <c r="L120" s="67"/>
    </row>
    <row r="121" spans="1:12" ht="15.7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1"/>
    </row>
    <row r="122" spans="1:12" ht="15.75" x14ac:dyDescent="0.3">
      <c r="A122" s="1"/>
      <c r="B122" s="37"/>
      <c r="C122" s="37"/>
      <c r="D122" s="37"/>
      <c r="E122" s="37"/>
      <c r="F122" s="37"/>
      <c r="G122" s="37"/>
      <c r="H122" s="37"/>
      <c r="I122" s="37"/>
      <c r="J122" s="38"/>
      <c r="K122" s="38"/>
      <c r="L122" s="37"/>
    </row>
    <row r="123" spans="1:12" ht="15.7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1"/>
    </row>
    <row r="124" spans="1:12" ht="15.7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1"/>
    </row>
    <row r="125" spans="1:12" ht="15.7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1"/>
    </row>
    <row r="126" spans="1:12" ht="15.7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1"/>
    </row>
    <row r="127" spans="1:12" ht="15.75" x14ac:dyDescent="0.3">
      <c r="A127" s="1"/>
      <c r="B127" s="67" t="s">
        <v>0</v>
      </c>
      <c r="C127" s="67"/>
      <c r="D127" s="67"/>
      <c r="E127" s="67"/>
      <c r="F127" s="67"/>
      <c r="G127" s="67"/>
      <c r="H127" s="67"/>
      <c r="I127" s="67"/>
      <c r="J127" s="67"/>
      <c r="K127" s="67"/>
      <c r="L127" s="67"/>
    </row>
    <row r="128" spans="1:12" ht="15.75" x14ac:dyDescent="0.3">
      <c r="A128" s="1"/>
      <c r="B128" s="67" t="s">
        <v>1</v>
      </c>
      <c r="C128" s="67"/>
      <c r="D128" s="67"/>
      <c r="E128" s="67"/>
      <c r="F128" s="67"/>
      <c r="G128" s="67"/>
      <c r="H128" s="67"/>
      <c r="I128" s="67"/>
      <c r="J128" s="67"/>
      <c r="K128" s="67"/>
      <c r="L128" s="67"/>
    </row>
    <row r="129" spans="1:16" ht="15.75" x14ac:dyDescent="0.3">
      <c r="A129" s="1"/>
      <c r="B129" s="67" t="s">
        <v>126</v>
      </c>
      <c r="C129" s="67"/>
      <c r="D129" s="67"/>
      <c r="E129" s="67"/>
      <c r="F129" s="67"/>
      <c r="G129" s="67"/>
      <c r="H129" s="67"/>
      <c r="I129" s="67"/>
      <c r="J129" s="67"/>
      <c r="K129" s="67"/>
      <c r="L129" s="67"/>
    </row>
    <row r="130" spans="1:16" ht="15.75" x14ac:dyDescent="0.3">
      <c r="A130" s="1"/>
      <c r="B130" s="68" t="str">
        <f>+B5</f>
        <v>FEBRERO DEL 2023</v>
      </c>
      <c r="C130" s="68"/>
      <c r="D130" s="68"/>
      <c r="E130" s="68"/>
      <c r="F130" s="68"/>
      <c r="G130" s="68"/>
      <c r="H130" s="68"/>
      <c r="I130" s="68"/>
      <c r="J130" s="68"/>
      <c r="K130" s="68"/>
      <c r="L130" s="68"/>
    </row>
    <row r="131" spans="1:16" ht="15.7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1"/>
    </row>
    <row r="132" spans="1:16" ht="15.75" x14ac:dyDescent="0.3">
      <c r="A132" s="1"/>
      <c r="B132" s="4" t="s">
        <v>4</v>
      </c>
      <c r="C132" s="4" t="s">
        <v>127</v>
      </c>
      <c r="D132" s="4" t="s">
        <v>6</v>
      </c>
      <c r="E132" s="4" t="s">
        <v>7</v>
      </c>
      <c r="F132" s="4" t="s">
        <v>8</v>
      </c>
      <c r="G132" s="4"/>
      <c r="H132" s="39" t="s">
        <v>128</v>
      </c>
      <c r="I132" s="39" t="s">
        <v>11</v>
      </c>
      <c r="J132" s="40" t="s">
        <v>129</v>
      </c>
      <c r="K132" s="40" t="s">
        <v>130</v>
      </c>
      <c r="L132" s="4" t="s">
        <v>14</v>
      </c>
    </row>
    <row r="133" spans="1:16" ht="15.75" x14ac:dyDescent="0.3">
      <c r="A133" s="1"/>
      <c r="B133" s="41"/>
      <c r="C133" s="42"/>
      <c r="D133" s="8"/>
      <c r="E133" s="43"/>
      <c r="F133" s="44"/>
      <c r="G133" s="8"/>
      <c r="H133" s="11" t="s">
        <v>15</v>
      </c>
      <c r="I133" s="8"/>
      <c r="J133" s="12"/>
      <c r="K133" s="12"/>
      <c r="L133" s="14">
        <f>+[1]ENERO!L66</f>
        <v>-47680327.439999998</v>
      </c>
    </row>
    <row r="134" spans="1:16" ht="49.5" x14ac:dyDescent="0.3">
      <c r="A134" s="1"/>
      <c r="B134" s="45">
        <v>44959</v>
      </c>
      <c r="C134" s="46">
        <v>152</v>
      </c>
      <c r="D134" s="47"/>
      <c r="E134" s="43" t="s">
        <v>131</v>
      </c>
      <c r="F134" s="48" t="s">
        <v>132</v>
      </c>
      <c r="G134" s="47"/>
      <c r="H134" s="49" t="s">
        <v>133</v>
      </c>
      <c r="I134" s="47"/>
      <c r="J134" s="50"/>
      <c r="K134" s="50">
        <v>1246195.1299999999</v>
      </c>
      <c r="L134" s="51">
        <f>+L133+J134-K134</f>
        <v>-48926522.57</v>
      </c>
      <c r="N134" s="26"/>
    </row>
    <row r="135" spans="1:16" ht="33" x14ac:dyDescent="0.3">
      <c r="A135" s="1"/>
      <c r="B135" s="45">
        <v>44959</v>
      </c>
      <c r="C135" s="46">
        <v>154</v>
      </c>
      <c r="D135" s="47"/>
      <c r="E135" t="s">
        <v>134</v>
      </c>
      <c r="F135" s="48" t="s">
        <v>135</v>
      </c>
      <c r="G135" s="47"/>
      <c r="H135" s="49" t="s">
        <v>136</v>
      </c>
      <c r="I135" s="47"/>
      <c r="J135" s="50"/>
      <c r="K135" s="50">
        <v>17110</v>
      </c>
      <c r="L135" s="14">
        <f>+L134+J135-K135</f>
        <v>-48943632.57</v>
      </c>
      <c r="N135" s="26"/>
    </row>
    <row r="136" spans="1:16" ht="49.5" x14ac:dyDescent="0.3">
      <c r="A136" s="1"/>
      <c r="B136" s="45">
        <v>44959</v>
      </c>
      <c r="C136" s="46">
        <v>156</v>
      </c>
      <c r="D136" s="47"/>
      <c r="E136" s="43" t="s">
        <v>137</v>
      </c>
      <c r="F136" s="48" t="s">
        <v>138</v>
      </c>
      <c r="G136" s="47"/>
      <c r="H136" s="49" t="s">
        <v>139</v>
      </c>
      <c r="I136" s="47"/>
      <c r="J136" s="50"/>
      <c r="K136" s="50">
        <v>35046</v>
      </c>
      <c r="L136" s="51">
        <f t="shared" ref="L136:L186" si="0">+L135+J136-K136</f>
        <v>-48978678.57</v>
      </c>
      <c r="N136" s="52"/>
      <c r="O136" s="53"/>
      <c r="P136" s="26"/>
    </row>
    <row r="137" spans="1:16" ht="49.5" x14ac:dyDescent="0.3">
      <c r="A137" s="1"/>
      <c r="B137" s="45">
        <v>44959</v>
      </c>
      <c r="C137" s="46">
        <v>160</v>
      </c>
      <c r="D137" s="47"/>
      <c r="E137" s="43" t="s">
        <v>140</v>
      </c>
      <c r="F137" s="48" t="s">
        <v>141</v>
      </c>
      <c r="G137" s="47"/>
      <c r="H137" s="49" t="s">
        <v>142</v>
      </c>
      <c r="I137" s="47"/>
      <c r="J137" s="50"/>
      <c r="K137" s="50">
        <v>248515.08</v>
      </c>
      <c r="L137" s="51">
        <f t="shared" si="0"/>
        <v>-49227193.649999999</v>
      </c>
      <c r="P137" s="26"/>
    </row>
    <row r="138" spans="1:16" ht="45" x14ac:dyDescent="0.3">
      <c r="A138" s="1"/>
      <c r="B138" s="45">
        <v>44595</v>
      </c>
      <c r="C138" s="46">
        <v>162</v>
      </c>
      <c r="D138" s="47"/>
      <c r="E138" s="43" t="s">
        <v>143</v>
      </c>
      <c r="F138" s="48" t="s">
        <v>144</v>
      </c>
      <c r="G138" s="47"/>
      <c r="H138" s="49" t="s">
        <v>145</v>
      </c>
      <c r="I138" s="47"/>
      <c r="J138" s="50"/>
      <c r="K138" s="50">
        <v>259137.05</v>
      </c>
      <c r="L138" s="51">
        <f t="shared" si="0"/>
        <v>-49486330.699999996</v>
      </c>
    </row>
    <row r="139" spans="1:16" ht="33" x14ac:dyDescent="0.3">
      <c r="A139" s="1"/>
      <c r="B139" s="45">
        <v>44960</v>
      </c>
      <c r="C139" s="46">
        <v>166</v>
      </c>
      <c r="D139" s="47"/>
      <c r="E139" s="43" t="s">
        <v>146</v>
      </c>
      <c r="F139" s="48" t="s">
        <v>147</v>
      </c>
      <c r="G139" s="47"/>
      <c r="H139" s="49" t="s">
        <v>148</v>
      </c>
      <c r="I139" s="47"/>
      <c r="J139" s="50"/>
      <c r="K139" s="50">
        <v>1057539.46</v>
      </c>
      <c r="L139" s="51">
        <f t="shared" si="0"/>
        <v>-50543870.159999996</v>
      </c>
    </row>
    <row r="140" spans="1:16" ht="45" x14ac:dyDescent="0.3">
      <c r="A140" s="1"/>
      <c r="B140" s="45">
        <v>44960</v>
      </c>
      <c r="C140" s="46"/>
      <c r="D140" s="47"/>
      <c r="E140" s="43" t="s">
        <v>149</v>
      </c>
      <c r="F140" s="48" t="s">
        <v>144</v>
      </c>
      <c r="G140" s="47"/>
      <c r="H140" s="49" t="s">
        <v>150</v>
      </c>
      <c r="I140" s="47"/>
      <c r="J140" s="50">
        <v>23314159.359999999</v>
      </c>
      <c r="K140" s="50"/>
      <c r="L140" s="51">
        <f t="shared" si="0"/>
        <v>-27229710.799999997</v>
      </c>
    </row>
    <row r="141" spans="1:16" ht="45" x14ac:dyDescent="0.3">
      <c r="A141" s="1"/>
      <c r="B141" s="45">
        <v>44960</v>
      </c>
      <c r="C141" s="46"/>
      <c r="D141" s="47"/>
      <c r="E141" s="43" t="s">
        <v>151</v>
      </c>
      <c r="F141" s="48" t="s">
        <v>144</v>
      </c>
      <c r="G141" s="47"/>
      <c r="H141" s="49" t="s">
        <v>152</v>
      </c>
      <c r="I141" s="47"/>
      <c r="J141" s="50">
        <v>619841972.42999995</v>
      </c>
      <c r="K141" s="50"/>
      <c r="L141" s="51">
        <f t="shared" si="0"/>
        <v>592612261.63</v>
      </c>
    </row>
    <row r="142" spans="1:16" ht="49.5" x14ac:dyDescent="0.3">
      <c r="A142" s="1"/>
      <c r="B142" s="45">
        <v>44965</v>
      </c>
      <c r="C142" s="46">
        <v>187</v>
      </c>
      <c r="D142" s="54"/>
      <c r="E142" s="47" t="s">
        <v>153</v>
      </c>
      <c r="F142" s="48" t="s">
        <v>154</v>
      </c>
      <c r="G142" s="47"/>
      <c r="H142" s="49" t="s">
        <v>155</v>
      </c>
      <c r="I142" s="47"/>
      <c r="J142" s="51"/>
      <c r="K142" s="50">
        <v>300000</v>
      </c>
      <c r="L142" s="51">
        <f t="shared" si="0"/>
        <v>592312261.63</v>
      </c>
    </row>
    <row r="143" spans="1:16" ht="33" x14ac:dyDescent="0.3">
      <c r="A143" s="1"/>
      <c r="B143" s="45">
        <v>44965</v>
      </c>
      <c r="C143" s="46">
        <v>189</v>
      </c>
      <c r="D143" s="47"/>
      <c r="E143" s="43" t="s">
        <v>156</v>
      </c>
      <c r="F143" s="48" t="s">
        <v>157</v>
      </c>
      <c r="G143" s="47"/>
      <c r="H143" s="49" t="s">
        <v>158</v>
      </c>
      <c r="I143" s="47"/>
      <c r="J143" s="50"/>
      <c r="K143" s="50">
        <v>39000</v>
      </c>
      <c r="L143" s="51">
        <f t="shared" si="0"/>
        <v>592273261.63</v>
      </c>
    </row>
    <row r="144" spans="1:16" ht="49.5" x14ac:dyDescent="0.3">
      <c r="A144" s="1"/>
      <c r="B144" s="45">
        <v>44965</v>
      </c>
      <c r="C144" s="46">
        <v>191</v>
      </c>
      <c r="D144" s="54"/>
      <c r="E144" s="55" t="s">
        <v>159</v>
      </c>
      <c r="F144" s="48" t="s">
        <v>160</v>
      </c>
      <c r="G144" s="47"/>
      <c r="H144" s="49" t="s">
        <v>161</v>
      </c>
      <c r="I144" s="47"/>
      <c r="J144" s="50"/>
      <c r="K144" s="50">
        <v>89988.58</v>
      </c>
      <c r="L144" s="51">
        <f t="shared" si="0"/>
        <v>592183273.04999995</v>
      </c>
    </row>
    <row r="145" spans="1:12" ht="49.5" x14ac:dyDescent="0.3">
      <c r="A145" s="1"/>
      <c r="B145" s="45">
        <v>44965</v>
      </c>
      <c r="C145" s="46">
        <v>195</v>
      </c>
      <c r="D145" s="54"/>
      <c r="E145" s="47" t="s">
        <v>156</v>
      </c>
      <c r="F145" s="48" t="s">
        <v>157</v>
      </c>
      <c r="G145" s="47"/>
      <c r="H145" s="49" t="s">
        <v>162</v>
      </c>
      <c r="I145" s="47"/>
      <c r="J145" s="51"/>
      <c r="K145" s="50">
        <v>96750</v>
      </c>
      <c r="L145" s="51">
        <f t="shared" si="0"/>
        <v>592086523.04999995</v>
      </c>
    </row>
    <row r="146" spans="1:12" ht="33" x14ac:dyDescent="0.3">
      <c r="A146" s="1"/>
      <c r="B146" s="45">
        <v>44965</v>
      </c>
      <c r="C146" s="46">
        <v>197</v>
      </c>
      <c r="D146" s="54"/>
      <c r="E146" s="47" t="s">
        <v>140</v>
      </c>
      <c r="F146" s="48" t="s">
        <v>163</v>
      </c>
      <c r="G146" s="47"/>
      <c r="H146" s="49" t="s">
        <v>164</v>
      </c>
      <c r="I146" s="47"/>
      <c r="J146" s="51"/>
      <c r="K146" s="50">
        <v>11345.09</v>
      </c>
      <c r="L146" s="51">
        <f t="shared" si="0"/>
        <v>592075177.95999992</v>
      </c>
    </row>
    <row r="147" spans="1:12" ht="33" x14ac:dyDescent="0.3">
      <c r="A147" s="1"/>
      <c r="B147" s="45">
        <v>44965</v>
      </c>
      <c r="C147" s="46">
        <v>200</v>
      </c>
      <c r="D147" s="54"/>
      <c r="E147" s="48" t="s">
        <v>165</v>
      </c>
      <c r="F147" s="48" t="s">
        <v>166</v>
      </c>
      <c r="G147" s="47"/>
      <c r="H147" s="49" t="s">
        <v>167</v>
      </c>
      <c r="I147" s="47"/>
      <c r="J147" s="51"/>
      <c r="K147" s="50">
        <v>69619.399999999994</v>
      </c>
      <c r="L147" s="51">
        <f t="shared" si="0"/>
        <v>592005558.55999994</v>
      </c>
    </row>
    <row r="148" spans="1:12" ht="45" x14ac:dyDescent="0.3">
      <c r="A148" s="1"/>
      <c r="B148" s="45">
        <v>44965</v>
      </c>
      <c r="C148" s="46">
        <v>203</v>
      </c>
      <c r="D148" s="54"/>
      <c r="E148" s="48" t="s">
        <v>168</v>
      </c>
      <c r="F148" s="48" t="s">
        <v>169</v>
      </c>
      <c r="G148" s="47"/>
      <c r="H148" s="49" t="s">
        <v>170</v>
      </c>
      <c r="I148" s="47"/>
      <c r="J148" s="51"/>
      <c r="K148" s="50">
        <v>11934500</v>
      </c>
      <c r="L148" s="51">
        <f t="shared" si="0"/>
        <v>580071058.55999994</v>
      </c>
    </row>
    <row r="149" spans="1:12" ht="49.5" x14ac:dyDescent="0.3">
      <c r="A149" s="1"/>
      <c r="B149" s="45">
        <v>44965</v>
      </c>
      <c r="C149" s="46">
        <v>208</v>
      </c>
      <c r="D149" s="54"/>
      <c r="E149" s="56" t="s">
        <v>171</v>
      </c>
      <c r="F149" s="48" t="s">
        <v>172</v>
      </c>
      <c r="G149" s="47"/>
      <c r="H149" s="49" t="s">
        <v>173</v>
      </c>
      <c r="I149" s="47"/>
      <c r="J149" s="50"/>
      <c r="K149" s="50">
        <v>11193232.9</v>
      </c>
      <c r="L149" s="51">
        <f t="shared" si="0"/>
        <v>568877825.65999997</v>
      </c>
    </row>
    <row r="150" spans="1:12" ht="49.5" x14ac:dyDescent="0.3">
      <c r="A150" s="1"/>
      <c r="B150" s="45">
        <v>44965</v>
      </c>
      <c r="C150" s="46">
        <v>213</v>
      </c>
      <c r="D150" s="54"/>
      <c r="E150" s="48" t="s">
        <v>174</v>
      </c>
      <c r="F150" s="48" t="s">
        <v>175</v>
      </c>
      <c r="G150" s="47"/>
      <c r="H150" s="49" t="s">
        <v>176</v>
      </c>
      <c r="I150" s="47"/>
      <c r="J150" s="50"/>
      <c r="K150" s="50">
        <v>4967205.66</v>
      </c>
      <c r="L150" s="51">
        <f t="shared" si="0"/>
        <v>563910620</v>
      </c>
    </row>
    <row r="151" spans="1:12" ht="45" x14ac:dyDescent="0.3">
      <c r="A151" s="1"/>
      <c r="B151" s="45">
        <v>44967</v>
      </c>
      <c r="C151" s="46">
        <v>238</v>
      </c>
      <c r="D151" s="54"/>
      <c r="E151" s="48" t="s">
        <v>177</v>
      </c>
      <c r="F151" s="48" t="s">
        <v>144</v>
      </c>
      <c r="G151" s="47"/>
      <c r="H151" s="49" t="s">
        <v>178</v>
      </c>
      <c r="I151" s="47"/>
      <c r="J151" s="50"/>
      <c r="K151" s="50">
        <v>20000</v>
      </c>
      <c r="L151" s="51">
        <f t="shared" si="0"/>
        <v>563890620</v>
      </c>
    </row>
    <row r="152" spans="1:12" ht="45" x14ac:dyDescent="0.3">
      <c r="A152" s="1"/>
      <c r="B152" s="45">
        <v>44967</v>
      </c>
      <c r="C152" s="46">
        <v>240</v>
      </c>
      <c r="D152" s="54"/>
      <c r="E152" s="48" t="s">
        <v>179</v>
      </c>
      <c r="F152" s="48" t="s">
        <v>144</v>
      </c>
      <c r="G152" s="47"/>
      <c r="H152" s="49" t="s">
        <v>180</v>
      </c>
      <c r="I152" s="47"/>
      <c r="J152" s="50"/>
      <c r="K152" s="50">
        <v>69294</v>
      </c>
      <c r="L152" s="51">
        <f t="shared" si="0"/>
        <v>563821326</v>
      </c>
    </row>
    <row r="153" spans="1:12" ht="45" x14ac:dyDescent="0.3">
      <c r="A153" s="1"/>
      <c r="B153" s="45">
        <v>44967</v>
      </c>
      <c r="C153" s="46">
        <v>242</v>
      </c>
      <c r="D153" s="54"/>
      <c r="E153" s="43" t="s">
        <v>181</v>
      </c>
      <c r="F153" s="48" t="s">
        <v>144</v>
      </c>
      <c r="G153" s="47"/>
      <c r="H153" s="49" t="s">
        <v>182</v>
      </c>
      <c r="I153" s="47"/>
      <c r="J153" s="50"/>
      <c r="K153" s="50">
        <v>4065577.15</v>
      </c>
      <c r="L153" s="51">
        <f t="shared" si="0"/>
        <v>559755748.85000002</v>
      </c>
    </row>
    <row r="154" spans="1:12" ht="45" x14ac:dyDescent="0.3">
      <c r="A154" s="1"/>
      <c r="B154" s="45">
        <v>44967</v>
      </c>
      <c r="C154" s="46">
        <v>244</v>
      </c>
      <c r="D154" s="54"/>
      <c r="E154" s="57" t="s">
        <v>183</v>
      </c>
      <c r="F154" s="48" t="s">
        <v>144</v>
      </c>
      <c r="G154" s="47"/>
      <c r="H154" s="49" t="s">
        <v>184</v>
      </c>
      <c r="I154" s="47"/>
      <c r="J154" s="50"/>
      <c r="K154" s="50">
        <v>4654423.6100000003</v>
      </c>
      <c r="L154" s="51">
        <f t="shared" si="0"/>
        <v>555101325.24000001</v>
      </c>
    </row>
    <row r="155" spans="1:12" ht="66" x14ac:dyDescent="0.3">
      <c r="A155" s="1"/>
      <c r="B155" s="45">
        <v>44967</v>
      </c>
      <c r="C155" s="46">
        <v>246</v>
      </c>
      <c r="D155" s="54"/>
      <c r="E155" s="48" t="s">
        <v>185</v>
      </c>
      <c r="F155" s="48" t="s">
        <v>186</v>
      </c>
      <c r="G155" s="47"/>
      <c r="H155" s="49" t="s">
        <v>187</v>
      </c>
      <c r="I155" s="47"/>
      <c r="J155" s="50"/>
      <c r="K155" s="50">
        <v>6914612.1299999999</v>
      </c>
      <c r="L155" s="51">
        <f t="shared" si="0"/>
        <v>548186713.11000001</v>
      </c>
    </row>
    <row r="156" spans="1:12" ht="49.5" x14ac:dyDescent="0.3">
      <c r="A156" s="1"/>
      <c r="B156" s="45">
        <v>44967</v>
      </c>
      <c r="C156" s="46">
        <v>250</v>
      </c>
      <c r="D156" s="54"/>
      <c r="E156" s="48" t="s">
        <v>185</v>
      </c>
      <c r="F156" s="48" t="s">
        <v>188</v>
      </c>
      <c r="G156" s="47"/>
      <c r="H156" s="49" t="s">
        <v>189</v>
      </c>
      <c r="I156" s="47"/>
      <c r="J156" s="50"/>
      <c r="K156" s="50">
        <v>36855300.939999998</v>
      </c>
      <c r="L156" s="51">
        <f t="shared" si="0"/>
        <v>511331412.17000002</v>
      </c>
    </row>
    <row r="157" spans="1:12" ht="49.5" x14ac:dyDescent="0.3">
      <c r="A157" s="1"/>
      <c r="B157" s="45">
        <v>44970</v>
      </c>
      <c r="C157" s="46">
        <v>267</v>
      </c>
      <c r="D157" s="54"/>
      <c r="E157" s="48" t="s">
        <v>185</v>
      </c>
      <c r="F157" s="48" t="s">
        <v>190</v>
      </c>
      <c r="G157" s="47"/>
      <c r="H157" s="49" t="s">
        <v>191</v>
      </c>
      <c r="I157" s="47"/>
      <c r="J157" s="50"/>
      <c r="K157" s="50">
        <v>78292480.659999996</v>
      </c>
      <c r="L157" s="51">
        <f t="shared" si="0"/>
        <v>433038931.50999999</v>
      </c>
    </row>
    <row r="158" spans="1:12" ht="49.5" x14ac:dyDescent="0.3">
      <c r="A158" s="1"/>
      <c r="B158" s="45">
        <v>44970</v>
      </c>
      <c r="C158" s="46">
        <v>270</v>
      </c>
      <c r="D158" s="54"/>
      <c r="E158" s="48" t="s">
        <v>171</v>
      </c>
      <c r="F158" s="48" t="s">
        <v>192</v>
      </c>
      <c r="G158" s="47"/>
      <c r="H158" s="49" t="s">
        <v>193</v>
      </c>
      <c r="I158" s="47"/>
      <c r="J158" s="50"/>
      <c r="K158" s="50">
        <v>5061095.7</v>
      </c>
      <c r="L158" s="51">
        <f t="shared" si="0"/>
        <v>427977835.81</v>
      </c>
    </row>
    <row r="159" spans="1:12" ht="60" x14ac:dyDescent="0.3">
      <c r="A159" s="1"/>
      <c r="B159" s="45">
        <v>44970</v>
      </c>
      <c r="C159" s="46"/>
      <c r="D159" s="54"/>
      <c r="E159" s="48" t="s">
        <v>194</v>
      </c>
      <c r="F159" s="48" t="s">
        <v>144</v>
      </c>
      <c r="G159" s="47"/>
      <c r="H159" s="49" t="s">
        <v>195</v>
      </c>
      <c r="I159" s="47"/>
      <c r="J159" s="50">
        <v>30148282.59</v>
      </c>
      <c r="K159" s="50"/>
      <c r="L159" s="51">
        <f t="shared" si="0"/>
        <v>458126118.39999998</v>
      </c>
    </row>
    <row r="160" spans="1:12" ht="45" x14ac:dyDescent="0.3">
      <c r="A160" s="1"/>
      <c r="B160" s="45">
        <v>44970</v>
      </c>
      <c r="C160" s="46"/>
      <c r="D160" s="54"/>
      <c r="E160" s="48" t="s">
        <v>196</v>
      </c>
      <c r="F160" s="48" t="s">
        <v>144</v>
      </c>
      <c r="G160" s="47"/>
      <c r="H160" s="49" t="s">
        <v>197</v>
      </c>
      <c r="I160" s="47"/>
      <c r="J160" s="50">
        <v>461088462.11000001</v>
      </c>
      <c r="K160" s="50"/>
      <c r="L160" s="51">
        <f t="shared" si="0"/>
        <v>919214580.50999999</v>
      </c>
    </row>
    <row r="161" spans="1:12" ht="45" x14ac:dyDescent="0.3">
      <c r="A161" s="1"/>
      <c r="B161" s="45">
        <v>44972</v>
      </c>
      <c r="C161" s="46"/>
      <c r="D161" s="54"/>
      <c r="E161" s="48" t="s">
        <v>198</v>
      </c>
      <c r="F161" s="48" t="s">
        <v>144</v>
      </c>
      <c r="G161" s="47"/>
      <c r="H161" s="49" t="s">
        <v>199</v>
      </c>
      <c r="I161" s="47"/>
      <c r="J161" s="50">
        <v>9687392.7200000007</v>
      </c>
      <c r="K161" s="50"/>
      <c r="L161" s="51">
        <f t="shared" si="0"/>
        <v>928901973.23000002</v>
      </c>
    </row>
    <row r="162" spans="1:12" ht="45" x14ac:dyDescent="0.3">
      <c r="A162" s="1"/>
      <c r="B162" s="45">
        <v>44972</v>
      </c>
      <c r="C162" s="46"/>
      <c r="D162" s="54"/>
      <c r="E162" s="48" t="s">
        <v>200</v>
      </c>
      <c r="F162" s="48" t="s">
        <v>144</v>
      </c>
      <c r="G162" s="47"/>
      <c r="H162" s="49" t="s">
        <v>201</v>
      </c>
      <c r="I162" s="47"/>
      <c r="J162" s="50">
        <v>139352918</v>
      </c>
      <c r="K162" s="50"/>
      <c r="L162" s="51">
        <f t="shared" si="0"/>
        <v>1068254891.23</v>
      </c>
    </row>
    <row r="163" spans="1:12" ht="49.5" x14ac:dyDescent="0.3">
      <c r="A163" s="1"/>
      <c r="B163" s="45">
        <v>44972</v>
      </c>
      <c r="C163" s="46">
        <v>293</v>
      </c>
      <c r="D163" s="54"/>
      <c r="E163" s="48" t="s">
        <v>159</v>
      </c>
      <c r="F163" s="48" t="s">
        <v>202</v>
      </c>
      <c r="G163" s="47"/>
      <c r="H163" s="49" t="s">
        <v>203</v>
      </c>
      <c r="I163" s="47"/>
      <c r="J163" s="50"/>
      <c r="K163" s="50">
        <v>62265.06</v>
      </c>
      <c r="L163" s="51">
        <f t="shared" si="0"/>
        <v>1068192626.1700001</v>
      </c>
    </row>
    <row r="164" spans="1:12" ht="49.5" x14ac:dyDescent="0.3">
      <c r="A164" s="1"/>
      <c r="B164" s="45">
        <v>44972</v>
      </c>
      <c r="C164" s="46">
        <v>295</v>
      </c>
      <c r="D164" s="54"/>
      <c r="E164" s="48" t="s">
        <v>159</v>
      </c>
      <c r="F164" s="48" t="s">
        <v>202</v>
      </c>
      <c r="G164" s="47"/>
      <c r="H164" s="49" t="s">
        <v>204</v>
      </c>
      <c r="I164" s="47"/>
      <c r="J164" s="50"/>
      <c r="K164" s="50">
        <v>62265.06</v>
      </c>
      <c r="L164" s="51">
        <f t="shared" si="0"/>
        <v>1068130361.1100001</v>
      </c>
    </row>
    <row r="165" spans="1:12" ht="33" x14ac:dyDescent="0.3">
      <c r="A165" s="1"/>
      <c r="B165" s="45">
        <v>44972</v>
      </c>
      <c r="C165" s="46">
        <v>300</v>
      </c>
      <c r="D165" s="54"/>
      <c r="E165" s="48" t="s">
        <v>134</v>
      </c>
      <c r="F165" s="48" t="s">
        <v>205</v>
      </c>
      <c r="G165" s="47"/>
      <c r="H165" s="49" t="s">
        <v>206</v>
      </c>
      <c r="I165" s="47"/>
      <c r="J165" s="58"/>
      <c r="K165" s="50">
        <v>23600</v>
      </c>
      <c r="L165" s="51">
        <f t="shared" si="0"/>
        <v>1068106761.1100001</v>
      </c>
    </row>
    <row r="166" spans="1:12" ht="33" x14ac:dyDescent="0.3">
      <c r="A166" s="1"/>
      <c r="B166" s="45">
        <v>44972</v>
      </c>
      <c r="C166" s="46">
        <v>303</v>
      </c>
      <c r="D166" s="54"/>
      <c r="E166" s="48" t="s">
        <v>134</v>
      </c>
      <c r="F166" s="48" t="s">
        <v>135</v>
      </c>
      <c r="G166" s="47"/>
      <c r="H166" s="49" t="s">
        <v>207</v>
      </c>
      <c r="I166" s="47"/>
      <c r="J166" s="50"/>
      <c r="K166" s="50">
        <v>11800</v>
      </c>
      <c r="L166" s="51">
        <f t="shared" si="0"/>
        <v>1068094961.1100001</v>
      </c>
    </row>
    <row r="167" spans="1:12" ht="49.5" x14ac:dyDescent="0.3">
      <c r="A167" s="1"/>
      <c r="B167" s="45">
        <v>44973</v>
      </c>
      <c r="C167" s="46">
        <v>313</v>
      </c>
      <c r="D167" s="54"/>
      <c r="E167" s="48" t="s">
        <v>153</v>
      </c>
      <c r="F167" s="48" t="s">
        <v>208</v>
      </c>
      <c r="G167" s="47"/>
      <c r="H167" s="49" t="s">
        <v>209</v>
      </c>
      <c r="I167" s="47"/>
      <c r="J167" s="50"/>
      <c r="K167" s="50">
        <v>370407.84</v>
      </c>
      <c r="L167" s="51">
        <f t="shared" si="0"/>
        <v>1067724553.2700001</v>
      </c>
    </row>
    <row r="168" spans="1:12" ht="49.5" x14ac:dyDescent="0.3">
      <c r="A168" s="1"/>
      <c r="B168" s="45">
        <v>44973</v>
      </c>
      <c r="C168" s="46">
        <v>317</v>
      </c>
      <c r="D168" s="54"/>
      <c r="E168" s="57" t="s">
        <v>210</v>
      </c>
      <c r="F168" s="48" t="s">
        <v>211</v>
      </c>
      <c r="G168" s="47"/>
      <c r="H168" s="49" t="s">
        <v>212</v>
      </c>
      <c r="I168" s="47"/>
      <c r="J168" s="50"/>
      <c r="K168" s="50">
        <v>20245500</v>
      </c>
      <c r="L168" s="51">
        <f t="shared" si="0"/>
        <v>1047479053.2700001</v>
      </c>
    </row>
    <row r="169" spans="1:12" ht="49.5" x14ac:dyDescent="0.3">
      <c r="A169" s="1"/>
      <c r="B169" s="45">
        <v>44973</v>
      </c>
      <c r="C169" s="46">
        <v>319</v>
      </c>
      <c r="D169" s="54"/>
      <c r="E169" s="57" t="s">
        <v>213</v>
      </c>
      <c r="F169" s="48" t="s">
        <v>214</v>
      </c>
      <c r="G169" s="47"/>
      <c r="H169" s="49" t="s">
        <v>215</v>
      </c>
      <c r="I169" s="47"/>
      <c r="J169" s="50"/>
      <c r="K169" s="50">
        <v>4241781.08</v>
      </c>
      <c r="L169" s="51">
        <f t="shared" si="0"/>
        <v>1043237272.1900001</v>
      </c>
    </row>
    <row r="170" spans="1:12" ht="45" x14ac:dyDescent="0.3">
      <c r="A170" s="1"/>
      <c r="B170" s="45">
        <v>44973</v>
      </c>
      <c r="C170" s="46">
        <v>328</v>
      </c>
      <c r="E170" s="48" t="s">
        <v>216</v>
      </c>
      <c r="F170" s="48" t="s">
        <v>144</v>
      </c>
      <c r="G170" s="47"/>
      <c r="H170" s="49" t="s">
        <v>217</v>
      </c>
      <c r="I170" s="47"/>
      <c r="J170" s="50"/>
      <c r="K170" s="50">
        <v>10666.67</v>
      </c>
      <c r="L170" s="51">
        <f t="shared" si="0"/>
        <v>1043226605.5200001</v>
      </c>
    </row>
    <row r="171" spans="1:12" ht="45" x14ac:dyDescent="0.3">
      <c r="A171" s="1"/>
      <c r="B171" s="45">
        <v>44974</v>
      </c>
      <c r="C171" s="46"/>
      <c r="D171" s="54"/>
      <c r="E171" s="48" t="s">
        <v>218</v>
      </c>
      <c r="F171" s="48" t="s">
        <v>144</v>
      </c>
      <c r="G171" s="47"/>
      <c r="H171" s="49" t="s">
        <v>219</v>
      </c>
      <c r="I171" s="47"/>
      <c r="J171" s="50">
        <v>142139752.33008</v>
      </c>
      <c r="K171" s="50"/>
      <c r="L171" s="51">
        <f t="shared" si="0"/>
        <v>1185366357.85008</v>
      </c>
    </row>
    <row r="172" spans="1:12" ht="45" x14ac:dyDescent="0.3">
      <c r="A172" s="1"/>
      <c r="B172" s="45">
        <v>44974</v>
      </c>
      <c r="C172" s="46"/>
      <c r="D172" s="54"/>
      <c r="E172" s="48" t="s">
        <v>220</v>
      </c>
      <c r="F172" s="48" t="s">
        <v>144</v>
      </c>
      <c r="G172" s="47"/>
      <c r="H172" s="49" t="s">
        <v>221</v>
      </c>
      <c r="I172" s="47"/>
      <c r="J172" s="50">
        <v>2247151.8654</v>
      </c>
      <c r="K172" s="50"/>
      <c r="L172" s="51">
        <f t="shared" si="0"/>
        <v>1187613509.7154801</v>
      </c>
    </row>
    <row r="173" spans="1:12" ht="33" x14ac:dyDescent="0.3">
      <c r="A173" s="1"/>
      <c r="B173" s="45">
        <v>44979</v>
      </c>
      <c r="C173" s="46">
        <v>351</v>
      </c>
      <c r="D173" s="54"/>
      <c r="E173" s="48" t="s">
        <v>131</v>
      </c>
      <c r="F173" s="48" t="s">
        <v>222</v>
      </c>
      <c r="G173" s="47"/>
      <c r="H173" s="49" t="s">
        <v>223</v>
      </c>
      <c r="I173" s="47"/>
      <c r="J173" s="50"/>
      <c r="K173" s="50">
        <v>12269443.029999999</v>
      </c>
      <c r="L173" s="51">
        <f t="shared" si="0"/>
        <v>1175344066.6854801</v>
      </c>
    </row>
    <row r="174" spans="1:12" ht="49.5" x14ac:dyDescent="0.3">
      <c r="A174" s="1"/>
      <c r="B174" s="59">
        <v>44979</v>
      </c>
      <c r="C174" s="46">
        <v>357</v>
      </c>
      <c r="D174" s="54"/>
      <c r="E174" s="48" t="s">
        <v>171</v>
      </c>
      <c r="F174" s="48" t="s">
        <v>224</v>
      </c>
      <c r="G174" s="47"/>
      <c r="H174" s="49" t="s">
        <v>225</v>
      </c>
      <c r="I174" s="47"/>
      <c r="J174" s="50"/>
      <c r="K174" s="50">
        <v>2671144.21</v>
      </c>
      <c r="L174" s="51">
        <f>+L173+J174-K174</f>
        <v>1172672922.4754801</v>
      </c>
    </row>
    <row r="175" spans="1:12" ht="33" x14ac:dyDescent="0.3">
      <c r="A175" s="1"/>
      <c r="B175" s="59">
        <v>44979</v>
      </c>
      <c r="C175" s="46">
        <v>362</v>
      </c>
      <c r="D175" s="54" t="s">
        <v>226</v>
      </c>
      <c r="E175" s="48" t="s">
        <v>227</v>
      </c>
      <c r="F175" s="48" t="s">
        <v>228</v>
      </c>
      <c r="G175" s="47"/>
      <c r="H175" s="49" t="s">
        <v>229</v>
      </c>
      <c r="I175" s="47"/>
      <c r="J175" s="50"/>
      <c r="K175" s="50">
        <v>130203.7</v>
      </c>
      <c r="L175" s="51">
        <f>+L174+J175-K175</f>
        <v>1172542718.77548</v>
      </c>
    </row>
    <row r="176" spans="1:12" ht="33" x14ac:dyDescent="0.3">
      <c r="A176" s="1"/>
      <c r="B176" s="59">
        <v>44980</v>
      </c>
      <c r="C176" s="46">
        <v>370</v>
      </c>
      <c r="D176" s="54"/>
      <c r="E176" s="48" t="s">
        <v>230</v>
      </c>
      <c r="F176" s="48" t="s">
        <v>231</v>
      </c>
      <c r="G176" s="47"/>
      <c r="H176" s="49" t="s">
        <v>232</v>
      </c>
      <c r="I176" s="47"/>
      <c r="J176" s="50"/>
      <c r="K176" s="50">
        <v>4859.12</v>
      </c>
      <c r="L176" s="51">
        <f t="shared" si="0"/>
        <v>1172537859.6554801</v>
      </c>
    </row>
    <row r="177" spans="1:14" ht="33" x14ac:dyDescent="0.3">
      <c r="A177" s="1"/>
      <c r="B177" s="59">
        <v>44980</v>
      </c>
      <c r="C177" s="46">
        <v>372</v>
      </c>
      <c r="D177" s="54"/>
      <c r="E177" s="48" t="s">
        <v>233</v>
      </c>
      <c r="F177" s="48" t="s">
        <v>234</v>
      </c>
      <c r="G177" s="47"/>
      <c r="H177" s="49" t="s">
        <v>235</v>
      </c>
      <c r="I177" s="47"/>
      <c r="J177" s="50"/>
      <c r="K177" s="50">
        <v>12496.2</v>
      </c>
      <c r="L177" s="51">
        <f t="shared" si="0"/>
        <v>1172525363.4554801</v>
      </c>
    </row>
    <row r="178" spans="1:14" ht="49.5" x14ac:dyDescent="0.3">
      <c r="A178" s="1"/>
      <c r="B178" s="59">
        <v>44980</v>
      </c>
      <c r="C178" s="46">
        <v>374</v>
      </c>
      <c r="D178" s="54"/>
      <c r="E178" s="48" t="s">
        <v>156</v>
      </c>
      <c r="F178" s="48" t="s">
        <v>236</v>
      </c>
      <c r="G178" s="47"/>
      <c r="H178" s="49" t="s">
        <v>237</v>
      </c>
      <c r="I178" s="47"/>
      <c r="J178" s="50"/>
      <c r="K178" s="50">
        <v>25075</v>
      </c>
      <c r="L178" s="51">
        <f t="shared" si="0"/>
        <v>1172500288.4554801</v>
      </c>
    </row>
    <row r="179" spans="1:14" ht="33" x14ac:dyDescent="0.3">
      <c r="A179" s="1"/>
      <c r="B179" s="59">
        <v>44980</v>
      </c>
      <c r="C179" s="46">
        <v>376</v>
      </c>
      <c r="D179" s="54"/>
      <c r="E179" s="48" t="s">
        <v>238</v>
      </c>
      <c r="F179" s="48" t="s">
        <v>239</v>
      </c>
      <c r="G179" s="47"/>
      <c r="H179" s="49" t="s">
        <v>240</v>
      </c>
      <c r="I179" s="47"/>
      <c r="J179" s="50"/>
      <c r="K179" s="50">
        <v>15493.4</v>
      </c>
      <c r="L179" s="51">
        <f t="shared" si="0"/>
        <v>1172484795.05548</v>
      </c>
    </row>
    <row r="180" spans="1:14" ht="49.5" x14ac:dyDescent="0.3">
      <c r="A180" s="1"/>
      <c r="B180" s="59">
        <v>44980</v>
      </c>
      <c r="C180" s="46">
        <v>378</v>
      </c>
      <c r="D180" s="54"/>
      <c r="E180" s="48" t="s">
        <v>241</v>
      </c>
      <c r="F180" s="48" t="s">
        <v>242</v>
      </c>
      <c r="G180" s="47"/>
      <c r="H180" s="49" t="s">
        <v>243</v>
      </c>
      <c r="I180" s="47"/>
      <c r="J180" s="50"/>
      <c r="K180" s="50">
        <v>9874</v>
      </c>
      <c r="L180" s="51">
        <f t="shared" si="0"/>
        <v>1172474921.05548</v>
      </c>
    </row>
    <row r="181" spans="1:14" ht="49.5" x14ac:dyDescent="0.3">
      <c r="A181" s="1"/>
      <c r="B181" s="59">
        <v>44980</v>
      </c>
      <c r="C181" s="46">
        <v>382</v>
      </c>
      <c r="D181" s="54"/>
      <c r="E181" s="48" t="s">
        <v>244</v>
      </c>
      <c r="F181" s="48" t="s">
        <v>245</v>
      </c>
      <c r="G181" s="47"/>
      <c r="H181" s="49" t="s">
        <v>246</v>
      </c>
      <c r="I181" s="47"/>
      <c r="J181" s="50"/>
      <c r="K181" s="50">
        <v>116935.05</v>
      </c>
      <c r="L181" s="51">
        <f t="shared" si="0"/>
        <v>1172357986.0054801</v>
      </c>
    </row>
    <row r="182" spans="1:14" ht="33" x14ac:dyDescent="0.3">
      <c r="A182" s="1"/>
      <c r="B182" s="59">
        <v>44981</v>
      </c>
      <c r="C182" s="46">
        <v>390</v>
      </c>
      <c r="D182" s="54"/>
      <c r="E182" s="48" t="s">
        <v>134</v>
      </c>
      <c r="F182" s="48" t="s">
        <v>135</v>
      </c>
      <c r="G182" s="47"/>
      <c r="H182" s="49" t="s">
        <v>247</v>
      </c>
      <c r="I182" s="47"/>
      <c r="J182" s="50"/>
      <c r="K182" s="50">
        <v>23600</v>
      </c>
      <c r="L182" s="51">
        <f t="shared" si="0"/>
        <v>1172334386.0054801</v>
      </c>
    </row>
    <row r="183" spans="1:14" ht="33" x14ac:dyDescent="0.3">
      <c r="A183" s="1"/>
      <c r="B183" s="59">
        <v>44981</v>
      </c>
      <c r="C183" s="46">
        <v>391</v>
      </c>
      <c r="D183" s="54"/>
      <c r="E183" s="48" t="s">
        <v>134</v>
      </c>
      <c r="F183" s="48" t="s">
        <v>205</v>
      </c>
      <c r="G183" s="47"/>
      <c r="H183" s="49" t="s">
        <v>248</v>
      </c>
      <c r="I183" s="47"/>
      <c r="J183" s="50"/>
      <c r="K183" s="50">
        <v>11800</v>
      </c>
      <c r="L183" s="51">
        <f t="shared" si="0"/>
        <v>1172322586.0054801</v>
      </c>
    </row>
    <row r="184" spans="1:14" ht="49.5" x14ac:dyDescent="0.3">
      <c r="A184" s="1"/>
      <c r="B184" s="59">
        <v>44981</v>
      </c>
      <c r="C184" s="46">
        <v>395</v>
      </c>
      <c r="D184" s="54"/>
      <c r="E184" s="48" t="s">
        <v>171</v>
      </c>
      <c r="F184" s="48" t="s">
        <v>249</v>
      </c>
      <c r="G184" s="47"/>
      <c r="H184" s="49" t="s">
        <v>250</v>
      </c>
      <c r="I184" s="47"/>
      <c r="J184" s="50"/>
      <c r="K184" s="50">
        <v>11595805.060000001</v>
      </c>
      <c r="L184" s="51">
        <f t="shared" si="0"/>
        <v>1160726780.9454801</v>
      </c>
    </row>
    <row r="185" spans="1:14" ht="45" x14ac:dyDescent="0.3">
      <c r="A185" s="1"/>
      <c r="B185" s="59">
        <v>44981</v>
      </c>
      <c r="C185" s="46">
        <v>398</v>
      </c>
      <c r="D185" s="54"/>
      <c r="E185" s="48" t="s">
        <v>251</v>
      </c>
      <c r="F185" s="48" t="s">
        <v>144</v>
      </c>
      <c r="G185" s="47"/>
      <c r="H185" s="49" t="s">
        <v>252</v>
      </c>
      <c r="I185" s="47"/>
      <c r="J185" s="50"/>
      <c r="K185" s="50">
        <v>240000</v>
      </c>
      <c r="L185" s="51">
        <f t="shared" si="0"/>
        <v>1160486780.9454801</v>
      </c>
    </row>
    <row r="186" spans="1:14" ht="45" x14ac:dyDescent="0.3">
      <c r="A186" s="1"/>
      <c r="B186" s="59">
        <v>44981</v>
      </c>
      <c r="C186" s="46">
        <v>400</v>
      </c>
      <c r="D186" s="54"/>
      <c r="E186" s="48" t="s">
        <v>253</v>
      </c>
      <c r="F186" s="48" t="s">
        <v>144</v>
      </c>
      <c r="G186" s="47"/>
      <c r="H186" s="49" t="s">
        <v>254</v>
      </c>
      <c r="I186" s="47"/>
      <c r="J186" s="60"/>
      <c r="K186" s="50">
        <v>157821.88</v>
      </c>
      <c r="L186" s="51">
        <f t="shared" si="0"/>
        <v>1160328959.06548</v>
      </c>
    </row>
    <row r="187" spans="1:14" ht="15.75" thickBot="1" x14ac:dyDescent="0.3">
      <c r="B187" s="61" t="s">
        <v>117</v>
      </c>
      <c r="C187" s="62"/>
      <c r="D187" s="62"/>
      <c r="E187" s="62"/>
      <c r="F187" s="61"/>
      <c r="G187" s="62"/>
      <c r="H187" s="63"/>
      <c r="I187" s="62"/>
      <c r="J187" s="64">
        <f>SUM(J133:J186)</f>
        <v>1427820091.4054801</v>
      </c>
      <c r="K187" s="64">
        <f>SUM(K133:K186)</f>
        <v>219810804.90000001</v>
      </c>
      <c r="L187" s="64">
        <f>+L186</f>
        <v>1160328959.06548</v>
      </c>
      <c r="N187" s="52"/>
    </row>
    <row r="188" spans="1:14" ht="16.5" thickTop="1" x14ac:dyDescent="0.3"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1"/>
      <c r="M188" s="26"/>
    </row>
    <row r="189" spans="1:14" ht="15.75" x14ac:dyDescent="0.3"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33"/>
    </row>
    <row r="190" spans="1:14" ht="15.75" x14ac:dyDescent="0.3">
      <c r="B190" s="1"/>
      <c r="E190" s="1"/>
      <c r="F190" s="1"/>
      <c r="G190" s="1"/>
      <c r="H190" s="1"/>
      <c r="I190" s="1"/>
      <c r="J190" s="2"/>
    </row>
    <row r="191" spans="1:14" ht="15.75" x14ac:dyDescent="0.3">
      <c r="B191" s="1"/>
      <c r="C191" s="69" t="s">
        <v>118</v>
      </c>
      <c r="D191" s="69"/>
      <c r="E191" s="69"/>
      <c r="G191" s="1"/>
      <c r="H191" s="35" t="s">
        <v>119</v>
      </c>
      <c r="I191" s="1"/>
      <c r="K191" s="69" t="s">
        <v>119</v>
      </c>
      <c r="L191" s="69"/>
    </row>
    <row r="192" spans="1:14" ht="15.75" x14ac:dyDescent="0.3">
      <c r="B192" s="1"/>
      <c r="C192" s="70" t="s">
        <v>120</v>
      </c>
      <c r="D192" s="70"/>
      <c r="E192" s="70"/>
      <c r="G192" s="3"/>
      <c r="H192" s="36" t="s">
        <v>121</v>
      </c>
      <c r="I192" s="1"/>
      <c r="J192" s="1"/>
      <c r="K192" s="70" t="s">
        <v>122</v>
      </c>
      <c r="L192" s="70"/>
      <c r="M192" s="65"/>
    </row>
    <row r="193" spans="2:13" ht="15.75" x14ac:dyDescent="0.3">
      <c r="B193" s="1"/>
      <c r="C193" s="67" t="s">
        <v>123</v>
      </c>
      <c r="D193" s="67"/>
      <c r="E193" s="67"/>
      <c r="G193" s="3"/>
      <c r="H193" s="3" t="s">
        <v>124</v>
      </c>
      <c r="I193" s="1"/>
      <c r="J193" s="1"/>
      <c r="K193" s="67" t="s">
        <v>125</v>
      </c>
      <c r="L193" s="67"/>
      <c r="M193" s="65"/>
    </row>
    <row r="194" spans="2:13" ht="15.75" x14ac:dyDescent="0.3"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1"/>
    </row>
    <row r="195" spans="2:13" x14ac:dyDescent="0.25">
      <c r="J195" s="52"/>
    </row>
    <row r="196" spans="2:13" x14ac:dyDescent="0.25">
      <c r="L196" s="66"/>
    </row>
  </sheetData>
  <mergeCells count="20">
    <mergeCell ref="B128:L128"/>
    <mergeCell ref="B2:L2"/>
    <mergeCell ref="B3:L3"/>
    <mergeCell ref="B4:L4"/>
    <mergeCell ref="B5:L5"/>
    <mergeCell ref="C118:E118"/>
    <mergeCell ref="K118:L118"/>
    <mergeCell ref="C119:E119"/>
    <mergeCell ref="K119:L119"/>
    <mergeCell ref="C120:E120"/>
    <mergeCell ref="K120:L120"/>
    <mergeCell ref="B127:L127"/>
    <mergeCell ref="C193:E193"/>
    <mergeCell ref="K193:L193"/>
    <mergeCell ref="B129:L129"/>
    <mergeCell ref="B130:L130"/>
    <mergeCell ref="C191:E191"/>
    <mergeCell ref="K191:L191"/>
    <mergeCell ref="C192:E192"/>
    <mergeCell ref="K192:L192"/>
  </mergeCells>
  <pageMargins left="0.70866141732283472" right="0.70866141732283472" top="0.74803149606299213" bottom="0.74803149606299213" header="0.31496062992125984" footer="0.31496062992125984"/>
  <pageSetup paperSize="5" scale="66" orientation="landscape" r:id="rId1"/>
  <rowBreaks count="1" manualBreakCount="1">
    <brk id="122" max="16383" man="1"/>
  </rowBreaks>
  <colBreaks count="1" manualBreakCount="1">
    <brk id="13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4B5E45-B609-4C98-964C-C89CD95DAFB3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847AA18E-755A-49F9-A352-16C6D7567D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FA257-D74C-4DF4-831A-6F204DE062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Maggy Villar</dc:creator>
  <cp:lastModifiedBy>Maggy Villar</cp:lastModifiedBy>
  <dcterms:created xsi:type="dcterms:W3CDTF">2024-01-26T12:44:34Z</dcterms:created>
  <dcterms:modified xsi:type="dcterms:W3CDTF">2024-01-26T13:44:32Z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  <property fmtid="{D5CDD505-2E9C-101B-9397-08002B2CF9AE}" pid="3" name="MediaServiceImageTags">
    <vt:lpwstr/>
  </property>
</Properties>
</file>