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2" documentId="11_90BBC5E3ED65EB100720D585A6F12E6731A4E6A7" xr6:coauthVersionLast="47" xr6:coauthVersionMax="47" xr10:uidLastSave="{1EF26539-D415-419E-AA48-2A52D134FEAF}"/>
  <bookViews>
    <workbookView xWindow="-120" yWindow="-120" windowWidth="29040" windowHeight="15720" xr2:uid="{00000000-000D-0000-FFFF-FFFF00000000}"/>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 i="1" l="1"/>
  <c r="F209" i="1"/>
  <c r="K192" i="1"/>
  <c r="M198" i="1" s="1"/>
  <c r="J192" i="1"/>
  <c r="L56" i="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55" i="1"/>
  <c r="B52" i="1"/>
  <c r="K40" i="1"/>
  <c r="J40" i="1"/>
  <c r="L7" i="1"/>
  <c r="L8" i="1" s="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M196" i="1" l="1"/>
  <c r="M197" i="1" s="1"/>
</calcChain>
</file>

<file path=xl/sharedStrings.xml><?xml version="1.0" encoding="utf-8"?>
<sst xmlns="http://schemas.openxmlformats.org/spreadsheetml/2006/main" count="701" uniqueCount="470">
  <si>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</si>
  <si>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</si>
  <si>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</si>
  <si>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</si>
  <si>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</si>
  <si>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</si>
  <si>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</si>
  <si>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</si>
  <si>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</si>
  <si>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</si>
  <si>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</si>
  <si>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</si>
  <si>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</si>
  <si>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</si>
  <si>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</si>
  <si>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4524000092536</t>
  </si>
  <si>
    <t>DGII</t>
  </si>
  <si>
    <t>IMP. 0.15-4524000002</t>
  </si>
  <si>
    <t>154</t>
  </si>
  <si>
    <t>CEIZTUR</t>
  </si>
  <si>
    <t>CK PAGADO EN CAJA</t>
  </si>
  <si>
    <t>938491337998</t>
  </si>
  <si>
    <t>COBRO IMP DGII 0.15%_TRANS TUB</t>
  </si>
  <si>
    <t>938491337800</t>
  </si>
  <si>
    <t>938491337576</t>
  </si>
  <si>
    <t>938491337426</t>
  </si>
  <si>
    <t>938491263020</t>
  </si>
  <si>
    <t>938491192557</t>
  </si>
  <si>
    <t>938491192365</t>
  </si>
  <si>
    <t>938491192190</t>
  </si>
  <si>
    <t>938491166155</t>
  </si>
  <si>
    <t>4524000051529</t>
  </si>
  <si>
    <t>IMP. 0.15-000000000</t>
  </si>
  <si>
    <t>38491337998</t>
  </si>
  <si>
    <t>Empleados</t>
  </si>
  <si>
    <t>PAGO NOMINA TUBANCOEMPRESAS DO</t>
  </si>
  <si>
    <t>38491337800</t>
  </si>
  <si>
    <t>38491337576</t>
  </si>
  <si>
    <t>38491337426</t>
  </si>
  <si>
    <t>38491263020</t>
  </si>
  <si>
    <t>38491192557</t>
  </si>
  <si>
    <t>38491192365</t>
  </si>
  <si>
    <t>38491192190</t>
  </si>
  <si>
    <t>38491166155</t>
  </si>
  <si>
    <t>4524000000003</t>
  </si>
  <si>
    <t>NOM: TRANSFERENCIA TESORERIA N</t>
  </si>
  <si>
    <t>4524000000013</t>
  </si>
  <si>
    <t>PAGOS NOMINAS NET-BANKING</t>
  </si>
  <si>
    <t>4524000000010</t>
  </si>
  <si>
    <t>4524000070705</t>
  </si>
  <si>
    <t>IMP. 0.15-4524000003</t>
  </si>
  <si>
    <t>4524000050519</t>
  </si>
  <si>
    <t>IMP. 0.15-4524000000</t>
  </si>
  <si>
    <t>4524000000018</t>
  </si>
  <si>
    <t>4524000000031</t>
  </si>
  <si>
    <t>4524000081358</t>
  </si>
  <si>
    <t>IMP. 0.15-4524000001</t>
  </si>
  <si>
    <t>4524000081357</t>
  </si>
  <si>
    <t>IMP. 0.15-4524000008</t>
  </si>
  <si>
    <t>9990002</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</si>
  <si>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</si>
  <si>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</si>
  <si>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</si>
  <si>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</si>
  <si>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</si>
  <si>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</si>
  <si>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</si>
  <si>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</si>
  <si>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</si>
  <si>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</si>
  <si>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</si>
  <si>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</si>
  <si>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</si>
  <si>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</si>
  <si>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</si>
  <si>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02/12/2024</t>
  </si>
  <si>
    <t>4035</t>
  </si>
  <si>
    <t>2.2.9.1.01</t>
  </si>
  <si>
    <t>CORPORACION DE ACUEDUCTO Y ALCANTARILLADO DEL MUNICIPIO DE BOCA CHICA</t>
  </si>
  <si>
    <t>Pago Fact. No. 8592, Correspondiente a la Intervención sanitaria acometida agua potable y residual para el proyecto Construcción Edificio Cestur Boca Chica, Santo Domingo Este; según anexos. .</t>
  </si>
  <si>
    <t>103473/24</t>
  </si>
  <si>
    <t>COMITE EJECUTOR DE INFRAESTRUCTURAS DE ZONAS TURISTICAS</t>
  </si>
  <si>
    <t>Ingresos correspondientes del 03 al 09/11/2024 (Vuelos Charter)</t>
  </si>
  <si>
    <t>4037</t>
  </si>
  <si>
    <t>2.1.1.2.06</t>
  </si>
  <si>
    <t>Compensación navideña brigadistas sargazo enero - diciembre 2024</t>
  </si>
  <si>
    <t>4039</t>
  </si>
  <si>
    <t>COMPENSACION NAVIDEÑA BRIGADISTAS SARGAZO JUL-DIC.2024</t>
  </si>
  <si>
    <t>4041</t>
  </si>
  <si>
    <t>COMPENSACION NAVIDEÑA BRIGADISTAS JUL-DIC.2024</t>
  </si>
  <si>
    <t>03/12/2024</t>
  </si>
  <si>
    <t>4045</t>
  </si>
  <si>
    <t>2.7.2.5.01, 2.7.2.2.01, 2.7.2.4.02</t>
  </si>
  <si>
    <t>MARIO JOSE HURTADO IMBERT</t>
  </si>
  <si>
    <t>Pago Avance 20% del monto RD$51,400,000.00, Contrato No. 24-2024. Reconstrucción del Muelle Turístico de Miches, Municipio Miches, Provincia El Seibo, Relanzamiento.</t>
  </si>
  <si>
    <t>4052</t>
  </si>
  <si>
    <t>Compensación navideña brigadistas inactivos jul-dic 2024</t>
  </si>
  <si>
    <t>4054</t>
  </si>
  <si>
    <t>Compensación navideña brigadistas sargazo inactivos jul-dic 2024</t>
  </si>
  <si>
    <t>04/12/2024</t>
  </si>
  <si>
    <t>4066</t>
  </si>
  <si>
    <t>2.1.1.5.03</t>
  </si>
  <si>
    <t>Nómina indemnización excolaborador</t>
  </si>
  <si>
    <t>4068</t>
  </si>
  <si>
    <t>2.1.1.5.04</t>
  </si>
  <si>
    <t>Nómina vacaciones no tomadas excolaborador</t>
  </si>
  <si>
    <t>4070</t>
  </si>
  <si>
    <t>Compensación navideña brigadistas enero - junio 2024</t>
  </si>
  <si>
    <t>05/12/2024</t>
  </si>
  <si>
    <t>4087</t>
  </si>
  <si>
    <t>2.2.9.2.01</t>
  </si>
  <si>
    <t>INSTITUTO DE FORMACION TURISTICA DEL CARIBE</t>
  </si>
  <si>
    <t>Pago Facturas No. 0925. Correspondiente al servicio de almuerzo para los empleados del CEIZTUR, desde el 18 al 22 de noviembre del 2024, según anexos.</t>
  </si>
  <si>
    <t>4090</t>
  </si>
  <si>
    <t>2.3.9.2.01</t>
  </si>
  <si>
    <t>Galen Office Supply, SRL</t>
  </si>
  <si>
    <t>Pago factura No. 0374, Adquisición de tóners y cartuchos para uso de las impresoras de la institución, Según anexos.</t>
  </si>
  <si>
    <t>4101</t>
  </si>
  <si>
    <t>2.2.8.7.05</t>
  </si>
  <si>
    <t>Mytrak Technology, SRL</t>
  </si>
  <si>
    <t>Pago factura No.0225 , Adquisición, Instalación y Mantenimiento de Sistema de Posicionamiento Global para los Vehículos Operativos de la flotilla Vehicular de CEIZTUR, según anexos.</t>
  </si>
  <si>
    <t>4103</t>
  </si>
  <si>
    <t>2.2.5.1.01</t>
  </si>
  <si>
    <t>SERD NET, SRL</t>
  </si>
  <si>
    <t>Pago factura No.0517,Servicio de Alquiler de Furgón para almacén provisional de los trabajadores de restauración del Monumento Alcázar de Colon, Ciudad Colonial, Distrito Nacional.</t>
  </si>
  <si>
    <t>4105</t>
  </si>
  <si>
    <t>2.2.7.2.02</t>
  </si>
  <si>
    <t>ALL Office Solutions TS, SRL</t>
  </si>
  <si>
    <t>Pago factura No. 2549, Servicio de Mantenimiento preventivo correctivo de impresoras de los diferentes departamentos del CEIZTUR, según anexos.</t>
  </si>
  <si>
    <t>06/12/2024</t>
  </si>
  <si>
    <t>4136</t>
  </si>
  <si>
    <t>XIOMARA DEL CARMEN MARMOLEJOS ACOSTA</t>
  </si>
  <si>
    <t>Pago Factura No.0087; Por el Alquiler de un inmueble que aloja oficinas de la policía de Turismo POLITUR, correspondiente al mes de diciembre 2024.</t>
  </si>
  <si>
    <t>4138</t>
  </si>
  <si>
    <t>2.3.7.1.02</t>
  </si>
  <si>
    <t>Estación De Servicios Coral, SRL</t>
  </si>
  <si>
    <t>Pago factura No. 1004, Adquisición de tickets de para la flotilla vehicular(areas operativas y administrativas) de la institución, según anexos.</t>
  </si>
  <si>
    <t>2.2.6.3.01</t>
  </si>
  <si>
    <t>HUMANO SEGUROS S A</t>
  </si>
  <si>
    <t>Pago Factura No. 2513, correspondiente al mes de diciembre 2024, del Seguro Médico de Salud a los empleados del CEIZTUR.</t>
  </si>
  <si>
    <t>2.2.7.2.06</t>
  </si>
  <si>
    <t>Agencia Bella, SAS.</t>
  </si>
  <si>
    <t>Pago Factura No. 0108, Contratación de Servicio de Mantenimiento Preventivo y Correctivo para Motocicleta Utilizada para Mensajería Externa del CEIZTUR, según anexos.</t>
  </si>
  <si>
    <t>Pago Facturas No. 0928 correspondiente al servicio de almuerzo para los empleados del CEIZTUR, desde el 25 al 29 de noviembre del 2024, según anexos.</t>
  </si>
  <si>
    <t>103493/24</t>
  </si>
  <si>
    <t>Ingresos correspondientes del 10 al 16/11/2024 (Vuelos Charter)</t>
  </si>
  <si>
    <t>103498/24</t>
  </si>
  <si>
    <t>Ingresos correspondientes del 01 AL 15/11/2024 (Vuelos Regulares)</t>
  </si>
  <si>
    <t>Restaurante Y Reposteria Punta Caleta, SRL</t>
  </si>
  <si>
    <t>Pago Fact. No. 0027. Contratación Servicio de Desayunos y Almuerzos para los Operativos del Programa Nacional de Limpieza de Playa y Balnearios (PNLPB), según anexos.</t>
  </si>
  <si>
    <t>2.2.8.5.01</t>
  </si>
  <si>
    <t>Consultoría y Servicios Salper, SRL</t>
  </si>
  <si>
    <t>Pago factura No. 0166, Contratación de Servicio de Fumigación y Desinfección para las Oficinas de la Institución, según anexos.</t>
  </si>
  <si>
    <t>2.6.1.1.01</t>
  </si>
  <si>
    <t>Romiva, SRL</t>
  </si>
  <si>
    <t>Pago factura No. 0153, Adquisición de Trituradoras para uso de la Institución destinado a MiPymes, según anexos.</t>
  </si>
  <si>
    <t>2.3.2.3.01</t>
  </si>
  <si>
    <t>Gregoria Del Rosario Ortiz Then</t>
  </si>
  <si>
    <t>Pago factura No. 0206, Adquisición de Uniformes del Programa Nacional de Limpieza de Playas y Balnearios (PNLPB) , destinado a MiPymes Mujer, según anexos.</t>
  </si>
  <si>
    <t>2.2.8.7.02</t>
  </si>
  <si>
    <t xml:space="preserve">	CARMEN ENICIA CHEVALIER DE CASADO</t>
  </si>
  <si>
    <t>Pago Factura No 0981, por concepto de Tramites Legales de Documentos, según anexos.</t>
  </si>
  <si>
    <t>Viamar, SA</t>
  </si>
  <si>
    <t>Pago facturas No.3171, 3173, 3180, 3195, 3231, 3283, 3298, 3360, 3403, 3418, 3424, 3430. Servicio de Mantenimiento para las Unidades Vehiculares en Garantía que fueron adquiridas para POLITUR, según anexos.</t>
  </si>
  <si>
    <t>Pago factura No. 3168 - 3399, Servicio de Mantenimiento para las Unidades Vehiculares en Garantía que fueron adquiridas para CEIZTUR, según anexos.</t>
  </si>
  <si>
    <t>2.7.2.2.01, 2.7.2.4.01</t>
  </si>
  <si>
    <t>Grupo Marfa, SRL</t>
  </si>
  <si>
    <t>Pago Fact. No. 0161, Cub. No.17 Proy. No.371 Cont. No.2-2022; Mejoramiento del Malecón Santo Domingo Este.</t>
  </si>
  <si>
    <t>11/12/2024</t>
  </si>
  <si>
    <t>4200</t>
  </si>
  <si>
    <t>Santo Domingo Motors Company, SA</t>
  </si>
  <si>
    <t>Pago factura No.0880 - 0913 - 0924 - 0952 - 0955 - 1021 - 1022 - 1052 - 1075 - 1081 - 1087 - 1088, Servicio de Mantenimiento  Preventivo y Correctivo para los Vehículos de Motor Adquiridos para POLITUR y CEIZTUR, según anexos.</t>
  </si>
  <si>
    <t>4201</t>
  </si>
  <si>
    <t>2.2.3.1.01, 2.2.4.1.01, 2.2.7.2.06, 2.2.8.2.01, 2.2.8.8.01, 2.2.9.2.01, 2.3.9.9.05</t>
  </si>
  <si>
    <t>FONDO REPONIBLE INSTITUCIONAL  COMITE EJECUTOR DE INFRAESTRUCTURA DE ZONAS TURISTICAS (CEIZTUR)</t>
  </si>
  <si>
    <t>4215</t>
  </si>
  <si>
    <t>2.7.2.4.01, 2.7.2.1.01, 2.7.2.7.01, 2.7.2.2.01, 2.2.8.7.01</t>
  </si>
  <si>
    <t>Construcciones Civiles y Proyectos Agregados CONCIPRA, SRL</t>
  </si>
  <si>
    <t>Pago Fact. No.0076, Cub. No.3 Proy. No.378, Cont. No.11-2022; Reconstrucción Vía de Acceso a la Playa Macao, Distrito Municipal Verón Punta Cana, Provincia La Altagracia.</t>
  </si>
  <si>
    <t>4220</t>
  </si>
  <si>
    <t>2.7.2.4.01, 2.7.1.2.01, 2.7.2.4.02</t>
  </si>
  <si>
    <t>Constructora Tradeco, SRL</t>
  </si>
  <si>
    <t>Pago Fact. No. 0176, Cub. No.2,  Proy. No. 403 , contrato No.27-2023; Reconstrucción del Malecón de Haina, Playa Gringo, Municipio Bajos de Haina, Provincia San Cristobal</t>
  </si>
  <si>
    <t>4227</t>
  </si>
  <si>
    <t>2.7.2.4.01</t>
  </si>
  <si>
    <t>Alconci Ingeniería, SRL</t>
  </si>
  <si>
    <t>Pago Fact. No. 0016, Cub. No.9, Proy. No. 400 contrato No.21-2023; Construcción de Estacionamiento Vehicular para Visitantes de la Playa Bayahíbe, Provincia La Altagracia.</t>
  </si>
  <si>
    <t>4229</t>
  </si>
  <si>
    <t>Ing. Julio A. Baez &amp; Asociados, SRL</t>
  </si>
  <si>
    <t>Pago Fact. No. 0156, Cub. No.1, Proy. No. 413 contrato No.15-2024; Construcción Verja Perimetral del Santuario Nacional Santo Cristo de los Milagros, Municipio de Bayaguana, Provincia Monte Plata.</t>
  </si>
  <si>
    <t>12/12/2024</t>
  </si>
  <si>
    <t>CENTRO DE EXPORTACION E INVERSIONES DE LA REPUBLICA DOMINICANA</t>
  </si>
  <si>
    <t>Pago Factura No. 0069. Cesión de derecho Contrato 32-2021 por los gastos de mantenimiento del edificio del CEI-RD espacio concedido al CEIZTUR, correspondiente al mes de diciembre 2024.</t>
  </si>
  <si>
    <t>2.2.8.7.06</t>
  </si>
  <si>
    <t>IMSEI GROUP, SRL</t>
  </si>
  <si>
    <t>Pago avance 20% del monto de RD$1,062,000.00; Servicio de mantenimiento a las estructuras de madera en el proyecto acceso Playa Esmeralda, Miches.</t>
  </si>
  <si>
    <t>4260</t>
  </si>
  <si>
    <t>ELSA MARGARITA DE LA CRUZ MATOS</t>
  </si>
  <si>
    <t>Pago Fact. No 0101, por concepto de Tramites Legales de Documentos, según anexos.</t>
  </si>
  <si>
    <t>2.7.1.2.01, 2.7.2.1.01, 2.7.2.2.01</t>
  </si>
  <si>
    <t>Camilo J. Hurtado C., Ingenieros Asociados, SRL</t>
  </si>
  <si>
    <t>Pago Fact. No. 0070, Cub. No.14 Proy. No. 386 contrato 25-2022; Reconstrucción de La Plaza del Pueblo de los Pescadores, Las Terrenas, Samaná.</t>
  </si>
  <si>
    <t>4266</t>
  </si>
  <si>
    <t>Auto Servicio Automotriz Inteligente RD, Auto Sai RD SRL</t>
  </si>
  <si>
    <t>Pago facturas No. 1992 - 1993 - 1994 - 1995 - 1996 - 2027 - 2028 - 2029 - 2053 -2054. Contratación de los Servicios de Mantenimiento y Reparación Para Vehículos de Motor de la Institución, Dirigido a MIPYMES, relanzamiento, según anexos.</t>
  </si>
  <si>
    <t>4271</t>
  </si>
  <si>
    <t>Nuespi Ingeniería, SRL</t>
  </si>
  <si>
    <t>Pago Fact. No. 0063, Cub. No. 1 Proy. No.417  Contrato No. 19-2024; Reparación de la calle Francisco Alberto Caamaño Deño, Municipio Las Terrenas, Provincia Samaná.</t>
  </si>
  <si>
    <t>4274</t>
  </si>
  <si>
    <t>2.6.8.5.01</t>
  </si>
  <si>
    <t>EPSA-LABCO Ingenieros Consultores, SA</t>
  </si>
  <si>
    <t>Pago Factura No. 0225,contratación de Servicio de Estudio de Vulnerabilidad de la iglesia Regina Angelorum, Ciudad Colonial, según anexos.</t>
  </si>
  <si>
    <t>4276</t>
  </si>
  <si>
    <t>2.3.1.1.01</t>
  </si>
  <si>
    <t>LUCEMAS SUPPLY, SRL</t>
  </si>
  <si>
    <t>Pago factura No. 0123, Adquisición de 400 Botella de Agua para los Operativos de Limpieza del PNLPB, destinado a Mipymes Mujer, según anexos.</t>
  </si>
  <si>
    <t>13/12/2024</t>
  </si>
  <si>
    <t>4278</t>
  </si>
  <si>
    <t>Brigadistas sargazo diciembre 2024.</t>
  </si>
  <si>
    <t>4280</t>
  </si>
  <si>
    <t>2.1.1.2.08, 2.1.5.1.01, 2.1.5.2.01, 2.1.5.3.01</t>
  </si>
  <si>
    <t>Nómina temporales mes de diciembre 2024</t>
  </si>
  <si>
    <t>4282</t>
  </si>
  <si>
    <t>2.1.1.3.01, 2.1.5.1.01, 2.1.5.2.01, 2.1.5.3.01</t>
  </si>
  <si>
    <t>Nómina tramite de pensión mes de diciembre 2024</t>
  </si>
  <si>
    <t>4284</t>
  </si>
  <si>
    <t>2.1.2.2.05</t>
  </si>
  <si>
    <t>Nómina militar mes de diciembre 2024</t>
  </si>
  <si>
    <t>4288</t>
  </si>
  <si>
    <t>2.3.1.3.03</t>
  </si>
  <si>
    <t>Servicios Verdes Especializados, SRL</t>
  </si>
  <si>
    <t>Pago factura No. 0177, Suministro e instalación de Palmas Cana y Mantenimiento de palmas existentes en el Malecón de Cabrera, según anexos.</t>
  </si>
  <si>
    <t>4300</t>
  </si>
  <si>
    <t>2.3.9.4.01</t>
  </si>
  <si>
    <t>B&amp;F MERCANTIL, SRL</t>
  </si>
  <si>
    <t>Pago factura No.1005,  Adquisición de Lonas para proteger los Vehículos y Equipos para el Programa Nacional de Limpieza de Playas y Balnearios, (PNLPB), destinado a MiPymes, según anexos.</t>
  </si>
  <si>
    <t>4302</t>
  </si>
  <si>
    <t>2.1.1.1.01, 2.1.5.1.01, 2.1.5.2.01, 2.1.5.3.01</t>
  </si>
  <si>
    <t>Nómina fijos diciembre 2024</t>
  </si>
  <si>
    <t>4306</t>
  </si>
  <si>
    <t>2.2.7.2.08</t>
  </si>
  <si>
    <t>REFRIASU LOGÍSTIC AND CONSTRUCTION S.R.L.</t>
  </si>
  <si>
    <t>Pago factura No. 0258. Contratación para Servicio de Mantenimiento Preventivo y Correctivo de Aires Acondicionado de la Institución por nueve meses o hasta agotar monto contratado, según anexos.</t>
  </si>
  <si>
    <t>4312</t>
  </si>
  <si>
    <t>Pago factura No. 0269, Contratación para Servicio de Mantenimiento Preventivo y Correctivo de Aires Acondicionado de la Institución por nueve meses o hasta agotar monto contratado, según anexos.</t>
  </si>
  <si>
    <t>4325</t>
  </si>
  <si>
    <t>2.6.5.6.01</t>
  </si>
  <si>
    <t>Lora, Guerrero &amp; Asociados, S.R.L.</t>
  </si>
  <si>
    <t>Pago final correspondiente al 80% de la  factura No. 0004, Contrato No. 26-2024. Suministro e Instalación de Equipos de Generador Para el Alcázar de Colón y Casa Aybar, según anexos.</t>
  </si>
  <si>
    <t>4338</t>
  </si>
  <si>
    <t>Pago factura No. 3626 - 3627 - 3633. Servicio de Mantenimiento para las Unidades Vehiculares en Garantía que fueron adquiridas para POLITUR, según anexos.</t>
  </si>
  <si>
    <t>2.2.8.7.01, 2.7.2.4.02, 2.7.2.2.01, 2.7.2.4.01, 2.7.2.1.01</t>
  </si>
  <si>
    <t>Devialsa, Desarrollo Vial, SRL</t>
  </si>
  <si>
    <t>Pago avance 20% del monto RD$101,029,874.17, Contrato No.28-2024; Reconstrucción Vía de Acceso a Playa Teco, Distrito Municipal Maimón, Provincia Puerto Plata</t>
  </si>
  <si>
    <t>2.1.5.1.01, 2.1.5.3.01, 2.1.5.2.01, 2.1.1.2.11</t>
  </si>
  <si>
    <t>Nómina interinato diciembre 2024</t>
  </si>
  <si>
    <t>Pago Factura No 3663. Servicio de Mantenimiento para las Unidades Vehiculares en Garantía que fueron adquiridas para CEIZTUR, según anexos.</t>
  </si>
  <si>
    <t>4352</t>
  </si>
  <si>
    <t>Pago factura No. 2106, Contratación de los Servicios de Mantenimiento y Reparación Para Vehículos de Motor de la Institución, Dirigido a MIPYMES, relanzamiento, según anexos.</t>
  </si>
  <si>
    <t>4355</t>
  </si>
  <si>
    <t>Nomina brigadistas diciembre 2024.</t>
  </si>
  <si>
    <t>4357</t>
  </si>
  <si>
    <t>2.7.1.2.01</t>
  </si>
  <si>
    <t>PROYECTOS CIVILES Y ELECTROMECANICOS (PROCELCA), SRL.</t>
  </si>
  <si>
    <t>Pago avance 20% del monto RD$ 6,051,114.61, Contrato No. 29-2024; Remodelación de Baños en el Ministerio de Turismo (MITUR), Sede Principal, Distrito Nacional.</t>
  </si>
  <si>
    <t>4368</t>
  </si>
  <si>
    <t>2.3.9.5.01</t>
  </si>
  <si>
    <t>Roslyn, SRL</t>
  </si>
  <si>
    <t>Pago factura No. 0302, Adquisición de Desechables para el Almuerzo de la Institución, Destinado a MiPymes Mujer, según anexos.</t>
  </si>
  <si>
    <t>4372</t>
  </si>
  <si>
    <t>2.2.7.1.01</t>
  </si>
  <si>
    <t>JORDI MOLINA FIGUERAS</t>
  </si>
  <si>
    <t>Pago No. 1 factura No. 0006, Contrato No. 17-2024; Restauración Artesonado y Mobiliario Alcázar de Colon, Ciudad Colonial, Distrito Nacional.</t>
  </si>
  <si>
    <t>4379</t>
  </si>
  <si>
    <t>Consorcio Kairox Kepher</t>
  </si>
  <si>
    <t>Pago Fact. No. 0005, Cub No.5 Proy. No. 396 Contrato No. 08-2023; Reconstrucción de Calles en el Casco Urbano, Distrito Municipal Bayahíbe, Provincia La Altagracia, Relanzamiento.</t>
  </si>
  <si>
    <t>4381</t>
  </si>
  <si>
    <t>Consorcio PPNorte</t>
  </si>
  <si>
    <t>Pago Fact. No.0003, Cub. No.3; Proy. No.373 Contrato No. 7-2022; Mejoramiento del Frente Costero de la Playa Sosua, Provincia Puerto Plata (Plaza Norte) Lote 2.</t>
  </si>
  <si>
    <t>4385</t>
  </si>
  <si>
    <t>2.2.6.2.01</t>
  </si>
  <si>
    <t>Seguros Reservas, SA</t>
  </si>
  <si>
    <t>Pago factura No. 3172, Inclusión de la póliza de seguro No. 2-2-814-0014122: Equipo de maquinaria y contratistas, por el periodo de vigencia del 30/11/2024 hasta 01/08/2025 correspondiente a dos (2) tractores John Deere del PNLPB.</t>
  </si>
  <si>
    <t>4388</t>
  </si>
  <si>
    <t>2.2.1.5.01</t>
  </si>
  <si>
    <t xml:space="preserve">	Altice Dominicana, SA</t>
  </si>
  <si>
    <t>Pago Factura No.9404, por los servicios de renta mensual de Internet móvil para las cámaras de vídeo vigilancia instaladas en Playa Macao correspondientes al mes de octubre del 2024, según anexos.</t>
  </si>
  <si>
    <t>4393</t>
  </si>
  <si>
    <t>BANCO DE RESERVA DE LA REP. DOM. BANCO SERVICIOS MULTIPLES, SA</t>
  </si>
  <si>
    <t>Saldo Cesión de crédito según acto No. 222/2024, pago Fact. No. 0016, Cub. No.11  Proy. No.379 Contrato No. 13-2022; Reconstrucción de las Infraestructuras Recreativas del Malecón de San Pedro de Macorís.</t>
  </si>
  <si>
    <t>4396</t>
  </si>
  <si>
    <t>Altice Dominicana, SA</t>
  </si>
  <si>
    <t>Pago Factura No.0366, por los servicios de renta mensual de Internet móvil para las cámaras de vídeo vigilancia instaladas en Playa Macao correspondientes al mes de noviembre del 2024, según anexos.</t>
  </si>
  <si>
    <t>4402</t>
  </si>
  <si>
    <t>2.7.2.7.01, 2.7.2.1.01, 2.6.1.9.01</t>
  </si>
  <si>
    <t>CONSTRUCTORA KUKY SILVERIO INDUSTRIAL, SRL</t>
  </si>
  <si>
    <t>Pago Fact. No. 0016, Cub. No.11  Proy. No.379 Contrato No.13-2022; Reconstrucción de las Infraestructuras Recreativas del Malecón de San Pedro de Macorís.</t>
  </si>
  <si>
    <t>4404</t>
  </si>
  <si>
    <t>2.2.1.3.01</t>
  </si>
  <si>
    <t>COMPANIA DOMINICANA DE TELEFONOS C POR A</t>
  </si>
  <si>
    <t>Pago Factura No. 2528, por Servicios de Renta Mensual de las Flotas del CEIZTUR, correspondiente al mes de noviembre  del año 2024.</t>
  </si>
  <si>
    <t>4406</t>
  </si>
  <si>
    <t>ICONSTA INMOBILIARIA Y CONSTRUCTORA TAVERAS CASTILLO, SRL</t>
  </si>
  <si>
    <t>Pago Fact. No. 0043, Cub. No.2 Proy. No.412 Contrato No. 9-2024; Reconstrucción de las Calles del Casco Urbano en el Municipio San Felipe, Provincia Puerto Plata.</t>
  </si>
  <si>
    <t>ARQUICONSTRUSA S A</t>
  </si>
  <si>
    <t>Pago Fact. No. 0011, Cub. No.11 Proy. No.389, Contrato No. 28-2022; Reconstrucción Vía de Acceso al Salto de Aguas Blancas, Municipio de Constanza, La Vega.</t>
  </si>
  <si>
    <t>2.3.9.1.01</t>
  </si>
  <si>
    <t>Green Love, SRL</t>
  </si>
  <si>
    <t>Pago factura No. 0531, Suministro de contenedores y vagonetas de basura para el proyecto acceso Playa Esmeralda, Miches, destinado a Mipymes Mujer, según anexos.</t>
  </si>
  <si>
    <t xml:space="preserve">2.7.2.4.01 </t>
  </si>
  <si>
    <t>Pago Fact. No. 0012, Cub. No.12,  Proy. No.389, Contrato No. 28-2022; Reconstrucción Vía de Acceso al Salto de Aguas Blancas, Municipio de Constanza, La Vega.</t>
  </si>
  <si>
    <t>2.3.9.6.01</t>
  </si>
  <si>
    <t>ICK Group, SRL</t>
  </si>
  <si>
    <t>Pago factura No. 0175, Adquisición e instalación  de Baterías para flotilla vehicular de la Institución, proceso destinado a Mipymes, según anexos.</t>
  </si>
  <si>
    <t>Mivier Investments, SRL</t>
  </si>
  <si>
    <t>Pago Fact. No. 0214, Cub. No. 1 Proy. No.416 Contrato No.18-2024; Habilitación de las Oficinas del Comité Ejecutor de Infraestructuras de Zonas Turísticas (CEIZTUR), ubicación Cuarto Nivel del Edificio PRODOMINICANA, Santo Domingo"</t>
  </si>
  <si>
    <t>Edinsa, SRL</t>
  </si>
  <si>
    <t>Pago Fact. No.0107 Cub. No.6 Proy. No.372 Contrato No.5-2022; Mejoramiento del Frente Costero de la Playa Sosua, Provincia Puerto Plata (Plaza Sur), Lote 1.</t>
  </si>
  <si>
    <t>Pago factura No. 0931 y 0932. Correspondiente al servicio de almuerzo para los empleados del CEIZTUR, desde el 02 al 13 de diciembre 2024, según anexos.</t>
  </si>
  <si>
    <t>Pago factura No. 1236 y 1242. Servicio de Mantenimiento  Preventivo y Correctivo para los Vehículos de Motor Adquiridos para POLITUR y CEIZTUR, según anexos.</t>
  </si>
  <si>
    <t>2.6.2.1.01</t>
  </si>
  <si>
    <t>Plaza Lama, SA</t>
  </si>
  <si>
    <t>Pago factura No. 2972, Adquisición TV para ser utilizada en la proyecciones de las obras realizadas en los destinos turísticos, según anexos.</t>
  </si>
  <si>
    <t>2.1.1.4.01</t>
  </si>
  <si>
    <t>Nómina diferencial regalía fijos 2024</t>
  </si>
  <si>
    <t>Nómina diferencial regalía temporales 2024</t>
  </si>
  <si>
    <t>2.7.2.2.01</t>
  </si>
  <si>
    <t>Constructora Convesta, SRL</t>
  </si>
  <si>
    <t>Pago fact. No.0113, Cub. No.5, Proy. No.381, Cont. No.16-2022; Reconstrucción Plaza de Vendedores Playa Cocolandia, Municipio Sabana Grande de Palenque, Provincia San Cristobal.</t>
  </si>
  <si>
    <t>2.7.2.1.01, 2.7.2.4.01</t>
  </si>
  <si>
    <t>Malespin Constructora, SRL</t>
  </si>
  <si>
    <t>Pago Fact. No. 0280, Cub. No.10, Proy. No. 394, Contrato No. 07-2023; Reconstrucción del Parque Nacional Submarino La Caleta, Provincia Santo Domingo.</t>
  </si>
  <si>
    <t>2.3.9.9.04</t>
  </si>
  <si>
    <t>Dies Trading, SRL</t>
  </si>
  <si>
    <t>Pago factura No. 0659, Adquisición de Herramientas para la Brigada del Programa Nacional de Limpieza de Playas y Balnearios del (PNLPB), destinado a MiPymes, según anexos.</t>
  </si>
  <si>
    <t>Marmovin, SRL</t>
  </si>
  <si>
    <t>Pago Fact. No. 0006, Cub. No. 2 Proy. No.411 Contrato No. 8-2024; Reconstrucción Pasarela Peatonal en la Zona Costera del Municipio Las Terrenas, Provincia Samaná.</t>
  </si>
  <si>
    <t>2.3.6.3.04</t>
  </si>
  <si>
    <t>Tecnofijaciones de Dominicana, SRL</t>
  </si>
  <si>
    <t>Pago factura No. 0673.  Adquisición de Herramientas para la Brigada del Programa Nacional de Limpieza de Playas y Balnearios del (PNLPB), destinado a MiPymes, según anexos.</t>
  </si>
  <si>
    <t>2.6.5.4.01</t>
  </si>
  <si>
    <t>REFRIASU LOGÍSTIC AND CONSTRUCTION S.R.L</t>
  </si>
  <si>
    <t>Pago factura No. 0270, Adquisición e Instalación de Equipos de Climatización Para Distinta Áreas de la Institución (Relanzamiento), según anexos.</t>
  </si>
  <si>
    <t>Pago Fact. No. 0036. Contratación Servicio de Desayunos para los Operativos del Programa Nacional de Limpieza de Playa y Balnearios (PNLPB), según anexos.</t>
  </si>
  <si>
    <t>2.3.5.3.01</t>
  </si>
  <si>
    <t>Daf Trading, SRL</t>
  </si>
  <si>
    <t>Pago factura No. 1761, Adquisición de Neumáticos para la Unidad Vehicular de la Institución, destinado a MiPymes.</t>
  </si>
  <si>
    <t>Consorcio Malecón Santa Bárbara</t>
  </si>
  <si>
    <t>Pago Fact. No. 0021, Cub. No.13 Proy. No.377 Cont. No. 9-2022; Mejoramiento del Drenaje Pluvial y Obras Complementarias, Malecón Santa Barbara; Lote 2: Mejoramiento del tramo Oeste del Malecón Santa Barbara, Samaná.</t>
  </si>
  <si>
    <t>2.7.2.7.01</t>
  </si>
  <si>
    <t>Constructora Dominguez &amp; Herreros, SRL</t>
  </si>
  <si>
    <t>Pago Fact. No. 0046 y 0047, Cub. No.19 y final, Proy. No. 366 cont. 51-2021; más devolución de vicios ocultos. Mejoramiento de la Laguna Gri Gri y su Entorno, Municipio de Río San Juan, Provincia María Trinidad Sánchez.</t>
  </si>
  <si>
    <t>Ransa, SRL</t>
  </si>
  <si>
    <t>Pago Fact. No.0192, Cub. No.4, Proy. No. 398, Cont. No.19-2023; Remodelación Parroquia Santa Barbara de Samaná, provincia Samaná.</t>
  </si>
  <si>
    <t>2.7.2.7.01, 2.7.2.2.01</t>
  </si>
  <si>
    <t>Constructora Pontevedra SRL</t>
  </si>
  <si>
    <t>Pago fact. No.0182 Cub. No.6, Proy. No. 399 Cont. No. 23-2023; Mejoramiento del entorno del Balneario Boca de Cachón, Provincia Independencia, Relanzamiento.</t>
  </si>
  <si>
    <t>103504/24</t>
  </si>
  <si>
    <t>Ingresos correspondientes del 17 al 23/11/2024 (Vuelos Charter)</t>
  </si>
  <si>
    <t>18/12/2024</t>
  </si>
  <si>
    <t>4509</t>
  </si>
  <si>
    <t>Pago fact. No. 0010, correspondiente al 80% restante del Servicio de mantenimiento a las estructuras de madera en el proyecto acceso Playa Esmeralda, Miches, segun anexos.</t>
  </si>
  <si>
    <t>4515</t>
  </si>
  <si>
    <t>2.6.1.3.01</t>
  </si>
  <si>
    <t>OMX Multiservicios, SRL</t>
  </si>
  <si>
    <t>Pago avance 20% del monto RD$280,908.00; Por la Adquisición de Equipo Computacional con Características Especiales para renderizar los Proyecto, segun anexos.</t>
  </si>
  <si>
    <t>4518</t>
  </si>
  <si>
    <t>Constructora CAG, SRL</t>
  </si>
  <si>
    <t>Pago fact. No.0057, Cub. No.4 Proy. No.401  Contrato No.22-2023; Construcción de Parque Urbano, Municipio Bajos de Haina, Provincia San Cristóbal ,Relanzamiento; Lote 1: Construcción de Parque urbano Municipio de Haina, Provincia San Cristobal.</t>
  </si>
  <si>
    <t>4519</t>
  </si>
  <si>
    <t>2.7.2.4.01, 2.7.1.2.01, 2.7.2.1.01, 2.7.2.2.01, 2.6.1.9.01, 2.2.8.7.01, 2.7.2.4.02</t>
  </si>
  <si>
    <t>Ingeniería Civil Internacional ICI, SRL</t>
  </si>
  <si>
    <t>Pago avance 20% del monto RD$221,929,449.20, Contrato No.32-2024; Reconstrucción del Frente Marítimo en el Municipio de Pedernales, Provincia Pedernales, relanzamiento, Lote 2, Lado Este.</t>
  </si>
  <si>
    <t>4522</t>
  </si>
  <si>
    <t>B&amp;M Ingenieros y Arquitectos, SRL</t>
  </si>
  <si>
    <t>Pago fact. No.0111 Cub. No.8, Proy. No. 324 Contrato No. 68-2019; Construcción Edificio Cestur Boca Chica, Provincia Santo Domingo Este.</t>
  </si>
  <si>
    <t>4523</t>
  </si>
  <si>
    <t>MARIEL NIEVE ACEVEDO ARACENA</t>
  </si>
  <si>
    <t>Pago avance 20% del monto RD$3,899,138.46, Contrato No.34-2024; Reparación Plaza de Vendedores del Balneario Los Patos, Provincia Barahona.</t>
  </si>
  <si>
    <t>4526</t>
  </si>
  <si>
    <t>2.7.2.7.01, 2.7.2.4.02</t>
  </si>
  <si>
    <t>Pago avance 20% del monto RD$68,374,173.00, Contrato No.33-2024; Reconstrucción del Frente Marítimo en el Municipio de Pedernales, Provincia Pedernales, relanzamiento, Lote 3, Paisajismo.</t>
  </si>
  <si>
    <t>4529</t>
  </si>
  <si>
    <t>Casa Del Ingeniero NR, SRL</t>
  </si>
  <si>
    <t>Pago Fact. 0129, Servicio de Reparación de Equipo Topográfico Colector de Data HCE 600, según anexos.</t>
  </si>
  <si>
    <t>4531</t>
  </si>
  <si>
    <t>Pago Fact. No. 0536; Servicio de Alquiler de Furgón para almacén provisional de los trabajos de restauración del monumento Alcázar de Colon, Ciudad Colonial por dos meses, según anexos.</t>
  </si>
  <si>
    <t>4534</t>
  </si>
  <si>
    <t>2.2.8.7.04</t>
  </si>
  <si>
    <t>Agrimdata &amp; Servicios, SRL</t>
  </si>
  <si>
    <t>Pago Fact. No.0033; Capacitaciones AutoCAD Civil 3D Básico, Modulo Planimetría y AutoCAD Civil 3D, Intermedio, Modulo Altimetría, según anexos.</t>
  </si>
  <si>
    <t>4536</t>
  </si>
  <si>
    <t>2.2.4.3.01</t>
  </si>
  <si>
    <t>Grupo Metal y Cristal, SRL</t>
  </si>
  <si>
    <t>Pago factura No. 0070, Contratación suministro e Instalación almacén provisional con sus puntales para restauración monumento Alcázar de Colon Distrito Nacional, según anexos.</t>
  </si>
  <si>
    <t>4538</t>
  </si>
  <si>
    <t>Pago factura No. 1760, Adquisición de Neumáticos para la flotilla Vehicular de la Institución, destinado a MiPymes.</t>
  </si>
  <si>
    <t>4540</t>
  </si>
  <si>
    <t>Solutecpro, SRL</t>
  </si>
  <si>
    <t>Pago Fact. No.0208; Contratación de Servicios para el acondicionamiento del área de la recepción de la Institución, según anexos.</t>
  </si>
  <si>
    <t>4542</t>
  </si>
  <si>
    <t>2.2.5.4.01</t>
  </si>
  <si>
    <t>Pago Factura No. 1759. Contratación de servicio de Grúa para traslado de equipo del programa (PNLPB), según anexos.</t>
  </si>
  <si>
    <t>4544</t>
  </si>
  <si>
    <t>2.6.5.7.01</t>
  </si>
  <si>
    <t>Ramirez &amp; Mojica Envoy Pack Courier Express, SRL</t>
  </si>
  <si>
    <t>Pago factura No.2744; Adquisición de cortadora de grama a gasolina (Trimmer) para uso de la Institución, segun anexos.</t>
  </si>
  <si>
    <t>4546</t>
  </si>
  <si>
    <t>Laboratorios Orbis, SA</t>
  </si>
  <si>
    <t>Pago factura No. 3667, Servicio Contratación de Rellenado Agua Potable en botellones para la Institución hasta agotar monto contratado, según anexos.</t>
  </si>
  <si>
    <t>4548</t>
  </si>
  <si>
    <t>Pago Fact. No.0140; Adquisición de 400 Botella de Agua para los Operativos de Limpieza del PNLPB, destinado a MiPymes Mujer, según anexos.</t>
  </si>
  <si>
    <t>19/12/2024</t>
  </si>
  <si>
    <t>4550</t>
  </si>
  <si>
    <t>2.3.1.3.03, 2.3.6.4.07</t>
  </si>
  <si>
    <t>Constructora Acaya, SRL</t>
  </si>
  <si>
    <t>Pago Fact. No.0002; Suministro y colocación de tierra negra y césped, con mantenimiento posterior a su colocación en el Malecón Santo Domingo Este, segundo llamado, según anexos.</t>
  </si>
  <si>
    <t>4552</t>
  </si>
  <si>
    <t>2.1.2.2.03</t>
  </si>
  <si>
    <t>Horas extras mes de noviembre 2024</t>
  </si>
  <si>
    <t>2.3.9.8.02, 2.3.6.3.04, 2.3.7.1.05</t>
  </si>
  <si>
    <t>MRO Mantenimiento Operación &amp; Reparación, SRL</t>
  </si>
  <si>
    <t>Pago Fact. No.0914; Adquisición de Materiales de Ferretería para uso de la Institución, destinado a MiPymes, según anexos.</t>
  </si>
  <si>
    <t>Benesta, SRL</t>
  </si>
  <si>
    <t>Pago avance 20% del monto RD$24,403,141.57, Contrato No. 30-2024; Reparación del Malecón Santo Domingo Este, Provincia Santo Domingo.</t>
  </si>
  <si>
    <t xml:space="preserve">2.1.2.2.15 </t>
  </si>
  <si>
    <t>Nómina compensación labores extraordinarias  año 2024</t>
  </si>
  <si>
    <t>2.7.2.1.01, 2.7.2.4.01, 2.2.8.7.01, 2.7.2.4.02, 2.7.1.2.01, 2.7.2.2.01, 2.6.1.9.01</t>
  </si>
  <si>
    <t>Dineba Diseños Interiores y Ebanisteria, SRL</t>
  </si>
  <si>
    <t>Pago avance 20% del monto RD$197,124,718.55, Contrato No. 31-2024; Reconstrucción del Frente Marítimo en el Municipio de Pedernales, Provincia Pedernales, relanzamiento, Lote 1, Lado Oeste.</t>
  </si>
  <si>
    <t>2.3.6.3.04, 2.3.9.9.04</t>
  </si>
  <si>
    <t>Springdale Comercial, SRL</t>
  </si>
  <si>
    <t>Pago Fact. No.0249; Adquisición de Herramientas para la Brigada del Programa Nacional de Limpieza de Playas y Balnearios del (PNLPB), destinado a MiPymes, según anexos.</t>
  </si>
  <si>
    <t>Pago factura No.3568; Servicio Contratación de Rellenado Agua Potable en botellones para la Institución hasta agotar monto contratado, según anexos.</t>
  </si>
  <si>
    <t>Pago Fact. No. 0178, Suministro e instalación de Palmas Cana y Mantenimiento de palmas existentes en el Malecón de Cabrera, según anexos.</t>
  </si>
  <si>
    <t>Codom, SRL</t>
  </si>
  <si>
    <t>Pago fact. No.0034, Cub. No.7, Proy. No.397, contrato No.18-2023; Construcción de Plaza Multiuso en el municipio de Santa Cruz, Provincia El Seibo.</t>
  </si>
  <si>
    <t>Pago de facturas No.1298,1287,1289,1279, 1288,1294; Servicio de Mantenimiento Preventivo y Correctivo para los Vehículos de Motor Adquiridos para POLITUR y CEIZTUR, según anexos.</t>
  </si>
  <si>
    <t>Pago Fact. No. 0028; Contratación Servicio de Desayunos para los Operativos del Programa Nacional de Limpieza de Playa y Balnearios (PNLPB), según anexos.</t>
  </si>
  <si>
    <t>2.1.2.2.15</t>
  </si>
  <si>
    <t>Nómina compensación extraordinaria por logro de metas año 2024</t>
  </si>
  <si>
    <t>2.2.7.1.02</t>
  </si>
  <si>
    <t>Castso Group, SRL</t>
  </si>
  <si>
    <t>Pago Fact. No. 0071; Servicio de Sustitución y Suministro de Juntas Para Baños de la institución, destinado a MiPymes Mujer, según anexos.</t>
  </si>
  <si>
    <t xml:space="preserve">2.2.8.7.04 </t>
  </si>
  <si>
    <t>Universidad Iberoamericana, INC</t>
  </si>
  <si>
    <t>Pago Fact. No. 0321; Capacitación Diplomado en Teoría y Práctica de la Contratación Publica (Semipresencial), segun anexos.</t>
  </si>
  <si>
    <t>You Color, SRL</t>
  </si>
  <si>
    <t>Pago factura No. 0545, Adquisición de Materiales gastables para el uso de la Institución, destinado a Mipymes Mujer.</t>
  </si>
  <si>
    <t>2.2.8.5.03</t>
  </si>
  <si>
    <t>VICTOR STERLYN SALOME</t>
  </si>
  <si>
    <t>Pago factura No. 0073, Servicios de limpieza de cisterna de la Institución, según anexos.</t>
  </si>
  <si>
    <t>Progessoe, SRL</t>
  </si>
  <si>
    <t>Pago factura No. 0141, Suministro e Instalación paneles de cristal del pasillo principal de la Institución, según anexos.</t>
  </si>
  <si>
    <t>DS Servicios Multiples, SRL</t>
  </si>
  <si>
    <t>Pago avance 80% del total RS$4,678,197.24,Por concepto de suministros e instalación de equipos de generador y transferencia automática para 4ta.planta (PRODOMINICANA-CEIZTUR),según anexos.</t>
  </si>
  <si>
    <t>103511/24</t>
  </si>
  <si>
    <t>Ingresos correspondientes del 24 al 30/11/2024 (Vuelos Charter)</t>
  </si>
  <si>
    <t>103517/24</t>
  </si>
  <si>
    <t>Ingresos correspondientes del 16 al 30/11/2024 (Vuelos Regulares)</t>
  </si>
  <si>
    <t>103523/24</t>
  </si>
  <si>
    <t>Ingresos correspondientes del 01 al 07/12/2024 (Vuelos Charter)</t>
  </si>
  <si>
    <t>Comparativo Ejecucion versus Tesoreria</t>
  </si>
  <si>
    <t>Total desembolsos segun Ejecucion al 31/12/2024</t>
  </si>
  <si>
    <t>Total desembolsos segun informe de tesoreria al 31/12/2024</t>
  </si>
  <si>
    <t>Diferencia</t>
  </si>
  <si>
    <t>Libramientos Realizados y Anulados (devueltos) en noviembre 2024</t>
  </si>
  <si>
    <t>Libramiento No. 4035 d/f 02/12/2024 Realizado</t>
  </si>
  <si>
    <t>Libramiento No. 4609 d/f 21/12/2024 Anulado</t>
  </si>
  <si>
    <r>
      <rPr>
        <b/>
        <sz val="12"/>
        <color rgb="FFFF0000"/>
        <rFont val="Century Gothic"/>
        <family val="2"/>
      </rPr>
      <t>Nota</t>
    </r>
    <r>
      <rPr>
        <sz val="12"/>
        <rFont val="Century Gothic"/>
        <family val="2"/>
      </rPr>
      <t>: Esta diferencia corresponde al libramiento No. 3857 realizado noviembre y anulado en diciembre, dicho pago fue realizado nuevamente d/f 02/12/2024 con el libramiento No. 4035. Y el libramiento No. 4609 d/f 21/12/2024 realizado en diciembre y anulado en enero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</si>
</sst>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13"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theme="1"/>
      <name val="Calibri"/>
      <family val="2"/>
      <scheme val="minor"/>
    </font>
    <font>
      <sz val="12"/>
      <color indexed="8"/>
      <name val="Palatino Linotype"/>
      <family val="1"/>
    </font>
    <font>
      <sz val="12"/>
      <name val="Palatino Linotype"/>
      <family val="1"/>
    </font>
    <font>
      <b/>
      <sz val="12"/>
      <name val="Century Gothic"/>
    </font>
    <font>
      <sz val="12"/>
      <name val="Century Gothic"/>
    </font>
    <font>
      <sz val="12"/>
      <color theme="1"/>
      <name val="Century Gothic"/>
    </font>
    <font>
      <b/>
      <sz val="12"/>
      <color theme="1"/>
      <name val="Century Gothic"/>
    </font>
    <font>
      <b/>
      <sz val="12"/>
      <color rgb="FFFF0000"/>
      <name val="Century Gothic"/>
      <family val="2"/>
    </font>
    <font>
      <sz val="12"/>
      <name val="Century Gothic"/>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2">
    <xf numFmtId="0" fontId="0" fillId="0" borderId="0" xfId="0"/>
    <xf numFmtId="0" fontId="2" fillId="0" borderId="0" xfId="0" applyFont="1"/>
    <xf numFmtId="0" fontId="3" fillId="0" borderId="0" xfId="0" applyFont="1" applyAlignment="1">
      <alignment horizontal="center"/>
    </xf>
    <xf numFmtId="0" fontId="4" fillId="0" borderId="0" xfId="0" applyFont="1"/>
    <xf numFmtId="17" fontId="3" fillId="0" borderId="0" xfId="0" applyNumberFormat="1" applyFont="1" applyAlignment="1">
      <alignment horizontal="center"/>
    </xf>
    <xf numFmtId="43" fontId="2" fillId="0" borderId="0" xfId="1" applyFont="1"/>
    <xf numFmtId="0" fontId="3" fillId="2" borderId="1" xfId="0" applyFont="1" applyFill="1" applyBorder="1" applyAlignment="1">
      <alignment horizontal="center"/>
    </xf>
    <xf numFmtId="43" fontId="3"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4" fillId="0" borderId="3" xfId="0" applyFont="1"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14" fontId="5" fillId="3" borderId="1" xfId="0" applyNumberFormat="1" applyFont="1" applyFill="1" applyBorder="1" applyAlignment="1">
      <alignment horizontal="right" vertical="center"/>
    </xf>
    <xf numFmtId="0" fontId="2" fillId="3" borderId="1" xfId="0" applyFont="1" applyFill="1" applyBorder="1" applyAlignment="1">
      <alignment horizontal="right"/>
    </xf>
    <xf numFmtId="0" fontId="2" fillId="3" borderId="1" xfId="0" applyFont="1" applyFill="1" applyBorder="1" applyAlignment="1">
      <alignment horizontal="center"/>
    </xf>
    <xf numFmtId="0" fontId="2" fillId="3" borderId="1" xfId="0" applyFont="1" applyFill="1" applyBorder="1"/>
    <xf numFmtId="0" fontId="2" fillId="0" borderId="1" xfId="0" applyFont="1" applyBorder="1"/>
    <xf numFmtId="43" fontId="2" fillId="0" borderId="1" xfId="0" applyNumberFormat="1" applyFont="1" applyBorder="1"/>
    <xf numFmtId="0" fontId="2" fillId="3" borderId="1" xfId="0" applyFont="1" applyFill="1" applyBorder="1" applyAlignment="1">
      <alignment horizontal="center" wrapText="1"/>
    </xf>
    <xf numFmtId="39" fontId="6" fillId="0" borderId="1" xfId="1" applyNumberFormat="1" applyFont="1" applyBorder="1" applyAlignment="1">
      <alignment horizontal="right"/>
    </xf>
    <xf numFmtId="0" fontId="2" fillId="0" borderId="1" xfId="0" applyFont="1" applyBorder="1" applyAlignment="1">
      <alignment horizontal="right"/>
    </xf>
    <xf numFmtId="0" fontId="2" fillId="0" borderId="1" xfId="0" applyFont="1" applyBorder="1" applyAlignment="1">
      <alignment horizontal="center"/>
    </xf>
    <xf numFmtId="0" fontId="3" fillId="2" borderId="5" xfId="0" applyFont="1" applyFill="1" applyBorder="1" applyAlignment="1">
      <alignment horizontal="center" wrapText="1"/>
    </xf>
    <xf numFmtId="0" fontId="2" fillId="2" borderId="0" xfId="0" applyFont="1" applyFill="1"/>
    <xf numFmtId="43" fontId="3" fillId="2" borderId="6" xfId="1" applyFont="1" applyFill="1" applyBorder="1"/>
    <xf numFmtId="43" fontId="3" fillId="2" borderId="6" xfId="0" applyNumberFormat="1" applyFont="1" applyFill="1" applyBorder="1"/>
    <xf numFmtId="43" fontId="2" fillId="0" borderId="0" xfId="0" applyNumberFormat="1" applyFont="1"/>
    <xf numFmtId="43" fontId="4" fillId="0" borderId="0" xfId="0" applyNumberFormat="1" applyFont="1"/>
    <xf numFmtId="0" fontId="3"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3" fillId="2" borderId="7" xfId="0" applyFont="1" applyFill="1" applyBorder="1" applyAlignment="1">
      <alignment horizontal="center"/>
    </xf>
    <xf numFmtId="43" fontId="3"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0" fontId="2" fillId="3" borderId="0" xfId="0" applyFont="1" applyFill="1"/>
    <xf numFmtId="0" fontId="2" fillId="3"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8" xfId="0" applyFont="1" applyFill="1" applyBorder="1" applyAlignment="1">
      <alignment horizontal="left" vertical="center" wrapText="1"/>
    </xf>
    <xf numFmtId="0" fontId="2" fillId="3" borderId="1" xfId="0" applyFont="1" applyFill="1" applyBorder="1" applyAlignment="1">
      <alignment horizontal="left" wrapText="1"/>
    </xf>
    <xf numFmtId="43" fontId="2" fillId="3" borderId="1" xfId="1" applyFont="1" applyFill="1" applyBorder="1" applyAlignment="1">
      <alignment vertical="center"/>
    </xf>
    <xf numFmtId="43" fontId="4" fillId="3" borderId="0" xfId="0" applyNumberFormat="1" applyFont="1" applyFill="1"/>
    <xf numFmtId="0" fontId="4" fillId="3" borderId="0" xfId="0" applyFont="1" applyFill="1"/>
    <xf numFmtId="14" fontId="5" fillId="3" borderId="1" xfId="0" applyNumberFormat="1" applyFont="1" applyFill="1" applyBorder="1" applyAlignment="1">
      <alignment horizontal="left" vertical="center" wrapText="1"/>
    </xf>
    <xf numFmtId="13" fontId="4" fillId="3" borderId="0" xfId="0" applyNumberFormat="1" applyFont="1" applyFill="1"/>
    <xf numFmtId="0" fontId="2" fillId="3" borderId="1"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9" xfId="0" applyFont="1" applyFill="1" applyBorder="1" applyAlignment="1">
      <alignment vertical="center"/>
    </xf>
    <xf numFmtId="0" fontId="2" fillId="3" borderId="9" xfId="0" applyFont="1" applyFill="1" applyBorder="1" applyAlignment="1">
      <alignment horizontal="left" wrapText="1"/>
    </xf>
    <xf numFmtId="14" fontId="5" fillId="3" borderId="9" xfId="0" applyNumberFormat="1" applyFont="1" applyFill="1" applyBorder="1" applyAlignment="1">
      <alignment horizontal="left" vertical="center" wrapText="1"/>
    </xf>
    <xf numFmtId="43" fontId="2" fillId="3" borderId="9" xfId="1" applyFont="1" applyFill="1" applyBorder="1" applyAlignment="1">
      <alignment vertical="center"/>
    </xf>
    <xf numFmtId="14" fontId="5" fillId="3" borderId="9" xfId="0" applyNumberFormat="1" applyFont="1" applyFill="1" applyBorder="1" applyAlignment="1">
      <alignment horizontal="left" vertical="center" wrapText="1" indent="1"/>
    </xf>
    <xf numFmtId="0" fontId="2" fillId="3" borderId="8" xfId="0" applyFont="1" applyFill="1" applyBorder="1" applyAlignment="1">
      <alignment horizontal="center" vertical="center"/>
    </xf>
    <xf numFmtId="0" fontId="2" fillId="3" borderId="8"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horizontal="left" wrapText="1"/>
    </xf>
    <xf numFmtId="14" fontId="5" fillId="3" borderId="8" xfId="0" applyNumberFormat="1" applyFont="1" applyFill="1" applyBorder="1" applyAlignment="1">
      <alignment horizontal="left" vertical="center" wrapText="1"/>
    </xf>
    <xf numFmtId="43" fontId="2" fillId="3" borderId="8" xfId="1" applyFont="1" applyFill="1" applyBorder="1" applyAlignment="1">
      <alignment vertical="center"/>
    </xf>
    <xf numFmtId="43" fontId="5" fillId="3" borderId="1" xfId="0" applyNumberFormat="1" applyFont="1" applyFill="1" applyBorder="1" applyAlignment="1">
      <alignment vertical="center"/>
    </xf>
    <xf numFmtId="164" fontId="4" fillId="3" borderId="0" xfId="0" applyNumberFormat="1" applyFont="1" applyFill="1"/>
    <xf numFmtId="165" fontId="4" fillId="3" borderId="0" xfId="1" applyNumberFormat="1" applyFont="1" applyFill="1"/>
    <xf numFmtId="14" fontId="5" fillId="3" borderId="8" xfId="0" applyNumberFormat="1" applyFont="1" applyFill="1" applyBorder="1" applyAlignment="1">
      <alignment horizontal="right" vertical="center"/>
    </xf>
    <xf numFmtId="43" fontId="2" fillId="0" borderId="1" xfId="1" applyFont="1" applyBorder="1" applyAlignment="1">
      <alignment vertical="center"/>
    </xf>
    <xf numFmtId="0" fontId="3" fillId="2" borderId="5" xfId="0" applyFont="1" applyFill="1" applyBorder="1" applyAlignment="1">
      <alignment horizontal="center" vertical="center" wrapText="1"/>
    </xf>
    <xf numFmtId="0" fontId="2" fillId="2" borderId="0" xfId="0" applyFont="1" applyFill="1" applyAlignment="1">
      <alignment vertical="center"/>
    </xf>
    <xf numFmtId="43" fontId="3" fillId="2" borderId="6" xfId="1" applyFont="1" applyFill="1" applyBorder="1" applyAlignment="1">
      <alignment vertical="center"/>
    </xf>
    <xf numFmtId="43" fontId="2" fillId="0" borderId="0" xfId="1" applyFont="1" applyBorder="1" applyAlignment="1">
      <alignment horizontal="right"/>
    </xf>
    <xf numFmtId="43" fontId="2" fillId="0" borderId="0" xfId="1" applyFont="1" applyBorder="1"/>
    <xf numFmtId="43" fontId="3" fillId="0" borderId="0" xfId="1" applyFont="1" applyBorder="1"/>
    <xf numFmtId="164" fontId="4" fillId="0" borderId="0" xfId="0" applyNumberFormat="1" applyFont="1"/>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165" fontId="4" fillId="0" borderId="0" xfId="1" applyNumberFormat="1" applyFont="1"/>
    <xf numFmtId="0" fontId="8" fillId="0" borderId="0" xfId="0" applyFont="1" applyAlignment="1">
      <alignment vertical="center"/>
    </xf>
    <xf numFmtId="0" fontId="9" fillId="0" borderId="0" xfId="0" applyFont="1" applyAlignment="1">
      <alignment horizontal="left" vertical="top"/>
    </xf>
    <xf numFmtId="43" fontId="9" fillId="0" borderId="0" xfId="1" applyFont="1" applyAlignment="1">
      <alignment horizontal="right" vertical="top"/>
    </xf>
    <xf numFmtId="43" fontId="9" fillId="0" borderId="0" xfId="1" applyFont="1" applyAlignment="1">
      <alignment horizontal="left" vertical="top"/>
    </xf>
    <xf numFmtId="0" fontId="7" fillId="0" borderId="0" xfId="0" applyFont="1" applyAlignment="1">
      <alignment horizontal="right"/>
    </xf>
    <xf numFmtId="43" fontId="10" fillId="0" borderId="10" xfId="1" applyFont="1" applyBorder="1" applyAlignment="1">
      <alignment horizontal="left" vertical="top"/>
    </xf>
    <xf numFmtId="3" fontId="9" fillId="0" borderId="0" xfId="0" applyNumberFormat="1" applyFont="1" applyAlignment="1">
      <alignment horizontal="left" vertical="top"/>
    </xf>
    <xf numFmtId="0" fontId="8" fillId="0" borderId="3" xfId="0" applyFont="1" applyBorder="1" applyAlignment="1">
      <alignment vertical="center"/>
    </xf>
    <xf numFmtId="0" fontId="8" fillId="0" borderId="4" xfId="0" applyFont="1" applyBorder="1" applyAlignment="1">
      <alignment vertical="center"/>
    </xf>
    <xf numFmtId="165" fontId="9" fillId="0" borderId="0" xfId="1" applyNumberFormat="1" applyFont="1" applyAlignment="1">
      <alignment horizontal="right" vertical="top"/>
    </xf>
    <xf numFmtId="0" fontId="8" fillId="0" borderId="11"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165" fontId="4" fillId="0" borderId="0" xfId="1" applyNumberFormat="1" applyFont="1" applyBorder="1"/>
    <xf numFmtId="165" fontId="4" fillId="0" borderId="0" xfId="0" applyNumberFormat="1" applyFont="1"/>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7"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6"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16423</xdr:rowOff>
    </xdr:from>
    <xdr:to>
      <xdr:col>5</xdr:col>
      <xdr:colOff>2228850</xdr:colOff>
      <xdr:row>3</xdr:row>
      <xdr:rowOff>57150</xdr:rowOff>
    </xdr:to>
    <xdr:pic>
      <xdr:nvPicPr>
        <xdr:cNvPr id="2" name="Picture 1">
          <a:extLst>
            <a:ext uri="{FF2B5EF4-FFF2-40B4-BE49-F238E27FC236}">
              <a16:creationId xmlns:a16="http://schemas.microsoft.com/office/drawing/2014/main" id="{C0309FDC-D14A-4117-857C-24C8B9B6164D}"/>
            </a:ext>
          </a:extLst>
        </xdr:cNvPr>
        <xdr:cNvPicPr/>
      </xdr:nvPicPr>
      <xdr:blipFill rotWithShape="1">
        <a:blip xmlns:r="http://schemas.openxmlformats.org/officeDocument/2006/relationships" r:embed="rId1"/>
        <a:srcRect l="21147" t="21357" r="20430" b="67487"/>
        <a:stretch/>
      </xdr:blipFill>
      <xdr:spPr bwMode="auto">
        <a:xfrm>
          <a:off x="28575" y="16423"/>
          <a:ext cx="7543800" cy="72652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178592</xdr:colOff>
      <xdr:row>47</xdr:row>
      <xdr:rowOff>119062</xdr:rowOff>
    </xdr:from>
    <xdr:to>
      <xdr:col>10</xdr:col>
      <xdr:colOff>663334</xdr:colOff>
      <xdr:row>53</xdr:row>
      <xdr:rowOff>23813</xdr:rowOff>
    </xdr:to>
    <xdr:pic>
      <xdr:nvPicPr>
        <xdr:cNvPr id="3" name="Picture 1">
          <a:extLst>
            <a:ext uri="{FF2B5EF4-FFF2-40B4-BE49-F238E27FC236}">
              <a16:creationId xmlns:a16="http://schemas.microsoft.com/office/drawing/2014/main" id="{81816FB1-D60F-469A-ADF5-BAE0656A236F}"/>
            </a:ext>
          </a:extLst>
        </xdr:cNvPr>
        <xdr:cNvPicPr/>
      </xdr:nvPicPr>
      <xdr:blipFill rotWithShape="1">
        <a:blip xmlns:r="http://schemas.openxmlformats.org/officeDocument/2006/relationships" r:embed="rId1"/>
        <a:srcRect l="21147" t="21357" r="20430" b="67487"/>
        <a:stretch/>
      </xdr:blipFill>
      <xdr:spPr bwMode="auto">
        <a:xfrm>
          <a:off x="350042" y="11044237"/>
          <a:ext cx="14038817" cy="104775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Informe%20Tesorer&#237;a%202024/Informe%20tesoreria%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Informe%20Tesorer&#237;a%202024/Informe%20tesoreria%202024.xlsx?B68392DA" TargetMode="External"/><Relationship Id="rId1" Type="http://schemas.openxmlformats.org/officeDocument/2006/relationships/externalLinkPath" Target="file:///\\B68392DA\Informe%20tesoreria%20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Dispobilidad%202024/10.%20Analisis%20de%20Disponiblidad%20Octubre%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Dispobilidad%202024/10.%20Analisis%20de%20Disponiblidad%20Octubre%202024.xlsx?AF4D3527" TargetMode="External"/><Relationship Id="rId1" Type="http://schemas.openxmlformats.org/officeDocument/2006/relationships/externalLinkPath" Target="file:///\\AF4D3527\10.%20Analisis%20de%20Disponiblidad%20Octub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3"/>
      <sheetName val="Enero 2024"/>
      <sheetName val="Febrero 2024"/>
      <sheetName val="Marzo 2024 "/>
      <sheetName val="Abril 2024"/>
      <sheetName val="Mayo 2024"/>
      <sheetName val="Junio 2024"/>
      <sheetName val="Julio 2024"/>
      <sheetName val="Agosto 2024"/>
      <sheetName val="Septiembre 2024"/>
      <sheetName val="Octubre 2024"/>
      <sheetName val="Noviembre 2024"/>
      <sheetName val="Diciembre 2024"/>
      <sheetName val="Hoja1"/>
      <sheetName val="Hoja2"/>
    </sheetNames>
    <sheetDataSet>
      <sheetData sheetId="0"/>
      <sheetData sheetId="1"/>
      <sheetData sheetId="2"/>
      <sheetData sheetId="3"/>
      <sheetData sheetId="4"/>
      <sheetData sheetId="5"/>
      <sheetData sheetId="6"/>
      <sheetData sheetId="7"/>
      <sheetData sheetId="8"/>
      <sheetData sheetId="9"/>
      <sheetData sheetId="10"/>
      <sheetData sheetId="11">
        <row r="90">
          <cell r="L90">
            <v>5169263.2369999932</v>
          </cell>
        </row>
        <row r="188">
          <cell r="L188">
            <v>1293870778.1362414</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sponibilidad Octubre 2024"/>
      <sheetName val="Nota Octubre 2024"/>
    </sheetNames>
    <sheetDataSet>
      <sheetData sheetId="0" refreshError="1">
        <row r="85">
          <cell r="F85">
            <v>-56482422.530000001</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5B4DD0-87A3-4FE9-96E6-D6466BFD7EDC}" name="Tabla134579810234567891112131434567891011121314" displayName="Tabla134579810234567891112131434567891011121314" ref="B6:L39" totalsRowShown="0" headerRowDxfId="14" dataDxfId="13" headerRowBorderDxfId="11" tableBorderDxfId="12" headerRowCellStyle="Millares">
  <tableColumns count="11">
    <tableColumn id="1" xr3:uid="{F1A81770-80D7-4F0D-B1B4-D79F3A185A2A}" name="Fecha" dataDxfId="10"/>
    <tableColumn id="2" xr3:uid="{49669746-C652-4427-B4FE-CED6FB2B233A}" name="Transferencia" dataDxfId="9"/>
    <tableColumn id="3" xr3:uid="{AD086A1C-183E-4449-9CC2-7C9ACA8A3B60}" name="Cheque" dataDxfId="8"/>
    <tableColumn id="4" xr3:uid="{AA8705B1-DD75-47CC-B564-7D09E53BE6B7}" name="Referencia" dataDxfId="7"/>
    <tableColumn id="5" xr3:uid="{E38BEF38-1228-4D98-8015-710EB1D85AA5}" name="Beneficiario" dataDxfId="6"/>
    <tableColumn id="6" xr3:uid="{936B0197-9A11-4541-8E1D-98E88EE01AF5}" name="Columna1" dataDxfId="5"/>
    <tableColumn id="7" xr3:uid="{5B6102F6-5BBC-4CC5-87CD-484DD59C426A}" name="Descripcion" dataDxfId="4"/>
    <tableColumn id="8" xr3:uid="{B29C7BCB-4B99-4E83-BE7A-2B9438302EBA}" name="Columna2" dataDxfId="3"/>
    <tableColumn id="9" xr3:uid="{15D09867-9F26-447C-BF11-A6A90A9D2613}" name="Debito" dataDxfId="2" dataCellStyle="Millares"/>
    <tableColumn id="10" xr3:uid="{792374AD-183B-4D05-8F2A-70AFF5C22B1A}" name="Credito" dataDxfId="1" dataCellStyle="Millares"/>
    <tableColumn id="11" xr3:uid="{0E8664B8-2F59-41EB-984A-F19C21FF6596}" name="Balance" dataDxfId="0">
      <calculatedColumnFormula>+J7-K7+L6</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0"/>
  <sheetViews>
    <sheetView tabSelected="1" workbookViewId="0">
      <selection activeCell="F16" sqref="F16"/>
    </sheetView>
  </sheetViews>
  <sheetFormatPr baseColWidth="10" defaultRowHeight="15.75" x14ac:dyDescent="0.25"/>
  <cols>
    <col min="1" max="1" width="2.5703125" style="3" customWidth="1"/>
    <col min="2" max="2" width="14.85546875" style="3" customWidth="1"/>
    <col min="3" max="3" width="21.42578125" style="3" customWidth="1"/>
    <col min="4" max="4" width="12.28515625" style="3" bestFit="1" customWidth="1"/>
    <col min="5" max="5" width="29" style="3" customWidth="1"/>
    <col min="6" max="6" width="55.5703125" style="3" customWidth="1"/>
    <col min="7" max="7" width="0" style="3" hidden="1" customWidth="1"/>
    <col min="8" max="8" width="97.28515625" style="3" customWidth="1"/>
    <col min="9" max="9" width="0.5703125" style="3" customWidth="1"/>
    <col min="10" max="10" width="24.85546875" style="3" bestFit="1" customWidth="1"/>
    <col min="11" max="11" width="24.42578125" style="3" bestFit="1" customWidth="1"/>
    <col min="12" max="12" width="26.7109375" style="3" customWidth="1"/>
    <col min="13" max="13" width="26.42578125" style="3" customWidth="1"/>
    <col min="14" max="16384" width="11.42578125" style="3"/>
  </cols>
  <sheetData>
    <row r="1" spans="1:12" ht="18" x14ac:dyDescent="0.35">
      <c r="A1" s="1"/>
      <c r="B1" s="2" t="s">
        <v>0</v>
      </c>
      <c r="C1" s="2"/>
      <c r="D1" s="2"/>
      <c r="E1" s="2"/>
      <c r="F1" s="2"/>
      <c r="G1" s="2"/>
      <c r="H1" s="2"/>
      <c r="I1" s="2"/>
      <c r="J1" s="2"/>
      <c r="K1" s="2"/>
      <c r="L1" s="2"/>
    </row>
    <row r="2" spans="1:12" ht="18" x14ac:dyDescent="0.35">
      <c r="A2" s="1"/>
      <c r="B2" s="2" t="s">
        <v>1</v>
      </c>
      <c r="C2" s="2"/>
      <c r="D2" s="2"/>
      <c r="E2" s="2"/>
      <c r="F2" s="2"/>
      <c r="G2" s="2"/>
      <c r="H2" s="2"/>
      <c r="I2" s="2"/>
      <c r="J2" s="2"/>
      <c r="K2" s="2"/>
      <c r="L2" s="2"/>
    </row>
    <row r="3" spans="1:12" ht="18" x14ac:dyDescent="0.35">
      <c r="A3" s="1"/>
      <c r="B3" s="2" t="s">
        <v>2</v>
      </c>
      <c r="C3" s="2"/>
      <c r="D3" s="2"/>
      <c r="E3" s="2"/>
      <c r="F3" s="2"/>
      <c r="G3" s="2"/>
      <c r="H3" s="2"/>
      <c r="I3" s="2"/>
      <c r="J3" s="2"/>
      <c r="K3" s="2"/>
      <c r="L3" s="2"/>
    </row>
    <row r="4" spans="1:12" ht="18" x14ac:dyDescent="0.35">
      <c r="A4" s="1"/>
      <c r="B4" s="4">
        <v>45657</v>
      </c>
      <c r="C4" s="4"/>
      <c r="D4" s="4"/>
      <c r="E4" s="4"/>
      <c r="F4" s="4"/>
      <c r="G4" s="4"/>
      <c r="H4" s="4"/>
      <c r="I4" s="4"/>
      <c r="J4" s="4"/>
      <c r="K4" s="4"/>
      <c r="L4" s="4"/>
    </row>
    <row r="5" spans="1:12" ht="18" x14ac:dyDescent="0.35">
      <c r="A5" s="1"/>
      <c r="B5" s="1"/>
      <c r="C5" s="1"/>
      <c r="D5" s="1"/>
      <c r="E5" s="1"/>
      <c r="F5" s="1"/>
      <c r="G5" s="1"/>
      <c r="H5" s="1"/>
      <c r="I5" s="1"/>
      <c r="J5" s="5"/>
      <c r="K5" s="5"/>
      <c r="L5" s="1"/>
    </row>
    <row r="6" spans="1:12" ht="18" x14ac:dyDescent="0.35">
      <c r="A6" s="1"/>
      <c r="B6" s="6" t="s">
        <v>3</v>
      </c>
      <c r="C6" s="6" t="s">
        <v>4</v>
      </c>
      <c r="D6" s="6" t="s">
        <v>5</v>
      </c>
      <c r="E6" s="6" t="s">
        <v>6</v>
      </c>
      <c r="F6" s="6" t="s">
        <v>7</v>
      </c>
      <c r="G6" s="6" t="s">
        <v>8</v>
      </c>
      <c r="H6" s="6" t="s">
        <v>9</v>
      </c>
      <c r="I6" s="6" t="s">
        <v>10</v>
      </c>
      <c r="J6" s="7" t="s">
        <v>11</v>
      </c>
      <c r="K6" s="7" t="s">
        <v>12</v>
      </c>
      <c r="L6" s="6" t="s">
        <v>13</v>
      </c>
    </row>
    <row r="7" spans="1:12" ht="18" x14ac:dyDescent="0.35">
      <c r="A7" s="1"/>
      <c r="B7" s="8"/>
      <c r="C7" s="9"/>
      <c r="D7" s="9"/>
      <c r="E7" s="9"/>
      <c r="F7" s="10"/>
      <c r="G7" s="9"/>
      <c r="H7" s="11" t="s">
        <v>14</v>
      </c>
      <c r="I7" s="9"/>
      <c r="J7" s="12"/>
      <c r="K7" s="13"/>
      <c r="L7" s="14">
        <f>+'[1]Noviembre 2024'!L90</f>
        <v>5169263.2369999932</v>
      </c>
    </row>
    <row r="8" spans="1:12" ht="18" x14ac:dyDescent="0.35">
      <c r="A8" s="1"/>
      <c r="B8" s="15">
        <v>45628</v>
      </c>
      <c r="C8" s="16" t="s">
        <v>15</v>
      </c>
      <c r="D8" s="16"/>
      <c r="E8" s="16"/>
      <c r="F8" s="17" t="s">
        <v>16</v>
      </c>
      <c r="G8" s="18"/>
      <c r="H8" s="17" t="s">
        <v>17</v>
      </c>
      <c r="I8" s="19"/>
      <c r="J8" s="14"/>
      <c r="K8" s="14">
        <v>225.94</v>
      </c>
      <c r="L8" s="20">
        <f>+L7+Tabla134579810234567891112131434567891011121314[[#This Row],[Debito]]-Tabla134579810234567891112131434567891011121314[[#This Row],[Credito]]</f>
        <v>5169037.2969999928</v>
      </c>
    </row>
    <row r="9" spans="1:12" ht="18" x14ac:dyDescent="0.35">
      <c r="A9" s="1"/>
      <c r="B9" s="15">
        <v>45632</v>
      </c>
      <c r="C9" s="16" t="s">
        <v>18</v>
      </c>
      <c r="D9" s="16"/>
      <c r="E9" s="16"/>
      <c r="F9" s="17" t="s">
        <v>19</v>
      </c>
      <c r="G9" s="18"/>
      <c r="H9" s="17" t="s">
        <v>20</v>
      </c>
      <c r="I9" s="19"/>
      <c r="J9" s="14"/>
      <c r="K9" s="14">
        <v>125213.83</v>
      </c>
      <c r="L9" s="20">
        <f>+L8+Tabla134579810234567891112131434567891011121314[[#This Row],[Debito]]-Tabla134579810234567891112131434567891011121314[[#This Row],[Credito]]</f>
        <v>5043823.4669999927</v>
      </c>
    </row>
    <row r="10" spans="1:12" ht="18" x14ac:dyDescent="0.35">
      <c r="A10" s="1"/>
      <c r="B10" s="15">
        <v>45635</v>
      </c>
      <c r="C10" s="16" t="s">
        <v>21</v>
      </c>
      <c r="D10" s="16"/>
      <c r="E10" s="16"/>
      <c r="F10" s="17" t="s">
        <v>16</v>
      </c>
      <c r="G10" s="18"/>
      <c r="H10" s="17" t="s">
        <v>22</v>
      </c>
      <c r="I10" s="19"/>
      <c r="J10" s="14"/>
      <c r="K10" s="14">
        <v>25.95</v>
      </c>
      <c r="L10" s="20">
        <f>+L9+Tabla134579810234567891112131434567891011121314[[#This Row],[Debito]]-Tabla134579810234567891112131434567891011121314[[#This Row],[Credito]]</f>
        <v>5043797.5169999925</v>
      </c>
    </row>
    <row r="11" spans="1:12" ht="18" x14ac:dyDescent="0.35">
      <c r="A11" s="1"/>
      <c r="B11" s="15">
        <v>45635</v>
      </c>
      <c r="C11" s="16" t="s">
        <v>23</v>
      </c>
      <c r="D11" s="16"/>
      <c r="E11" s="16"/>
      <c r="F11" s="17" t="s">
        <v>16</v>
      </c>
      <c r="G11" s="18"/>
      <c r="H11" s="17" t="s">
        <v>22</v>
      </c>
      <c r="I11" s="19"/>
      <c r="J11" s="14"/>
      <c r="K11" s="14">
        <v>25.95</v>
      </c>
      <c r="L11" s="20">
        <f>+L10+Tabla134579810234567891112131434567891011121314[[#This Row],[Debito]]-Tabla134579810234567891112131434567891011121314[[#This Row],[Credito]]</f>
        <v>5043771.5669999924</v>
      </c>
    </row>
    <row r="12" spans="1:12" ht="18" x14ac:dyDescent="0.35">
      <c r="A12" s="1"/>
      <c r="B12" s="15">
        <v>45635</v>
      </c>
      <c r="C12" s="16" t="s">
        <v>24</v>
      </c>
      <c r="D12" s="16"/>
      <c r="E12" s="16"/>
      <c r="F12" s="17" t="s">
        <v>16</v>
      </c>
      <c r="G12" s="18"/>
      <c r="H12" s="17" t="s">
        <v>22</v>
      </c>
      <c r="I12" s="19"/>
      <c r="J12" s="14"/>
      <c r="K12" s="14">
        <v>25.95</v>
      </c>
      <c r="L12" s="20">
        <f>+L11+Tabla134579810234567891112131434567891011121314[[#This Row],[Debito]]-Tabla134579810234567891112131434567891011121314[[#This Row],[Credito]]</f>
        <v>5043745.6169999922</v>
      </c>
    </row>
    <row r="13" spans="1:12" ht="18" x14ac:dyDescent="0.35">
      <c r="A13" s="1"/>
      <c r="B13" s="15">
        <v>45635</v>
      </c>
      <c r="C13" s="16" t="s">
        <v>25</v>
      </c>
      <c r="D13" s="16"/>
      <c r="E13" s="16"/>
      <c r="F13" s="17" t="s">
        <v>16</v>
      </c>
      <c r="G13" s="18"/>
      <c r="H13" s="17" t="s">
        <v>22</v>
      </c>
      <c r="I13" s="19"/>
      <c r="J13" s="14"/>
      <c r="K13" s="14">
        <v>31.73</v>
      </c>
      <c r="L13" s="20">
        <f>+L12+Tabla134579810234567891112131434567891011121314[[#This Row],[Debito]]-Tabla134579810234567891112131434567891011121314[[#This Row],[Credito]]</f>
        <v>5043713.8869999917</v>
      </c>
    </row>
    <row r="14" spans="1:12" ht="18" x14ac:dyDescent="0.35">
      <c r="A14" s="1"/>
      <c r="B14" s="15">
        <v>45635</v>
      </c>
      <c r="C14" s="16" t="s">
        <v>26</v>
      </c>
      <c r="D14" s="16"/>
      <c r="E14" s="16"/>
      <c r="F14" s="17" t="s">
        <v>16</v>
      </c>
      <c r="G14" s="18"/>
      <c r="H14" s="17" t="s">
        <v>22</v>
      </c>
      <c r="I14" s="19"/>
      <c r="J14" s="14"/>
      <c r="K14" s="14">
        <v>66.62</v>
      </c>
      <c r="L14" s="20">
        <f>+L13+Tabla134579810234567891112131434567891011121314[[#This Row],[Debito]]-Tabla134579810234567891112131434567891011121314[[#This Row],[Credito]]</f>
        <v>5043647.2669999916</v>
      </c>
    </row>
    <row r="15" spans="1:12" ht="18" x14ac:dyDescent="0.35">
      <c r="A15" s="1"/>
      <c r="B15" s="15">
        <v>45635</v>
      </c>
      <c r="C15" s="16" t="s">
        <v>27</v>
      </c>
      <c r="D15" s="16"/>
      <c r="E15" s="16"/>
      <c r="F15" s="17" t="s">
        <v>16</v>
      </c>
      <c r="G15" s="18"/>
      <c r="H15" s="17" t="s">
        <v>22</v>
      </c>
      <c r="I15" s="19"/>
      <c r="J15" s="14"/>
      <c r="K15" s="14">
        <v>27.25</v>
      </c>
      <c r="L15" s="20">
        <f>+L14+Tabla134579810234567891112131434567891011121314[[#This Row],[Debito]]-Tabla134579810234567891112131434567891011121314[[#This Row],[Credito]]</f>
        <v>5043620.0169999916</v>
      </c>
    </row>
    <row r="16" spans="1:12" ht="18" x14ac:dyDescent="0.35">
      <c r="A16" s="1"/>
      <c r="B16" s="15">
        <v>45635</v>
      </c>
      <c r="C16" s="16" t="s">
        <v>28</v>
      </c>
      <c r="D16" s="16"/>
      <c r="E16" s="16"/>
      <c r="F16" s="17" t="s">
        <v>16</v>
      </c>
      <c r="G16" s="18"/>
      <c r="H16" s="17" t="s">
        <v>22</v>
      </c>
      <c r="I16" s="19"/>
      <c r="J16" s="14"/>
      <c r="K16" s="14">
        <v>27.25</v>
      </c>
      <c r="L16" s="20">
        <f>+L15+Tabla134579810234567891112131434567891011121314[[#This Row],[Debito]]-Tabla134579810234567891112131434567891011121314[[#This Row],[Credito]]</f>
        <v>5043592.7669999916</v>
      </c>
    </row>
    <row r="17" spans="1:12" ht="18" x14ac:dyDescent="0.35">
      <c r="A17" s="1"/>
      <c r="B17" s="15">
        <v>45635</v>
      </c>
      <c r="C17" s="16" t="s">
        <v>29</v>
      </c>
      <c r="D17" s="16"/>
      <c r="E17" s="16"/>
      <c r="F17" s="17" t="s">
        <v>16</v>
      </c>
      <c r="G17" s="18"/>
      <c r="H17" s="17" t="s">
        <v>22</v>
      </c>
      <c r="I17" s="19"/>
      <c r="J17" s="14"/>
      <c r="K17" s="14">
        <v>36.93</v>
      </c>
      <c r="L17" s="20">
        <f>+L16+Tabla134579810234567891112131434567891011121314[[#This Row],[Debito]]-Tabla134579810234567891112131434567891011121314[[#This Row],[Credito]]</f>
        <v>5043555.8369999919</v>
      </c>
    </row>
    <row r="18" spans="1:12" ht="18" x14ac:dyDescent="0.35">
      <c r="A18" s="1"/>
      <c r="B18" s="15">
        <v>45635</v>
      </c>
      <c r="C18" s="16" t="s">
        <v>30</v>
      </c>
      <c r="D18" s="16"/>
      <c r="E18" s="16"/>
      <c r="F18" s="17" t="s">
        <v>16</v>
      </c>
      <c r="G18" s="18"/>
      <c r="H18" s="17" t="s">
        <v>22</v>
      </c>
      <c r="I18" s="19"/>
      <c r="J18" s="14"/>
      <c r="K18" s="14">
        <v>88.73</v>
      </c>
      <c r="L18" s="20">
        <f>+L17+Tabla134579810234567891112131434567891011121314[[#This Row],[Debito]]-Tabla134579810234567891112131434567891011121314[[#This Row],[Credito]]</f>
        <v>5043467.1069999915</v>
      </c>
    </row>
    <row r="19" spans="1:12" ht="18" x14ac:dyDescent="0.35">
      <c r="A19" s="1"/>
      <c r="B19" s="15">
        <v>45635</v>
      </c>
      <c r="C19" s="16" t="s">
        <v>31</v>
      </c>
      <c r="D19" s="16"/>
      <c r="E19" s="16"/>
      <c r="F19" s="17" t="s">
        <v>16</v>
      </c>
      <c r="G19" s="18"/>
      <c r="H19" s="17" t="s">
        <v>32</v>
      </c>
      <c r="I19" s="19"/>
      <c r="J19" s="14"/>
      <c r="K19" s="14">
        <v>187.82</v>
      </c>
      <c r="L19" s="20">
        <f>+L18+Tabla134579810234567891112131434567891011121314[[#This Row],[Debito]]-Tabla134579810234567891112131434567891011121314[[#This Row],[Credito]]</f>
        <v>5043279.2869999912</v>
      </c>
    </row>
    <row r="20" spans="1:12" ht="18" x14ac:dyDescent="0.35">
      <c r="A20" s="1"/>
      <c r="B20" s="15">
        <v>45635</v>
      </c>
      <c r="C20" s="16" t="s">
        <v>33</v>
      </c>
      <c r="D20" s="16"/>
      <c r="E20" s="16"/>
      <c r="F20" s="21" t="s">
        <v>34</v>
      </c>
      <c r="G20" s="18"/>
      <c r="H20" s="17" t="s">
        <v>35</v>
      </c>
      <c r="I20" s="19"/>
      <c r="J20" s="14"/>
      <c r="K20" s="14">
        <v>17300</v>
      </c>
      <c r="L20" s="20">
        <f>+L19+Tabla134579810234567891112131434567891011121314[[#This Row],[Debito]]-Tabla134579810234567891112131434567891011121314[[#This Row],[Credito]]</f>
        <v>5025979.2869999912</v>
      </c>
    </row>
    <row r="21" spans="1:12" ht="18" x14ac:dyDescent="0.35">
      <c r="A21" s="1"/>
      <c r="B21" s="15">
        <v>45635</v>
      </c>
      <c r="C21" s="16" t="s">
        <v>36</v>
      </c>
      <c r="D21" s="16"/>
      <c r="E21" s="16"/>
      <c r="F21" s="21" t="s">
        <v>34</v>
      </c>
      <c r="G21" s="18"/>
      <c r="H21" s="17" t="s">
        <v>35</v>
      </c>
      <c r="I21" s="19"/>
      <c r="J21" s="14"/>
      <c r="K21" s="14">
        <v>17300</v>
      </c>
      <c r="L21" s="20">
        <f>+L20+Tabla134579810234567891112131434567891011121314[[#This Row],[Debito]]-Tabla134579810234567891112131434567891011121314[[#This Row],[Credito]]</f>
        <v>5008679.2869999912</v>
      </c>
    </row>
    <row r="22" spans="1:12" ht="18" x14ac:dyDescent="0.35">
      <c r="A22" s="1"/>
      <c r="B22" s="15">
        <v>45635</v>
      </c>
      <c r="C22" s="16" t="s">
        <v>37</v>
      </c>
      <c r="D22" s="16"/>
      <c r="E22" s="16"/>
      <c r="F22" s="21" t="s">
        <v>34</v>
      </c>
      <c r="G22" s="18"/>
      <c r="H22" s="17" t="s">
        <v>35</v>
      </c>
      <c r="I22" s="19"/>
      <c r="J22" s="14"/>
      <c r="K22" s="14">
        <v>17300</v>
      </c>
      <c r="L22" s="20">
        <f>+L21+Tabla134579810234567891112131434567891011121314[[#This Row],[Debito]]-Tabla134579810234567891112131434567891011121314[[#This Row],[Credito]]</f>
        <v>4991379.2869999912</v>
      </c>
    </row>
    <row r="23" spans="1:12" ht="18" x14ac:dyDescent="0.35">
      <c r="A23" s="1"/>
      <c r="B23" s="15">
        <v>45635</v>
      </c>
      <c r="C23" s="16" t="s">
        <v>38</v>
      </c>
      <c r="D23" s="16"/>
      <c r="E23" s="16"/>
      <c r="F23" s="21" t="s">
        <v>34</v>
      </c>
      <c r="G23" s="18"/>
      <c r="H23" s="17" t="s">
        <v>35</v>
      </c>
      <c r="I23" s="19"/>
      <c r="J23" s="14"/>
      <c r="K23" s="14">
        <v>21150</v>
      </c>
      <c r="L23" s="20">
        <f>+L22+Tabla134579810234567891112131434567891011121314[[#This Row],[Debito]]-Tabla134579810234567891112131434567891011121314[[#This Row],[Credito]]</f>
        <v>4970229.2869999912</v>
      </c>
    </row>
    <row r="24" spans="1:12" ht="18" x14ac:dyDescent="0.35">
      <c r="A24" s="1"/>
      <c r="B24" s="15">
        <v>45635</v>
      </c>
      <c r="C24" s="16" t="s">
        <v>39</v>
      </c>
      <c r="D24" s="16"/>
      <c r="E24" s="16"/>
      <c r="F24" s="21" t="s">
        <v>34</v>
      </c>
      <c r="G24" s="18"/>
      <c r="H24" s="17" t="s">
        <v>35</v>
      </c>
      <c r="I24" s="19"/>
      <c r="J24" s="14"/>
      <c r="K24" s="14">
        <v>44415</v>
      </c>
      <c r="L24" s="20">
        <f>+L23+Tabla134579810234567891112131434567891011121314[[#This Row],[Debito]]-Tabla134579810234567891112131434567891011121314[[#This Row],[Credito]]</f>
        <v>4925814.2869999912</v>
      </c>
    </row>
    <row r="25" spans="1:12" ht="18" x14ac:dyDescent="0.35">
      <c r="A25" s="1"/>
      <c r="B25" s="15">
        <v>45635</v>
      </c>
      <c r="C25" s="16" t="s">
        <v>40</v>
      </c>
      <c r="D25" s="16"/>
      <c r="E25" s="16"/>
      <c r="F25" s="21" t="s">
        <v>34</v>
      </c>
      <c r="G25" s="18"/>
      <c r="H25" s="17" t="s">
        <v>35</v>
      </c>
      <c r="I25" s="19"/>
      <c r="J25" s="14"/>
      <c r="K25" s="14">
        <v>18165</v>
      </c>
      <c r="L25" s="20">
        <f>+L24+Tabla134579810234567891112131434567891011121314[[#This Row],[Debito]]-Tabla134579810234567891112131434567891011121314[[#This Row],[Credito]]</f>
        <v>4907649.2869999912</v>
      </c>
    </row>
    <row r="26" spans="1:12" ht="18" x14ac:dyDescent="0.35">
      <c r="A26" s="1"/>
      <c r="B26" s="15">
        <v>45635</v>
      </c>
      <c r="C26" s="16" t="s">
        <v>41</v>
      </c>
      <c r="D26" s="16"/>
      <c r="E26" s="16"/>
      <c r="F26" s="21" t="s">
        <v>34</v>
      </c>
      <c r="G26" s="18"/>
      <c r="H26" s="17" t="s">
        <v>35</v>
      </c>
      <c r="I26" s="19"/>
      <c r="J26" s="14"/>
      <c r="K26" s="14">
        <v>18165</v>
      </c>
      <c r="L26" s="20">
        <f>+L25+Tabla134579810234567891112131434567891011121314[[#This Row],[Debito]]-Tabla134579810234567891112131434567891011121314[[#This Row],[Credito]]</f>
        <v>4889484.2869999912</v>
      </c>
    </row>
    <row r="27" spans="1:12" ht="18" x14ac:dyDescent="0.35">
      <c r="A27" s="1"/>
      <c r="B27" s="15">
        <v>45635</v>
      </c>
      <c r="C27" s="16" t="s">
        <v>42</v>
      </c>
      <c r="D27" s="16"/>
      <c r="E27" s="16"/>
      <c r="F27" s="21" t="s">
        <v>34</v>
      </c>
      <c r="G27" s="18"/>
      <c r="H27" s="17" t="s">
        <v>35</v>
      </c>
      <c r="I27" s="19"/>
      <c r="J27" s="14"/>
      <c r="K27" s="14">
        <v>24622.5</v>
      </c>
      <c r="L27" s="20">
        <f>+L26+Tabla134579810234567891112131434567891011121314[[#This Row],[Debito]]-Tabla134579810234567891112131434567891011121314[[#This Row],[Credito]]</f>
        <v>4864861.7869999912</v>
      </c>
    </row>
    <row r="28" spans="1:12" ht="18" x14ac:dyDescent="0.35">
      <c r="A28" s="1"/>
      <c r="B28" s="15">
        <v>45635</v>
      </c>
      <c r="C28" s="16" t="s">
        <v>43</v>
      </c>
      <c r="D28" s="16"/>
      <c r="E28" s="16"/>
      <c r="F28" s="21" t="s">
        <v>34</v>
      </c>
      <c r="G28" s="18"/>
      <c r="H28" s="17" t="s">
        <v>35</v>
      </c>
      <c r="I28" s="19"/>
      <c r="J28" s="14"/>
      <c r="K28" s="14">
        <v>59150</v>
      </c>
      <c r="L28" s="20">
        <f>+L27+Tabla134579810234567891112131434567891011121314[[#This Row],[Debito]]-Tabla134579810234567891112131434567891011121314[[#This Row],[Credito]]</f>
        <v>4805711.7869999912</v>
      </c>
    </row>
    <row r="29" spans="1:12" ht="18" x14ac:dyDescent="0.35">
      <c r="A29" s="1"/>
      <c r="B29" s="15">
        <v>45642</v>
      </c>
      <c r="C29" s="16" t="s">
        <v>44</v>
      </c>
      <c r="D29" s="16"/>
      <c r="E29" s="16"/>
      <c r="F29" s="17" t="s">
        <v>19</v>
      </c>
      <c r="G29" s="18"/>
      <c r="H29" s="17" t="s">
        <v>45</v>
      </c>
      <c r="I29" s="19"/>
      <c r="J29" s="14">
        <v>1566104.45</v>
      </c>
      <c r="K29" s="14"/>
      <c r="L29" s="20">
        <f>+L28+Tabla134579810234567891112131434567891011121314[[#This Row],[Debito]]-Tabla134579810234567891112131434567891011121314[[#This Row],[Credito]]</f>
        <v>6371816.2369999913</v>
      </c>
    </row>
    <row r="30" spans="1:12" ht="18" x14ac:dyDescent="0.35">
      <c r="A30" s="1"/>
      <c r="B30" s="15">
        <v>45642</v>
      </c>
      <c r="C30" s="16" t="s">
        <v>46</v>
      </c>
      <c r="D30" s="16"/>
      <c r="E30" s="16"/>
      <c r="F30" s="21" t="s">
        <v>34</v>
      </c>
      <c r="G30" s="18"/>
      <c r="H30" s="17" t="s">
        <v>47</v>
      </c>
      <c r="I30" s="19"/>
      <c r="J30" s="14"/>
      <c r="K30" s="14">
        <v>306090</v>
      </c>
      <c r="L30" s="20">
        <f>+L29+Tabla134579810234567891112131434567891011121314[[#This Row],[Debito]]-Tabla134579810234567891112131434567891011121314[[#This Row],[Credito]]</f>
        <v>6065726.2369999913</v>
      </c>
    </row>
    <row r="31" spans="1:12" ht="18" x14ac:dyDescent="0.35">
      <c r="A31" s="1"/>
      <c r="B31" s="15">
        <v>45643</v>
      </c>
      <c r="C31" s="16" t="s">
        <v>48</v>
      </c>
      <c r="D31" s="16"/>
      <c r="E31" s="16"/>
      <c r="F31" s="21" t="s">
        <v>34</v>
      </c>
      <c r="G31" s="18"/>
      <c r="H31" s="17" t="s">
        <v>47</v>
      </c>
      <c r="I31" s="19"/>
      <c r="J31" s="14"/>
      <c r="K31" s="14">
        <v>218535</v>
      </c>
      <c r="L31" s="20">
        <f>+L30+Tabla134579810234567891112131434567891011121314[[#This Row],[Debito]]-Tabla134579810234567891112131434567891011121314[[#This Row],[Credito]]</f>
        <v>5847191.2369999913</v>
      </c>
    </row>
    <row r="32" spans="1:12" ht="18" x14ac:dyDescent="0.35">
      <c r="A32" s="1"/>
      <c r="B32" s="15">
        <v>45643</v>
      </c>
      <c r="C32" s="16" t="s">
        <v>49</v>
      </c>
      <c r="D32" s="16"/>
      <c r="E32" s="16"/>
      <c r="F32" s="17" t="s">
        <v>16</v>
      </c>
      <c r="G32" s="18"/>
      <c r="H32" s="17" t="s">
        <v>50</v>
      </c>
      <c r="I32" s="19"/>
      <c r="J32" s="14"/>
      <c r="K32" s="22">
        <v>459.14</v>
      </c>
      <c r="L32" s="20">
        <f>+L31+Tabla134579810234567891112131434567891011121314[[#This Row],[Debito]]-Tabla134579810234567891112131434567891011121314[[#This Row],[Credito]]</f>
        <v>5846732.0969999917</v>
      </c>
    </row>
    <row r="33" spans="1:13" ht="18" x14ac:dyDescent="0.35">
      <c r="A33" s="1"/>
      <c r="B33" s="15">
        <v>45644</v>
      </c>
      <c r="C33" s="16" t="s">
        <v>51</v>
      </c>
      <c r="D33" s="16"/>
      <c r="E33" s="16"/>
      <c r="F33" s="17" t="s">
        <v>16</v>
      </c>
      <c r="G33" s="18"/>
      <c r="H33" s="17" t="s">
        <v>52</v>
      </c>
      <c r="I33" s="19"/>
      <c r="J33" s="14"/>
      <c r="K33" s="22">
        <v>327.8</v>
      </c>
      <c r="L33" s="20">
        <f>+L32+Tabla134579810234567891112131434567891011121314[[#This Row],[Debito]]-Tabla134579810234567891112131434567891011121314[[#This Row],[Credito]]</f>
        <v>5846404.2969999919</v>
      </c>
    </row>
    <row r="34" spans="1:13" ht="18" x14ac:dyDescent="0.35">
      <c r="A34" s="1"/>
      <c r="B34" s="15">
        <v>45649</v>
      </c>
      <c r="C34" s="16" t="s">
        <v>53</v>
      </c>
      <c r="D34" s="16"/>
      <c r="E34" s="16"/>
      <c r="F34" s="21" t="s">
        <v>34</v>
      </c>
      <c r="G34" s="18"/>
      <c r="H34" s="17" t="s">
        <v>47</v>
      </c>
      <c r="I34" s="19"/>
      <c r="J34" s="14"/>
      <c r="K34" s="14">
        <v>136780</v>
      </c>
      <c r="L34" s="20">
        <f>+L33+Tabla134579810234567891112131434567891011121314[[#This Row],[Debito]]-Tabla134579810234567891112131434567891011121314[[#This Row],[Credito]]</f>
        <v>5709624.2969999919</v>
      </c>
    </row>
    <row r="35" spans="1:13" ht="18" x14ac:dyDescent="0.35">
      <c r="A35" s="1"/>
      <c r="B35" s="15">
        <v>45649</v>
      </c>
      <c r="C35" s="16" t="s">
        <v>54</v>
      </c>
      <c r="D35" s="16"/>
      <c r="E35" s="16"/>
      <c r="F35" s="21" t="s">
        <v>34</v>
      </c>
      <c r="G35" s="18"/>
      <c r="H35" s="17" t="s">
        <v>47</v>
      </c>
      <c r="I35" s="19"/>
      <c r="J35" s="14"/>
      <c r="K35" s="14">
        <v>281200</v>
      </c>
      <c r="L35" s="20">
        <f>+L34+Tabla134579810234567891112131434567891011121314[[#This Row],[Debito]]-Tabla134579810234567891112131434567891011121314[[#This Row],[Credito]]</f>
        <v>5428424.2969999919</v>
      </c>
    </row>
    <row r="36" spans="1:13" ht="18" x14ac:dyDescent="0.35">
      <c r="A36" s="1"/>
      <c r="B36" s="15">
        <v>45650</v>
      </c>
      <c r="C36" s="16" t="s">
        <v>55</v>
      </c>
      <c r="D36" s="16"/>
      <c r="E36" s="16"/>
      <c r="F36" s="17" t="s">
        <v>16</v>
      </c>
      <c r="G36" s="18"/>
      <c r="H36" s="17" t="s">
        <v>56</v>
      </c>
      <c r="I36" s="19"/>
      <c r="J36" s="14"/>
      <c r="K36" s="14">
        <v>421.8</v>
      </c>
      <c r="L36" s="20">
        <f>+L35+Tabla134579810234567891112131434567891011121314[[#This Row],[Debito]]-Tabla134579810234567891112131434567891011121314[[#This Row],[Credito]]</f>
        <v>5428002.4969999921</v>
      </c>
    </row>
    <row r="37" spans="1:13" ht="18" x14ac:dyDescent="0.35">
      <c r="A37" s="1"/>
      <c r="B37" s="15">
        <v>45650</v>
      </c>
      <c r="C37" s="16" t="s">
        <v>57</v>
      </c>
      <c r="D37" s="16"/>
      <c r="E37" s="16"/>
      <c r="F37" s="17" t="s">
        <v>16</v>
      </c>
      <c r="G37" s="18"/>
      <c r="H37" s="17" t="s">
        <v>58</v>
      </c>
      <c r="I37" s="19"/>
      <c r="J37" s="14"/>
      <c r="K37" s="14">
        <v>205.17</v>
      </c>
      <c r="L37" s="20">
        <f>+L36+Tabla134579810234567891112131434567891011121314[[#This Row],[Debito]]-Tabla134579810234567891112131434567891011121314[[#This Row],[Credito]]</f>
        <v>5427797.3269999921</v>
      </c>
    </row>
    <row r="38" spans="1:13" ht="18" x14ac:dyDescent="0.35">
      <c r="A38" s="1"/>
      <c r="B38" s="15">
        <v>45657</v>
      </c>
      <c r="C38" s="16" t="s">
        <v>59</v>
      </c>
      <c r="D38" s="16"/>
      <c r="E38" s="16"/>
      <c r="F38" s="17" t="s">
        <v>16</v>
      </c>
      <c r="G38" s="18"/>
      <c r="H38" s="17" t="s">
        <v>60</v>
      </c>
      <c r="I38" s="19"/>
      <c r="J38" s="14"/>
      <c r="K38" s="14">
        <v>175</v>
      </c>
      <c r="L38" s="20">
        <f>+L37+Tabla134579810234567891112131434567891011121314[[#This Row],[Debito]]-Tabla134579810234567891112131434567891011121314[[#This Row],[Credito]]</f>
        <v>5427622.3269999921</v>
      </c>
    </row>
    <row r="39" spans="1:13" ht="18" x14ac:dyDescent="0.35">
      <c r="A39" s="1"/>
      <c r="B39" s="15"/>
      <c r="C39" s="23"/>
      <c r="D39" s="19"/>
      <c r="E39" s="23"/>
      <c r="F39" s="24"/>
      <c r="G39" s="19"/>
      <c r="H39" s="24"/>
      <c r="I39" s="19"/>
      <c r="J39" s="14"/>
      <c r="K39" s="14"/>
      <c r="L39" s="20">
        <f>+L38+Tabla134579810234567891112131434567891011121314[[#This Row],[Debito]]-Tabla134579810234567891112131434567891011121314[[#This Row],[Credito]]</f>
        <v>5427622.3269999921</v>
      </c>
    </row>
    <row r="40" spans="1:13" ht="18.75" thickBot="1" x14ac:dyDescent="0.4">
      <c r="A40" s="1"/>
      <c r="B40" s="25" t="s">
        <v>61</v>
      </c>
      <c r="C40" s="25"/>
      <c r="D40" s="25"/>
      <c r="E40" s="25"/>
      <c r="F40" s="25"/>
      <c r="G40" s="25"/>
      <c r="H40" s="25"/>
      <c r="I40" s="26"/>
      <c r="J40" s="27">
        <f>SUM(J11:J39)</f>
        <v>1566104.45</v>
      </c>
      <c r="K40" s="27">
        <f>SUM(K8:K39)</f>
        <v>1307745.3600000001</v>
      </c>
      <c r="L40" s="28">
        <f>+L39</f>
        <v>5427622.3269999921</v>
      </c>
    </row>
    <row r="41" spans="1:13" ht="18.75" thickTop="1" x14ac:dyDescent="0.35">
      <c r="A41" s="1"/>
      <c r="B41" s="1"/>
      <c r="C41" s="1"/>
      <c r="D41" s="1"/>
      <c r="E41" s="1"/>
      <c r="F41" s="1"/>
      <c r="G41" s="1"/>
      <c r="H41" s="1"/>
      <c r="I41" s="1"/>
      <c r="J41" s="5"/>
      <c r="K41" s="5"/>
      <c r="L41" s="29"/>
      <c r="M41" s="30"/>
    </row>
    <row r="42" spans="1:13" ht="18" x14ac:dyDescent="0.35">
      <c r="A42" s="1"/>
      <c r="B42" s="1"/>
      <c r="C42" s="1"/>
      <c r="D42" s="1"/>
      <c r="E42" s="1"/>
      <c r="F42" s="1"/>
      <c r="G42" s="1"/>
      <c r="H42" s="1"/>
      <c r="I42" s="1"/>
      <c r="J42" s="5"/>
      <c r="K42" s="5"/>
      <c r="L42" s="29"/>
    </row>
    <row r="43" spans="1:13" ht="30.75" customHeight="1" x14ac:dyDescent="0.35">
      <c r="A43" s="1"/>
      <c r="B43" s="1"/>
      <c r="E43" s="1"/>
      <c r="F43" s="1"/>
      <c r="G43" s="1"/>
      <c r="H43" s="1"/>
      <c r="I43" s="1"/>
      <c r="J43" s="5"/>
    </row>
    <row r="44" spans="1:13" ht="18" x14ac:dyDescent="0.35">
      <c r="A44" s="1"/>
      <c r="B44" s="1"/>
      <c r="C44" s="31" t="s">
        <v>62</v>
      </c>
      <c r="D44" s="31"/>
      <c r="E44" s="31"/>
      <c r="G44" s="1"/>
      <c r="H44" s="32" t="s">
        <v>63</v>
      </c>
      <c r="I44" s="1"/>
      <c r="K44" s="31" t="s">
        <v>63</v>
      </c>
      <c r="L44" s="31"/>
    </row>
    <row r="45" spans="1:13" ht="18" x14ac:dyDescent="0.35">
      <c r="A45" s="1"/>
      <c r="B45" s="1"/>
      <c r="C45" s="33" t="s">
        <v>64</v>
      </c>
      <c r="D45" s="33"/>
      <c r="E45" s="33"/>
      <c r="G45" s="34"/>
      <c r="H45" s="35" t="s">
        <v>65</v>
      </c>
      <c r="I45" s="1"/>
      <c r="J45" s="1"/>
      <c r="K45" s="33" t="s">
        <v>66</v>
      </c>
      <c r="L45" s="33"/>
    </row>
    <row r="46" spans="1:13" ht="18" x14ac:dyDescent="0.35">
      <c r="A46" s="1"/>
      <c r="B46" s="1"/>
      <c r="C46" s="2" t="s">
        <v>67</v>
      </c>
      <c r="D46" s="2"/>
      <c r="E46" s="2"/>
      <c r="G46" s="34"/>
      <c r="H46" s="34" t="s">
        <v>68</v>
      </c>
      <c r="I46" s="1"/>
      <c r="J46" s="1"/>
      <c r="K46" s="2" t="s">
        <v>69</v>
      </c>
      <c r="L46" s="2"/>
    </row>
    <row r="47" spans="1:13" ht="18" x14ac:dyDescent="0.35">
      <c r="A47" s="1"/>
      <c r="B47" s="1"/>
      <c r="C47" s="1"/>
      <c r="D47" s="1"/>
      <c r="E47" s="1"/>
      <c r="F47" s="1"/>
      <c r="G47" s="1"/>
      <c r="H47" s="1"/>
      <c r="I47" s="1"/>
      <c r="J47" s="5"/>
      <c r="K47" s="5"/>
      <c r="L47" s="1"/>
    </row>
    <row r="48" spans="1:13" ht="18" x14ac:dyDescent="0.35">
      <c r="A48" s="1"/>
      <c r="B48" s="1"/>
      <c r="C48" s="1"/>
      <c r="D48" s="1"/>
      <c r="E48" s="1"/>
      <c r="F48" s="1"/>
      <c r="G48" s="1"/>
      <c r="H48" s="1"/>
      <c r="I48" s="1"/>
      <c r="J48" s="5"/>
      <c r="K48" s="5"/>
      <c r="L48" s="1"/>
    </row>
    <row r="49" spans="1:13" ht="18" x14ac:dyDescent="0.35">
      <c r="A49" s="1"/>
      <c r="B49" s="2" t="s">
        <v>0</v>
      </c>
      <c r="C49" s="2"/>
      <c r="D49" s="2"/>
      <c r="E49" s="2"/>
      <c r="F49" s="2"/>
      <c r="G49" s="2"/>
      <c r="H49" s="2"/>
      <c r="I49" s="2"/>
      <c r="J49" s="2"/>
      <c r="K49" s="2"/>
      <c r="L49" s="2"/>
    </row>
    <row r="50" spans="1:13" ht="18" x14ac:dyDescent="0.35">
      <c r="A50" s="1"/>
      <c r="B50" s="2" t="s">
        <v>1</v>
      </c>
      <c r="C50" s="2"/>
      <c r="D50" s="2"/>
      <c r="E50" s="2"/>
      <c r="F50" s="2"/>
      <c r="G50" s="2"/>
      <c r="H50" s="2"/>
      <c r="I50" s="2"/>
      <c r="J50" s="2"/>
      <c r="K50" s="2"/>
      <c r="L50" s="2"/>
    </row>
    <row r="51" spans="1:13" ht="18" x14ac:dyDescent="0.35">
      <c r="A51" s="1"/>
      <c r="B51" s="2" t="s">
        <v>70</v>
      </c>
      <c r="C51" s="2"/>
      <c r="D51" s="2"/>
      <c r="E51" s="2"/>
      <c r="F51" s="2"/>
      <c r="G51" s="2"/>
      <c r="H51" s="2"/>
      <c r="I51" s="2"/>
      <c r="J51" s="2"/>
      <c r="K51" s="2"/>
      <c r="L51" s="2"/>
    </row>
    <row r="52" spans="1:13" ht="18" x14ac:dyDescent="0.35">
      <c r="A52" s="1"/>
      <c r="B52" s="4">
        <f>+B4</f>
        <v>45657</v>
      </c>
      <c r="C52" s="4"/>
      <c r="D52" s="4"/>
      <c r="E52" s="4"/>
      <c r="F52" s="4"/>
      <c r="G52" s="4"/>
      <c r="H52" s="4"/>
      <c r="I52" s="4"/>
      <c r="J52" s="4"/>
      <c r="K52" s="4"/>
      <c r="L52" s="4"/>
    </row>
    <row r="53" spans="1:13" ht="18" x14ac:dyDescent="0.35">
      <c r="A53" s="1"/>
      <c r="B53" s="1"/>
      <c r="C53" s="1"/>
      <c r="D53" s="1"/>
      <c r="E53" s="1"/>
      <c r="F53" s="1"/>
      <c r="G53" s="1"/>
      <c r="H53" s="1"/>
      <c r="I53" s="1"/>
      <c r="J53" s="5"/>
      <c r="K53" s="5"/>
      <c r="L53" s="1"/>
    </row>
    <row r="54" spans="1:13" ht="18" x14ac:dyDescent="0.35">
      <c r="A54" s="1"/>
      <c r="B54" s="6" t="s">
        <v>3</v>
      </c>
      <c r="C54" s="6" t="s">
        <v>71</v>
      </c>
      <c r="D54" s="6" t="s">
        <v>5</v>
      </c>
      <c r="E54" s="6" t="s">
        <v>6</v>
      </c>
      <c r="F54" s="6" t="s">
        <v>7</v>
      </c>
      <c r="G54" s="6"/>
      <c r="H54" s="36" t="s">
        <v>72</v>
      </c>
      <c r="I54" s="36" t="s">
        <v>10</v>
      </c>
      <c r="J54" s="37" t="s">
        <v>73</v>
      </c>
      <c r="K54" s="37" t="s">
        <v>74</v>
      </c>
      <c r="L54" s="6" t="s">
        <v>13</v>
      </c>
    </row>
    <row r="55" spans="1:13" ht="18" x14ac:dyDescent="0.35">
      <c r="A55" s="1"/>
      <c r="B55" s="38"/>
      <c r="C55" s="39"/>
      <c r="D55" s="9"/>
      <c r="E55" s="9"/>
      <c r="F55" s="40"/>
      <c r="G55" s="9"/>
      <c r="H55" s="11" t="s">
        <v>14</v>
      </c>
      <c r="I55" s="9"/>
      <c r="J55" s="12"/>
      <c r="K55" s="12"/>
      <c r="L55" s="14">
        <f>+'[1]Noviembre 2024'!L188</f>
        <v>1293870778.1362414</v>
      </c>
      <c r="M55" s="30"/>
    </row>
    <row r="56" spans="1:13" s="49" customFormat="1" ht="54" x14ac:dyDescent="0.35">
      <c r="A56" s="41"/>
      <c r="B56" s="15" t="s">
        <v>75</v>
      </c>
      <c r="C56" s="42" t="s">
        <v>76</v>
      </c>
      <c r="D56" s="43"/>
      <c r="E56" s="44" t="s">
        <v>77</v>
      </c>
      <c r="F56" s="45" t="s">
        <v>78</v>
      </c>
      <c r="G56" s="46"/>
      <c r="H56" s="44" t="s">
        <v>79</v>
      </c>
      <c r="I56" s="43"/>
      <c r="J56" s="47"/>
      <c r="K56" s="47">
        <v>1870207.8</v>
      </c>
      <c r="L56" s="47">
        <f t="shared" ref="L56:L119" si="0">L55+J56-K56</f>
        <v>1292000570.3362415</v>
      </c>
      <c r="M56" s="48"/>
    </row>
    <row r="57" spans="1:13" s="49" customFormat="1" ht="36" x14ac:dyDescent="0.35">
      <c r="A57" s="41"/>
      <c r="B57" s="15" t="s">
        <v>75</v>
      </c>
      <c r="C57" s="42"/>
      <c r="D57" s="43"/>
      <c r="E57" s="44" t="s">
        <v>80</v>
      </c>
      <c r="F57" s="44" t="s">
        <v>81</v>
      </c>
      <c r="G57" s="46"/>
      <c r="H57" s="44" t="s">
        <v>82</v>
      </c>
      <c r="I57" s="43"/>
      <c r="J57" s="47">
        <v>2912290.96</v>
      </c>
      <c r="K57" s="47"/>
      <c r="L57" s="47">
        <f t="shared" si="0"/>
        <v>1294912861.2962415</v>
      </c>
      <c r="M57" s="48"/>
    </row>
    <row r="58" spans="1:13" s="49" customFormat="1" ht="36" x14ac:dyDescent="0.35">
      <c r="A58" s="41"/>
      <c r="B58" s="15" t="s">
        <v>75</v>
      </c>
      <c r="C58" s="42" t="s">
        <v>83</v>
      </c>
      <c r="D58" s="43"/>
      <c r="E58" s="44" t="s">
        <v>84</v>
      </c>
      <c r="F58" s="44" t="s">
        <v>81</v>
      </c>
      <c r="G58" s="46"/>
      <c r="H58" s="44" t="s">
        <v>85</v>
      </c>
      <c r="I58" s="43"/>
      <c r="J58" s="47"/>
      <c r="K58" s="47">
        <v>1048333.37</v>
      </c>
      <c r="L58" s="47">
        <f t="shared" si="0"/>
        <v>1293864527.9262416</v>
      </c>
      <c r="M58" s="48"/>
    </row>
    <row r="59" spans="1:13" s="49" customFormat="1" ht="36" x14ac:dyDescent="0.35">
      <c r="A59" s="41"/>
      <c r="B59" s="15" t="s">
        <v>75</v>
      </c>
      <c r="C59" s="42" t="s">
        <v>86</v>
      </c>
      <c r="D59" s="43"/>
      <c r="E59" s="44" t="s">
        <v>84</v>
      </c>
      <c r="F59" s="44" t="s">
        <v>81</v>
      </c>
      <c r="G59" s="46"/>
      <c r="H59" s="44" t="s">
        <v>87</v>
      </c>
      <c r="I59" s="43"/>
      <c r="J59" s="47"/>
      <c r="K59" s="47">
        <v>1080000</v>
      </c>
      <c r="L59" s="47">
        <f t="shared" si="0"/>
        <v>1292784527.9262416</v>
      </c>
      <c r="M59" s="48"/>
    </row>
    <row r="60" spans="1:13" s="49" customFormat="1" ht="36" x14ac:dyDescent="0.35">
      <c r="A60" s="41"/>
      <c r="B60" s="15" t="s">
        <v>75</v>
      </c>
      <c r="C60" s="42" t="s">
        <v>88</v>
      </c>
      <c r="D60" s="43"/>
      <c r="E60" s="44" t="s">
        <v>84</v>
      </c>
      <c r="F60" s="44" t="s">
        <v>81</v>
      </c>
      <c r="G60" s="46"/>
      <c r="H60" s="50" t="s">
        <v>89</v>
      </c>
      <c r="I60" s="43"/>
      <c r="J60" s="47"/>
      <c r="K60" s="47">
        <v>6417500</v>
      </c>
      <c r="L60" s="47">
        <f t="shared" si="0"/>
        <v>1286367027.9262416</v>
      </c>
      <c r="M60" s="48"/>
    </row>
    <row r="61" spans="1:13" s="49" customFormat="1" ht="36" x14ac:dyDescent="0.35">
      <c r="A61" s="41"/>
      <c r="B61" s="15" t="s">
        <v>90</v>
      </c>
      <c r="C61" s="42" t="s">
        <v>91</v>
      </c>
      <c r="D61" s="43"/>
      <c r="E61" s="44" t="s">
        <v>92</v>
      </c>
      <c r="F61" s="44" t="s">
        <v>93</v>
      </c>
      <c r="G61" s="46"/>
      <c r="H61" s="50" t="s">
        <v>94</v>
      </c>
      <c r="I61" s="43"/>
      <c r="J61" s="47"/>
      <c r="K61" s="47">
        <v>10279999.999999998</v>
      </c>
      <c r="L61" s="47">
        <f t="shared" si="0"/>
        <v>1276087027.9262416</v>
      </c>
      <c r="M61" s="48"/>
    </row>
    <row r="62" spans="1:13" s="49" customFormat="1" ht="36" x14ac:dyDescent="0.35">
      <c r="A62" s="41"/>
      <c r="B62" s="15" t="s">
        <v>90</v>
      </c>
      <c r="C62" s="42" t="s">
        <v>95</v>
      </c>
      <c r="D62" s="43"/>
      <c r="E62" s="44" t="s">
        <v>84</v>
      </c>
      <c r="F62" s="44" t="s">
        <v>81</v>
      </c>
      <c r="G62" s="46"/>
      <c r="H62" s="50" t="s">
        <v>96</v>
      </c>
      <c r="I62" s="43"/>
      <c r="J62" s="47"/>
      <c r="K62" s="47">
        <v>64583.31</v>
      </c>
      <c r="L62" s="47">
        <f t="shared" si="0"/>
        <v>1276022444.6162417</v>
      </c>
      <c r="M62" s="51"/>
    </row>
    <row r="63" spans="1:13" s="49" customFormat="1" ht="36" x14ac:dyDescent="0.35">
      <c r="A63" s="41"/>
      <c r="B63" s="15" t="s">
        <v>90</v>
      </c>
      <c r="C63" s="42" t="s">
        <v>97</v>
      </c>
      <c r="D63" s="43"/>
      <c r="E63" s="44" t="s">
        <v>84</v>
      </c>
      <c r="F63" s="44" t="s">
        <v>81</v>
      </c>
      <c r="G63" s="46"/>
      <c r="H63" s="50" t="s">
        <v>98</v>
      </c>
      <c r="I63" s="43"/>
      <c r="J63" s="47"/>
      <c r="K63" s="47">
        <v>9999.99</v>
      </c>
      <c r="L63" s="47">
        <f t="shared" si="0"/>
        <v>1276012444.6262417</v>
      </c>
      <c r="M63" s="48"/>
    </row>
    <row r="64" spans="1:13" s="49" customFormat="1" ht="36" x14ac:dyDescent="0.35">
      <c r="A64" s="41"/>
      <c r="B64" s="15" t="s">
        <v>99</v>
      </c>
      <c r="C64" s="42" t="s">
        <v>100</v>
      </c>
      <c r="D64" s="43"/>
      <c r="E64" s="44" t="s">
        <v>101</v>
      </c>
      <c r="F64" s="44" t="s">
        <v>81</v>
      </c>
      <c r="G64" s="46"/>
      <c r="H64" s="50" t="s">
        <v>102</v>
      </c>
      <c r="I64" s="43"/>
      <c r="J64" s="47"/>
      <c r="K64" s="47">
        <v>217800</v>
      </c>
      <c r="L64" s="47">
        <f t="shared" si="0"/>
        <v>1275794644.6262417</v>
      </c>
      <c r="M64" s="48"/>
    </row>
    <row r="65" spans="1:13" s="49" customFormat="1" ht="36" x14ac:dyDescent="0.35">
      <c r="A65" s="41"/>
      <c r="B65" s="15" t="s">
        <v>99</v>
      </c>
      <c r="C65" s="42" t="s">
        <v>103</v>
      </c>
      <c r="D65" s="43"/>
      <c r="E65" s="44" t="s">
        <v>104</v>
      </c>
      <c r="F65" s="44" t="s">
        <v>81</v>
      </c>
      <c r="G65" s="46"/>
      <c r="H65" s="44" t="s">
        <v>105</v>
      </c>
      <c r="I65" s="43"/>
      <c r="J65" s="47"/>
      <c r="K65" s="47">
        <v>308721.74</v>
      </c>
      <c r="L65" s="47">
        <f t="shared" si="0"/>
        <v>1275485922.8862417</v>
      </c>
      <c r="M65" s="48"/>
    </row>
    <row r="66" spans="1:13" s="49" customFormat="1" ht="36" x14ac:dyDescent="0.35">
      <c r="A66" s="41"/>
      <c r="B66" s="15" t="s">
        <v>99</v>
      </c>
      <c r="C66" s="42" t="s">
        <v>106</v>
      </c>
      <c r="D66" s="43"/>
      <c r="E66" s="44" t="s">
        <v>84</v>
      </c>
      <c r="F66" s="44" t="s">
        <v>81</v>
      </c>
      <c r="G66" s="46"/>
      <c r="H66" s="44" t="s">
        <v>107</v>
      </c>
      <c r="I66" s="43"/>
      <c r="J66" s="47"/>
      <c r="K66" s="47">
        <v>6421708.4500000002</v>
      </c>
      <c r="L66" s="47">
        <f t="shared" si="0"/>
        <v>1269064214.4362416</v>
      </c>
      <c r="M66" s="48"/>
    </row>
    <row r="67" spans="1:13" s="49" customFormat="1" ht="36" x14ac:dyDescent="0.35">
      <c r="A67" s="41"/>
      <c r="B67" s="15" t="s">
        <v>108</v>
      </c>
      <c r="C67" s="42" t="s">
        <v>109</v>
      </c>
      <c r="D67" s="43"/>
      <c r="E67" s="44" t="s">
        <v>110</v>
      </c>
      <c r="F67" s="44" t="s">
        <v>111</v>
      </c>
      <c r="G67" s="46"/>
      <c r="H67" s="44" t="s">
        <v>112</v>
      </c>
      <c r="I67" s="43"/>
      <c r="J67" s="47"/>
      <c r="K67" s="47">
        <v>81420</v>
      </c>
      <c r="L67" s="47">
        <f t="shared" si="0"/>
        <v>1268982794.4362416</v>
      </c>
      <c r="M67" s="48"/>
    </row>
    <row r="68" spans="1:13" s="49" customFormat="1" ht="36" x14ac:dyDescent="0.35">
      <c r="A68" s="41"/>
      <c r="B68" s="15" t="s">
        <v>108</v>
      </c>
      <c r="C68" s="42" t="s">
        <v>113</v>
      </c>
      <c r="D68" s="43"/>
      <c r="E68" s="44" t="s">
        <v>114</v>
      </c>
      <c r="F68" s="44" t="s">
        <v>115</v>
      </c>
      <c r="G68" s="46"/>
      <c r="H68" s="44" t="s">
        <v>116</v>
      </c>
      <c r="I68" s="43"/>
      <c r="J68" s="47"/>
      <c r="K68" s="47">
        <v>42786.8</v>
      </c>
      <c r="L68" s="47">
        <f t="shared" si="0"/>
        <v>1268940007.6362417</v>
      </c>
      <c r="M68" s="48"/>
    </row>
    <row r="69" spans="1:13" s="49" customFormat="1" ht="36" x14ac:dyDescent="0.35">
      <c r="A69" s="41"/>
      <c r="B69" s="15" t="s">
        <v>108</v>
      </c>
      <c r="C69" s="42" t="s">
        <v>117</v>
      </c>
      <c r="D69" s="43"/>
      <c r="E69" s="44" t="s">
        <v>118</v>
      </c>
      <c r="F69" s="44" t="s">
        <v>119</v>
      </c>
      <c r="G69" s="46"/>
      <c r="H69" s="44" t="s">
        <v>120</v>
      </c>
      <c r="I69" s="43"/>
      <c r="J69" s="47"/>
      <c r="K69" s="47">
        <v>12744</v>
      </c>
      <c r="L69" s="47">
        <f t="shared" si="0"/>
        <v>1268927263.6362417</v>
      </c>
      <c r="M69" s="48"/>
    </row>
    <row r="70" spans="1:13" s="49" customFormat="1" ht="54" x14ac:dyDescent="0.35">
      <c r="A70" s="41"/>
      <c r="B70" s="15" t="s">
        <v>108</v>
      </c>
      <c r="C70" s="42" t="s">
        <v>121</v>
      </c>
      <c r="D70" s="43"/>
      <c r="E70" s="44" t="s">
        <v>122</v>
      </c>
      <c r="F70" s="44" t="s">
        <v>123</v>
      </c>
      <c r="G70" s="46"/>
      <c r="H70" s="50" t="s">
        <v>124</v>
      </c>
      <c r="I70" s="43"/>
      <c r="J70" s="47"/>
      <c r="K70" s="47">
        <v>826000</v>
      </c>
      <c r="L70" s="47">
        <f t="shared" si="0"/>
        <v>1268101263.6362417</v>
      </c>
      <c r="M70" s="48"/>
    </row>
    <row r="71" spans="1:13" s="49" customFormat="1" ht="36" x14ac:dyDescent="0.35">
      <c r="A71" s="41"/>
      <c r="B71" s="15" t="s">
        <v>108</v>
      </c>
      <c r="C71" s="42" t="s">
        <v>125</v>
      </c>
      <c r="D71" s="43"/>
      <c r="E71" s="44" t="s">
        <v>126</v>
      </c>
      <c r="F71" s="44" t="s">
        <v>127</v>
      </c>
      <c r="G71" s="46"/>
      <c r="H71" s="44" t="s">
        <v>128</v>
      </c>
      <c r="I71" s="43"/>
      <c r="J71" s="47"/>
      <c r="K71" s="47">
        <v>48734</v>
      </c>
      <c r="L71" s="47">
        <f t="shared" si="0"/>
        <v>1268052529.6362417</v>
      </c>
      <c r="M71" s="48"/>
    </row>
    <row r="72" spans="1:13" s="49" customFormat="1" ht="36" x14ac:dyDescent="0.35">
      <c r="A72" s="41"/>
      <c r="B72" s="15" t="s">
        <v>129</v>
      </c>
      <c r="C72" s="42" t="s">
        <v>130</v>
      </c>
      <c r="D72" s="43"/>
      <c r="E72" s="49" t="s">
        <v>122</v>
      </c>
      <c r="F72" s="45" t="s">
        <v>131</v>
      </c>
      <c r="G72" s="46"/>
      <c r="H72" s="44" t="s">
        <v>132</v>
      </c>
      <c r="I72" s="43"/>
      <c r="J72" s="47"/>
      <c r="K72" s="47">
        <v>400432.56</v>
      </c>
      <c r="L72" s="47">
        <f t="shared" si="0"/>
        <v>1267652097.0762417</v>
      </c>
      <c r="M72" s="48"/>
    </row>
    <row r="73" spans="1:13" s="49" customFormat="1" ht="36" x14ac:dyDescent="0.35">
      <c r="A73" s="41"/>
      <c r="B73" s="15" t="s">
        <v>129</v>
      </c>
      <c r="C73" s="42" t="s">
        <v>133</v>
      </c>
      <c r="D73" s="43"/>
      <c r="E73" s="44" t="s">
        <v>134</v>
      </c>
      <c r="F73" s="44" t="s">
        <v>135</v>
      </c>
      <c r="G73" s="46"/>
      <c r="H73" s="44" t="s">
        <v>136</v>
      </c>
      <c r="I73" s="43"/>
      <c r="J73" s="47"/>
      <c r="K73" s="47">
        <v>5150000</v>
      </c>
      <c r="L73" s="47">
        <f t="shared" si="0"/>
        <v>1262502097.0762417</v>
      </c>
      <c r="M73" s="48"/>
    </row>
    <row r="74" spans="1:13" s="49" customFormat="1" ht="36" x14ac:dyDescent="0.35">
      <c r="A74" s="41"/>
      <c r="B74" s="15">
        <v>45635</v>
      </c>
      <c r="C74" s="42">
        <v>4150</v>
      </c>
      <c r="D74" s="43"/>
      <c r="E74" s="44" t="s">
        <v>137</v>
      </c>
      <c r="F74" s="44" t="s">
        <v>138</v>
      </c>
      <c r="G74" s="46"/>
      <c r="H74" s="44" t="s">
        <v>139</v>
      </c>
      <c r="I74" s="43"/>
      <c r="J74" s="47"/>
      <c r="K74" s="47">
        <v>1694483</v>
      </c>
      <c r="L74" s="47">
        <f t="shared" si="0"/>
        <v>1260807614.0762417</v>
      </c>
      <c r="M74" s="48"/>
    </row>
    <row r="75" spans="1:13" s="49" customFormat="1" ht="36" x14ac:dyDescent="0.35">
      <c r="A75" s="41"/>
      <c r="B75" s="15">
        <v>45635</v>
      </c>
      <c r="C75" s="42">
        <v>4157</v>
      </c>
      <c r="D75" s="43"/>
      <c r="E75" s="44" t="s">
        <v>140</v>
      </c>
      <c r="F75" s="44" t="s">
        <v>141</v>
      </c>
      <c r="G75" s="46"/>
      <c r="H75" s="44" t="s">
        <v>142</v>
      </c>
      <c r="I75" s="43"/>
      <c r="J75" s="47"/>
      <c r="K75" s="47">
        <v>3491.69</v>
      </c>
      <c r="L75" s="47">
        <f t="shared" si="0"/>
        <v>1260804122.3862417</v>
      </c>
      <c r="M75" s="48"/>
    </row>
    <row r="76" spans="1:13" s="49" customFormat="1" ht="36" x14ac:dyDescent="0.35">
      <c r="A76" s="41"/>
      <c r="B76" s="15">
        <v>45635</v>
      </c>
      <c r="C76" s="42">
        <v>4165</v>
      </c>
      <c r="D76" s="43"/>
      <c r="E76" s="44" t="s">
        <v>110</v>
      </c>
      <c r="F76" s="44" t="s">
        <v>111</v>
      </c>
      <c r="G76" s="46"/>
      <c r="H76" s="50" t="s">
        <v>143</v>
      </c>
      <c r="I76" s="43"/>
      <c r="J76" s="47"/>
      <c r="K76" s="47">
        <v>81951</v>
      </c>
      <c r="L76" s="47">
        <f t="shared" si="0"/>
        <v>1260722171.3862417</v>
      </c>
      <c r="M76" s="48"/>
    </row>
    <row r="77" spans="1:13" s="49" customFormat="1" ht="36" x14ac:dyDescent="0.35">
      <c r="A77" s="41"/>
      <c r="B77" s="15">
        <v>45636</v>
      </c>
      <c r="C77" s="42"/>
      <c r="D77" s="43"/>
      <c r="E77" s="44" t="s">
        <v>144</v>
      </c>
      <c r="F77" s="44" t="s">
        <v>81</v>
      </c>
      <c r="G77" s="46"/>
      <c r="H77" s="50" t="s">
        <v>145</v>
      </c>
      <c r="I77" s="43"/>
      <c r="J77" s="47">
        <v>2517302.216</v>
      </c>
      <c r="K77" s="47"/>
      <c r="L77" s="47">
        <f t="shared" si="0"/>
        <v>1263239473.6022418</v>
      </c>
      <c r="M77" s="48"/>
    </row>
    <row r="78" spans="1:13" s="49" customFormat="1" ht="36" x14ac:dyDescent="0.35">
      <c r="A78" s="41"/>
      <c r="B78" s="15">
        <v>45636</v>
      </c>
      <c r="C78" s="42"/>
      <c r="D78" s="43"/>
      <c r="E78" s="44" t="s">
        <v>146</v>
      </c>
      <c r="F78" s="44" t="s">
        <v>81</v>
      </c>
      <c r="G78" s="46"/>
      <c r="H78" s="50" t="s">
        <v>147</v>
      </c>
      <c r="I78" s="43"/>
      <c r="J78" s="47">
        <v>133155498.58858</v>
      </c>
      <c r="K78" s="47"/>
      <c r="L78" s="47">
        <f t="shared" si="0"/>
        <v>1396394972.1908216</v>
      </c>
      <c r="M78" s="48"/>
    </row>
    <row r="79" spans="1:13" s="49" customFormat="1" ht="45.75" customHeight="1" x14ac:dyDescent="0.35">
      <c r="A79" s="41"/>
      <c r="B79" s="15">
        <v>45636</v>
      </c>
      <c r="C79" s="42">
        <v>4171</v>
      </c>
      <c r="D79" s="43"/>
      <c r="E79" s="44" t="s">
        <v>110</v>
      </c>
      <c r="F79" s="44" t="s">
        <v>148</v>
      </c>
      <c r="G79" s="46"/>
      <c r="H79" s="50" t="s">
        <v>149</v>
      </c>
      <c r="I79" s="43"/>
      <c r="J79" s="47"/>
      <c r="K79" s="47">
        <v>106200</v>
      </c>
      <c r="L79" s="47">
        <f t="shared" si="0"/>
        <v>1396288772.1908216</v>
      </c>
      <c r="M79" s="48"/>
    </row>
    <row r="80" spans="1:13" s="49" customFormat="1" ht="36" x14ac:dyDescent="0.35">
      <c r="A80" s="41"/>
      <c r="B80" s="15">
        <v>45636</v>
      </c>
      <c r="C80" s="42">
        <v>4173</v>
      </c>
      <c r="D80" s="43"/>
      <c r="E80" s="44" t="s">
        <v>150</v>
      </c>
      <c r="F80" s="44" t="s">
        <v>151</v>
      </c>
      <c r="G80" s="46"/>
      <c r="H80" s="50" t="s">
        <v>152</v>
      </c>
      <c r="I80" s="43"/>
      <c r="J80" s="47"/>
      <c r="K80" s="47">
        <v>28910</v>
      </c>
      <c r="L80" s="47">
        <f t="shared" si="0"/>
        <v>1396259862.1908216</v>
      </c>
      <c r="M80" s="48"/>
    </row>
    <row r="81" spans="1:13" s="49" customFormat="1" ht="36" x14ac:dyDescent="0.35">
      <c r="A81" s="41"/>
      <c r="B81" s="15">
        <v>45636</v>
      </c>
      <c r="C81" s="42">
        <v>4176</v>
      </c>
      <c r="D81" s="43"/>
      <c r="E81" s="44" t="s">
        <v>153</v>
      </c>
      <c r="F81" s="52" t="s">
        <v>154</v>
      </c>
      <c r="G81" s="46"/>
      <c r="H81" s="50" t="s">
        <v>155</v>
      </c>
      <c r="I81" s="43"/>
      <c r="J81" s="47"/>
      <c r="K81" s="47">
        <v>23187</v>
      </c>
      <c r="L81" s="47">
        <f t="shared" si="0"/>
        <v>1396236675.1908216</v>
      </c>
      <c r="M81" s="48"/>
    </row>
    <row r="82" spans="1:13" s="49" customFormat="1" ht="36" x14ac:dyDescent="0.35">
      <c r="A82" s="41"/>
      <c r="B82" s="15">
        <v>45636</v>
      </c>
      <c r="C82" s="42">
        <v>4181</v>
      </c>
      <c r="D82" s="43"/>
      <c r="E82" s="44" t="s">
        <v>156</v>
      </c>
      <c r="F82" s="52" t="s">
        <v>157</v>
      </c>
      <c r="G82" s="46"/>
      <c r="H82" s="50" t="s">
        <v>158</v>
      </c>
      <c r="I82" s="43"/>
      <c r="J82" s="47"/>
      <c r="K82" s="47">
        <v>981878</v>
      </c>
      <c r="L82" s="47">
        <f t="shared" si="0"/>
        <v>1395254797.1908216</v>
      </c>
      <c r="M82" s="48"/>
    </row>
    <row r="83" spans="1:13" s="49" customFormat="1" ht="18" x14ac:dyDescent="0.35">
      <c r="A83" s="41"/>
      <c r="B83" s="15">
        <v>45636</v>
      </c>
      <c r="C83" s="42">
        <v>4183</v>
      </c>
      <c r="D83" s="43"/>
      <c r="E83" s="44" t="s">
        <v>159</v>
      </c>
      <c r="F83" s="52" t="s">
        <v>160</v>
      </c>
      <c r="G83" s="46"/>
      <c r="H83" s="50" t="s">
        <v>161</v>
      </c>
      <c r="I83" s="43"/>
      <c r="J83" s="47"/>
      <c r="K83" s="47">
        <v>188800</v>
      </c>
      <c r="L83" s="47">
        <f t="shared" si="0"/>
        <v>1395065997.1908216</v>
      </c>
      <c r="M83" s="48"/>
    </row>
    <row r="84" spans="1:13" s="49" customFormat="1" ht="54" x14ac:dyDescent="0.35">
      <c r="A84" s="41"/>
      <c r="B84" s="15">
        <v>45636</v>
      </c>
      <c r="C84" s="42">
        <v>4186</v>
      </c>
      <c r="D84" s="43"/>
      <c r="E84" s="44" t="s">
        <v>140</v>
      </c>
      <c r="F84" s="52" t="s">
        <v>162</v>
      </c>
      <c r="G84" s="46"/>
      <c r="H84" s="50" t="s">
        <v>163</v>
      </c>
      <c r="I84" s="43"/>
      <c r="J84" s="47"/>
      <c r="K84" s="47">
        <v>276332.63</v>
      </c>
      <c r="L84" s="47">
        <f t="shared" si="0"/>
        <v>1394789664.5608215</v>
      </c>
      <c r="M84" s="48"/>
    </row>
    <row r="85" spans="1:13" s="49" customFormat="1" ht="36" x14ac:dyDescent="0.35">
      <c r="A85" s="41"/>
      <c r="B85" s="15">
        <v>45636</v>
      </c>
      <c r="C85" s="53">
        <v>4192</v>
      </c>
      <c r="D85" s="54"/>
      <c r="E85" s="44" t="s">
        <v>140</v>
      </c>
      <c r="F85" s="52" t="s">
        <v>162</v>
      </c>
      <c r="G85" s="55"/>
      <c r="H85" s="56" t="s">
        <v>164</v>
      </c>
      <c r="I85" s="54"/>
      <c r="J85" s="57"/>
      <c r="K85" s="57">
        <v>35422.800000000003</v>
      </c>
      <c r="L85" s="47">
        <f t="shared" si="0"/>
        <v>1394754241.7608216</v>
      </c>
      <c r="M85" s="48"/>
    </row>
    <row r="86" spans="1:13" s="49" customFormat="1" ht="36" x14ac:dyDescent="0.35">
      <c r="A86" s="41"/>
      <c r="B86" s="15">
        <v>45636</v>
      </c>
      <c r="C86" s="53">
        <v>4193</v>
      </c>
      <c r="D86" s="54"/>
      <c r="E86" s="44" t="s">
        <v>165</v>
      </c>
      <c r="F86" s="44" t="s">
        <v>166</v>
      </c>
      <c r="G86" s="55"/>
      <c r="H86" s="58" t="s">
        <v>167</v>
      </c>
      <c r="I86" s="54"/>
      <c r="J86" s="57"/>
      <c r="K86" s="57">
        <v>2283169.98</v>
      </c>
      <c r="L86" s="47">
        <f t="shared" si="0"/>
        <v>1392471071.7808216</v>
      </c>
      <c r="M86" s="48"/>
    </row>
    <row r="87" spans="1:13" s="49" customFormat="1" ht="54" x14ac:dyDescent="0.35">
      <c r="A87" s="41"/>
      <c r="B87" s="15" t="s">
        <v>168</v>
      </c>
      <c r="C87" s="42" t="s">
        <v>169</v>
      </c>
      <c r="D87" s="43"/>
      <c r="E87" s="44" t="s">
        <v>140</v>
      </c>
      <c r="F87" s="44" t="s">
        <v>170</v>
      </c>
      <c r="G87" s="46"/>
      <c r="H87" s="50" t="s">
        <v>171</v>
      </c>
      <c r="I87" s="43"/>
      <c r="J87" s="47"/>
      <c r="K87" s="47">
        <v>249102.25</v>
      </c>
      <c r="L87" s="47">
        <f t="shared" si="0"/>
        <v>1392221969.5308216</v>
      </c>
      <c r="M87" s="48"/>
    </row>
    <row r="88" spans="1:13" s="49" customFormat="1" ht="72" x14ac:dyDescent="0.35">
      <c r="A88" s="41"/>
      <c r="B88" s="15" t="s">
        <v>168</v>
      </c>
      <c r="C88" s="59" t="s">
        <v>172</v>
      </c>
      <c r="D88" s="60"/>
      <c r="E88" s="61" t="s">
        <v>173</v>
      </c>
      <c r="F88" s="44" t="s">
        <v>81</v>
      </c>
      <c r="G88" s="62"/>
      <c r="H88" s="63" t="s">
        <v>174</v>
      </c>
      <c r="I88" s="60"/>
      <c r="J88" s="64"/>
      <c r="K88" s="64">
        <v>1566104.45</v>
      </c>
      <c r="L88" s="47">
        <f t="shared" si="0"/>
        <v>1390655865.0808215</v>
      </c>
    </row>
    <row r="89" spans="1:13" s="49" customFormat="1" ht="54" x14ac:dyDescent="0.35">
      <c r="A89" s="41"/>
      <c r="B89" s="15" t="s">
        <v>168</v>
      </c>
      <c r="C89" s="59" t="s">
        <v>175</v>
      </c>
      <c r="D89" s="60"/>
      <c r="E89" s="61" t="s">
        <v>176</v>
      </c>
      <c r="F89" s="44" t="s">
        <v>177</v>
      </c>
      <c r="G89" s="62"/>
      <c r="H89" s="63" t="s">
        <v>178</v>
      </c>
      <c r="I89" s="60"/>
      <c r="J89" s="64"/>
      <c r="K89" s="64">
        <v>12161820.550000001</v>
      </c>
      <c r="L89" s="47">
        <f t="shared" si="0"/>
        <v>1378494044.5308216</v>
      </c>
      <c r="M89" s="48"/>
    </row>
    <row r="90" spans="1:13" s="49" customFormat="1" ht="36" x14ac:dyDescent="0.35">
      <c r="A90" s="41"/>
      <c r="B90" s="15" t="s">
        <v>168</v>
      </c>
      <c r="C90" s="59" t="s">
        <v>179</v>
      </c>
      <c r="D90" s="60"/>
      <c r="E90" s="61" t="s">
        <v>180</v>
      </c>
      <c r="F90" s="44" t="s">
        <v>181</v>
      </c>
      <c r="G90" s="62"/>
      <c r="H90" s="63" t="s">
        <v>182</v>
      </c>
      <c r="I90" s="60"/>
      <c r="J90" s="64"/>
      <c r="K90" s="64">
        <v>15088160.449999999</v>
      </c>
      <c r="L90" s="47">
        <f t="shared" si="0"/>
        <v>1363405884.0808215</v>
      </c>
      <c r="M90" s="48"/>
    </row>
    <row r="91" spans="1:13" s="49" customFormat="1" ht="36" x14ac:dyDescent="0.35">
      <c r="A91" s="41"/>
      <c r="B91" s="15" t="s">
        <v>168</v>
      </c>
      <c r="C91" s="59" t="s">
        <v>183</v>
      </c>
      <c r="D91" s="60"/>
      <c r="E91" s="61" t="s">
        <v>184</v>
      </c>
      <c r="F91" s="44" t="s">
        <v>185</v>
      </c>
      <c r="G91" s="62"/>
      <c r="H91" s="63" t="s">
        <v>186</v>
      </c>
      <c r="I91" s="60"/>
      <c r="J91" s="64"/>
      <c r="K91" s="64">
        <v>6006132.8700000001</v>
      </c>
      <c r="L91" s="47">
        <f t="shared" si="0"/>
        <v>1357399751.2108216</v>
      </c>
    </row>
    <row r="92" spans="1:13" s="49" customFormat="1" ht="54" x14ac:dyDescent="0.35">
      <c r="A92" s="41"/>
      <c r="B92" s="15" t="s">
        <v>168</v>
      </c>
      <c r="C92" s="59" t="s">
        <v>187</v>
      </c>
      <c r="D92" s="60"/>
      <c r="E92" s="61" t="s">
        <v>184</v>
      </c>
      <c r="F92" s="44" t="s">
        <v>188</v>
      </c>
      <c r="G92" s="62"/>
      <c r="H92" s="63" t="s">
        <v>189</v>
      </c>
      <c r="I92" s="60"/>
      <c r="J92" s="64"/>
      <c r="K92" s="64">
        <v>14853796.890000001</v>
      </c>
      <c r="L92" s="47">
        <f t="shared" si="0"/>
        <v>1342545954.3208215</v>
      </c>
      <c r="M92" s="48"/>
    </row>
    <row r="93" spans="1:13" s="49" customFormat="1" ht="36" x14ac:dyDescent="0.35">
      <c r="A93" s="41"/>
      <c r="B93" s="15" t="s">
        <v>190</v>
      </c>
      <c r="C93" s="42">
        <v>4244</v>
      </c>
      <c r="D93" s="43"/>
      <c r="E93" s="44" t="s">
        <v>122</v>
      </c>
      <c r="F93" s="44" t="s">
        <v>191</v>
      </c>
      <c r="G93" s="43"/>
      <c r="H93" s="50" t="s">
        <v>192</v>
      </c>
      <c r="I93" s="43"/>
      <c r="J93" s="47"/>
      <c r="K93" s="47">
        <v>300000</v>
      </c>
      <c r="L93" s="47">
        <f t="shared" si="0"/>
        <v>1342245954.3208215</v>
      </c>
    </row>
    <row r="94" spans="1:13" s="49" customFormat="1" ht="36" x14ac:dyDescent="0.35">
      <c r="A94" s="41"/>
      <c r="B94" s="15" t="s">
        <v>190</v>
      </c>
      <c r="C94" s="42">
        <v>4258</v>
      </c>
      <c r="D94" s="43"/>
      <c r="E94" s="44" t="s">
        <v>193</v>
      </c>
      <c r="F94" s="45" t="s">
        <v>194</v>
      </c>
      <c r="G94" s="43"/>
      <c r="H94" s="50" t="s">
        <v>195</v>
      </c>
      <c r="I94" s="43"/>
      <c r="J94" s="65"/>
      <c r="K94" s="47">
        <v>212400</v>
      </c>
      <c r="L94" s="47">
        <f t="shared" si="0"/>
        <v>1342033554.3208215</v>
      </c>
      <c r="M94" s="66"/>
    </row>
    <row r="95" spans="1:13" s="49" customFormat="1" ht="38.25" customHeight="1" x14ac:dyDescent="0.35">
      <c r="A95" s="41"/>
      <c r="B95" s="15" t="s">
        <v>190</v>
      </c>
      <c r="C95" s="42" t="s">
        <v>196</v>
      </c>
      <c r="D95" s="43"/>
      <c r="E95" s="52" t="s">
        <v>159</v>
      </c>
      <c r="F95" s="45" t="s">
        <v>197</v>
      </c>
      <c r="G95" s="43"/>
      <c r="H95" s="50" t="s">
        <v>198</v>
      </c>
      <c r="I95" s="43"/>
      <c r="J95" s="65"/>
      <c r="K95" s="47">
        <v>240720</v>
      </c>
      <c r="L95" s="47">
        <f t="shared" si="0"/>
        <v>1341792834.3208215</v>
      </c>
    </row>
    <row r="96" spans="1:13" s="49" customFormat="1" ht="38.25" customHeight="1" x14ac:dyDescent="0.35">
      <c r="A96" s="41"/>
      <c r="B96" s="15" t="s">
        <v>190</v>
      </c>
      <c r="C96" s="42">
        <v>4264</v>
      </c>
      <c r="D96" s="43"/>
      <c r="E96" s="52" t="s">
        <v>199</v>
      </c>
      <c r="F96" s="45" t="s">
        <v>200</v>
      </c>
      <c r="G96" s="43"/>
      <c r="H96" s="50" t="s">
        <v>201</v>
      </c>
      <c r="I96" s="43"/>
      <c r="J96" s="65"/>
      <c r="K96" s="47">
        <v>27316064.050000001</v>
      </c>
      <c r="L96" s="47">
        <f t="shared" si="0"/>
        <v>1314476770.2708216</v>
      </c>
    </row>
    <row r="97" spans="1:13" s="49" customFormat="1" ht="54" x14ac:dyDescent="0.35">
      <c r="A97" s="41"/>
      <c r="B97" s="15" t="s">
        <v>190</v>
      </c>
      <c r="C97" s="42" t="s">
        <v>202</v>
      </c>
      <c r="D97" s="43"/>
      <c r="E97" s="52" t="s">
        <v>140</v>
      </c>
      <c r="F97" s="45" t="s">
        <v>203</v>
      </c>
      <c r="G97" s="43"/>
      <c r="H97" s="50" t="s">
        <v>204</v>
      </c>
      <c r="I97" s="43"/>
      <c r="J97" s="65"/>
      <c r="K97" s="47">
        <v>242898.28</v>
      </c>
      <c r="L97" s="47">
        <f t="shared" si="0"/>
        <v>1314233871.9908216</v>
      </c>
      <c r="M97" s="67"/>
    </row>
    <row r="98" spans="1:13" s="49" customFormat="1" ht="52.5" customHeight="1" x14ac:dyDescent="0.35">
      <c r="A98" s="41"/>
      <c r="B98" s="15" t="s">
        <v>190</v>
      </c>
      <c r="C98" s="42" t="s">
        <v>205</v>
      </c>
      <c r="D98" s="43"/>
      <c r="E98" s="52" t="s">
        <v>165</v>
      </c>
      <c r="F98" s="44" t="s">
        <v>206</v>
      </c>
      <c r="G98" s="43"/>
      <c r="H98" s="50" t="s">
        <v>207</v>
      </c>
      <c r="I98" s="43"/>
      <c r="J98" s="65"/>
      <c r="K98" s="47">
        <v>6397045.5600000005</v>
      </c>
      <c r="L98" s="47">
        <f t="shared" si="0"/>
        <v>1307836826.4308217</v>
      </c>
      <c r="M98" s="67"/>
    </row>
    <row r="99" spans="1:13" s="49" customFormat="1" ht="36" x14ac:dyDescent="0.35">
      <c r="A99" s="41"/>
      <c r="B99" s="15" t="s">
        <v>190</v>
      </c>
      <c r="C99" s="42" t="s">
        <v>208</v>
      </c>
      <c r="D99" s="43"/>
      <c r="E99" s="44" t="s">
        <v>209</v>
      </c>
      <c r="F99" s="52" t="s">
        <v>210</v>
      </c>
      <c r="G99" s="43"/>
      <c r="H99" s="50" t="s">
        <v>211</v>
      </c>
      <c r="I99" s="43"/>
      <c r="J99" s="65"/>
      <c r="K99" s="47">
        <v>301774.03999999998</v>
      </c>
      <c r="L99" s="47">
        <f t="shared" si="0"/>
        <v>1307535052.3908217</v>
      </c>
    </row>
    <row r="100" spans="1:13" s="49" customFormat="1" ht="36" x14ac:dyDescent="0.35">
      <c r="A100" s="41"/>
      <c r="B100" s="15" t="s">
        <v>190</v>
      </c>
      <c r="C100" s="42" t="s">
        <v>212</v>
      </c>
      <c r="D100" s="43"/>
      <c r="E100" s="44" t="s">
        <v>213</v>
      </c>
      <c r="F100" s="52" t="s">
        <v>214</v>
      </c>
      <c r="G100" s="43"/>
      <c r="H100" s="50" t="s">
        <v>215</v>
      </c>
      <c r="I100" s="43"/>
      <c r="J100" s="65"/>
      <c r="K100" s="47">
        <v>12540</v>
      </c>
      <c r="L100" s="47">
        <f t="shared" si="0"/>
        <v>1307522512.3908217</v>
      </c>
    </row>
    <row r="101" spans="1:13" s="49" customFormat="1" ht="36" x14ac:dyDescent="0.35">
      <c r="A101" s="41"/>
      <c r="B101" s="15" t="s">
        <v>216</v>
      </c>
      <c r="C101" s="42" t="s">
        <v>217</v>
      </c>
      <c r="D101" s="43"/>
      <c r="E101" s="44" t="s">
        <v>84</v>
      </c>
      <c r="F101" s="52" t="s">
        <v>81</v>
      </c>
      <c r="G101" s="43"/>
      <c r="H101" s="50" t="s">
        <v>218</v>
      </c>
      <c r="I101" s="43"/>
      <c r="J101" s="65"/>
      <c r="K101" s="47">
        <v>2190000</v>
      </c>
      <c r="L101" s="47">
        <f t="shared" si="0"/>
        <v>1305332512.3908217</v>
      </c>
    </row>
    <row r="102" spans="1:13" s="49" customFormat="1" ht="58.5" customHeight="1" x14ac:dyDescent="0.35">
      <c r="A102" s="41"/>
      <c r="B102" s="15" t="s">
        <v>216</v>
      </c>
      <c r="C102" s="42" t="s">
        <v>219</v>
      </c>
      <c r="D102" s="43"/>
      <c r="E102" s="44" t="s">
        <v>220</v>
      </c>
      <c r="F102" s="52" t="s">
        <v>81</v>
      </c>
      <c r="G102" s="43"/>
      <c r="H102" s="50" t="s">
        <v>221</v>
      </c>
      <c r="I102" s="43"/>
      <c r="J102" s="65"/>
      <c r="K102" s="47">
        <v>4884524.28</v>
      </c>
      <c r="L102" s="47">
        <f t="shared" si="0"/>
        <v>1300447988.1108217</v>
      </c>
    </row>
    <row r="103" spans="1:13" s="49" customFormat="1" ht="36" x14ac:dyDescent="0.35">
      <c r="A103" s="41"/>
      <c r="B103" s="15" t="s">
        <v>216</v>
      </c>
      <c r="C103" s="42" t="s">
        <v>222</v>
      </c>
      <c r="D103" s="43"/>
      <c r="E103" s="44" t="s">
        <v>223</v>
      </c>
      <c r="F103" s="52" t="s">
        <v>81</v>
      </c>
      <c r="G103" s="43"/>
      <c r="H103" s="50" t="s">
        <v>224</v>
      </c>
      <c r="I103" s="43"/>
      <c r="J103" s="65"/>
      <c r="K103" s="47">
        <v>98067.83</v>
      </c>
      <c r="L103" s="47">
        <f t="shared" si="0"/>
        <v>1300349920.2808218</v>
      </c>
    </row>
    <row r="104" spans="1:13" s="49" customFormat="1" ht="36" x14ac:dyDescent="0.35">
      <c r="A104" s="41"/>
      <c r="B104" s="15" t="s">
        <v>216</v>
      </c>
      <c r="C104" s="42" t="s">
        <v>225</v>
      </c>
      <c r="D104" s="43"/>
      <c r="E104" s="44" t="s">
        <v>226</v>
      </c>
      <c r="F104" s="52" t="s">
        <v>81</v>
      </c>
      <c r="G104" s="43"/>
      <c r="H104" s="50" t="s">
        <v>227</v>
      </c>
      <c r="I104" s="43"/>
      <c r="J104" s="65"/>
      <c r="K104" s="47">
        <v>20000</v>
      </c>
      <c r="L104" s="47">
        <f t="shared" si="0"/>
        <v>1300329920.2808218</v>
      </c>
    </row>
    <row r="105" spans="1:13" s="49" customFormat="1" ht="36" x14ac:dyDescent="0.35">
      <c r="A105" s="41"/>
      <c r="B105" s="15" t="s">
        <v>216</v>
      </c>
      <c r="C105" s="42" t="s">
        <v>228</v>
      </c>
      <c r="D105" s="43"/>
      <c r="E105" s="44" t="s">
        <v>229</v>
      </c>
      <c r="F105" s="52" t="s">
        <v>230</v>
      </c>
      <c r="G105" s="43"/>
      <c r="H105" s="50" t="s">
        <v>231</v>
      </c>
      <c r="I105" s="43"/>
      <c r="J105" s="65"/>
      <c r="K105" s="47">
        <v>195218.66</v>
      </c>
      <c r="L105" s="47">
        <f t="shared" si="0"/>
        <v>1300134701.6208217</v>
      </c>
    </row>
    <row r="106" spans="1:13" s="49" customFormat="1" ht="54" x14ac:dyDescent="0.35">
      <c r="A106" s="41"/>
      <c r="B106" s="15" t="s">
        <v>216</v>
      </c>
      <c r="C106" s="42" t="s">
        <v>232</v>
      </c>
      <c r="D106" s="43"/>
      <c r="E106" s="44" t="s">
        <v>233</v>
      </c>
      <c r="F106" s="52" t="s">
        <v>234</v>
      </c>
      <c r="G106" s="43"/>
      <c r="H106" s="50" t="s">
        <v>235</v>
      </c>
      <c r="I106" s="43"/>
      <c r="J106" s="65"/>
      <c r="K106" s="47">
        <v>35961.019999999997</v>
      </c>
      <c r="L106" s="47">
        <f t="shared" si="0"/>
        <v>1300098740.6008217</v>
      </c>
    </row>
    <row r="107" spans="1:13" s="49" customFormat="1" ht="36" x14ac:dyDescent="0.35">
      <c r="A107" s="41"/>
      <c r="B107" s="15" t="s">
        <v>216</v>
      </c>
      <c r="C107" s="42" t="s">
        <v>236</v>
      </c>
      <c r="D107" s="43"/>
      <c r="E107" s="44" t="s">
        <v>237</v>
      </c>
      <c r="F107" s="52" t="s">
        <v>81</v>
      </c>
      <c r="G107" s="43"/>
      <c r="H107" s="50" t="s">
        <v>238</v>
      </c>
      <c r="I107" s="43"/>
      <c r="J107" s="65"/>
      <c r="K107" s="47">
        <v>5672766.2400000002</v>
      </c>
      <c r="L107" s="47">
        <f t="shared" si="0"/>
        <v>1294425974.3608217</v>
      </c>
    </row>
    <row r="108" spans="1:13" s="49" customFormat="1" ht="54" x14ac:dyDescent="0.35">
      <c r="A108" s="41"/>
      <c r="B108" s="15" t="s">
        <v>216</v>
      </c>
      <c r="C108" s="42" t="s">
        <v>239</v>
      </c>
      <c r="D108" s="43"/>
      <c r="E108" s="44" t="s">
        <v>240</v>
      </c>
      <c r="F108" s="50" t="s">
        <v>241</v>
      </c>
      <c r="G108" s="43"/>
      <c r="H108" s="50" t="s">
        <v>242</v>
      </c>
      <c r="I108" s="43"/>
      <c r="J108" s="65"/>
      <c r="K108" s="47">
        <v>20532</v>
      </c>
      <c r="L108" s="47">
        <f t="shared" si="0"/>
        <v>1294405442.3608217</v>
      </c>
    </row>
    <row r="109" spans="1:13" s="49" customFormat="1" ht="54" x14ac:dyDescent="0.35">
      <c r="A109" s="41"/>
      <c r="B109" s="15" t="s">
        <v>216</v>
      </c>
      <c r="C109" s="42" t="s">
        <v>243</v>
      </c>
      <c r="D109" s="43"/>
      <c r="E109" s="52" t="s">
        <v>240</v>
      </c>
      <c r="F109" s="50" t="s">
        <v>241</v>
      </c>
      <c r="G109" s="43"/>
      <c r="H109" s="50" t="s">
        <v>244</v>
      </c>
      <c r="I109" s="43"/>
      <c r="J109" s="65"/>
      <c r="K109" s="47">
        <v>104174.99</v>
      </c>
      <c r="L109" s="47">
        <f t="shared" si="0"/>
        <v>1294301267.3708217</v>
      </c>
    </row>
    <row r="110" spans="1:13" s="49" customFormat="1" ht="36" x14ac:dyDescent="0.35">
      <c r="A110" s="41"/>
      <c r="B110" s="15" t="s">
        <v>216</v>
      </c>
      <c r="C110" s="42" t="s">
        <v>245</v>
      </c>
      <c r="D110" s="43"/>
      <c r="E110" s="44" t="s">
        <v>246</v>
      </c>
      <c r="F110" s="44" t="s">
        <v>247</v>
      </c>
      <c r="G110" s="43"/>
      <c r="H110" s="50" t="s">
        <v>248</v>
      </c>
      <c r="I110" s="43"/>
      <c r="J110" s="65"/>
      <c r="K110" s="47">
        <v>3342656.8</v>
      </c>
      <c r="L110" s="47">
        <f t="shared" si="0"/>
        <v>1290958610.5708218</v>
      </c>
    </row>
    <row r="111" spans="1:13" s="49" customFormat="1" ht="36" x14ac:dyDescent="0.35">
      <c r="A111" s="41"/>
      <c r="B111" s="15" t="s">
        <v>216</v>
      </c>
      <c r="C111" s="42" t="s">
        <v>249</v>
      </c>
      <c r="D111" s="43"/>
      <c r="E111" s="44" t="s">
        <v>140</v>
      </c>
      <c r="F111" s="52" t="s">
        <v>162</v>
      </c>
      <c r="G111" s="43"/>
      <c r="H111" s="50" t="s">
        <v>250</v>
      </c>
      <c r="I111" s="43"/>
      <c r="J111" s="65"/>
      <c r="K111" s="47">
        <v>70887.710000000006</v>
      </c>
      <c r="L111" s="47">
        <f t="shared" si="0"/>
        <v>1290887722.8608217</v>
      </c>
    </row>
    <row r="112" spans="1:13" s="49" customFormat="1" ht="54" x14ac:dyDescent="0.35">
      <c r="A112" s="41"/>
      <c r="B112" s="68">
        <v>45642</v>
      </c>
      <c r="C112" s="42">
        <v>4345</v>
      </c>
      <c r="D112" s="42"/>
      <c r="E112" s="52" t="s">
        <v>251</v>
      </c>
      <c r="F112" s="52" t="s">
        <v>252</v>
      </c>
      <c r="G112" s="43"/>
      <c r="H112" s="50" t="s">
        <v>253</v>
      </c>
      <c r="I112" s="43"/>
      <c r="J112" s="47"/>
      <c r="K112" s="47">
        <v>20205974.829999998</v>
      </c>
      <c r="L112" s="47">
        <f t="shared" si="0"/>
        <v>1270681748.0308218</v>
      </c>
    </row>
    <row r="113" spans="1:12" s="49" customFormat="1" ht="36" x14ac:dyDescent="0.35">
      <c r="A113" s="41"/>
      <c r="B113" s="68">
        <v>45642</v>
      </c>
      <c r="C113" s="42">
        <v>4347</v>
      </c>
      <c r="D113" s="42"/>
      <c r="E113" s="44" t="s">
        <v>254</v>
      </c>
      <c r="F113" s="52" t="s">
        <v>81</v>
      </c>
      <c r="G113" s="43"/>
      <c r="H113" s="50" t="s">
        <v>255</v>
      </c>
      <c r="I113" s="43"/>
      <c r="J113" s="47"/>
      <c r="K113" s="47">
        <v>39266.6</v>
      </c>
      <c r="L113" s="47">
        <f t="shared" si="0"/>
        <v>1270642481.4308219</v>
      </c>
    </row>
    <row r="114" spans="1:12" s="49" customFormat="1" ht="36" x14ac:dyDescent="0.35">
      <c r="A114" s="41"/>
      <c r="B114" s="68">
        <v>45642</v>
      </c>
      <c r="C114" s="42">
        <v>4349</v>
      </c>
      <c r="D114" s="42"/>
      <c r="E114" s="44" t="s">
        <v>140</v>
      </c>
      <c r="F114" s="52" t="s">
        <v>162</v>
      </c>
      <c r="G114" s="43"/>
      <c r="H114" s="50" t="s">
        <v>256</v>
      </c>
      <c r="I114" s="43"/>
      <c r="J114" s="47"/>
      <c r="K114" s="47">
        <v>27696.36</v>
      </c>
      <c r="L114" s="47">
        <f t="shared" si="0"/>
        <v>1270614785.070822</v>
      </c>
    </row>
    <row r="115" spans="1:12" s="49" customFormat="1" ht="36" x14ac:dyDescent="0.35">
      <c r="A115" s="41"/>
      <c r="B115" s="68">
        <v>45642</v>
      </c>
      <c r="C115" s="42" t="s">
        <v>257</v>
      </c>
      <c r="D115" s="42"/>
      <c r="E115" s="44" t="s">
        <v>140</v>
      </c>
      <c r="F115" s="52" t="s">
        <v>203</v>
      </c>
      <c r="G115" s="43"/>
      <c r="H115" s="50" t="s">
        <v>258</v>
      </c>
      <c r="I115" s="43"/>
      <c r="J115" s="47"/>
      <c r="K115" s="47">
        <v>21877.200000000001</v>
      </c>
      <c r="L115" s="47">
        <f t="shared" si="0"/>
        <v>1270592907.870822</v>
      </c>
    </row>
    <row r="116" spans="1:12" s="49" customFormat="1" ht="36" x14ac:dyDescent="0.35">
      <c r="A116" s="41"/>
      <c r="B116" s="68">
        <v>45642</v>
      </c>
      <c r="C116" s="42" t="s">
        <v>259</v>
      </c>
      <c r="D116" s="42"/>
      <c r="E116" s="44" t="s">
        <v>84</v>
      </c>
      <c r="F116" s="52" t="s">
        <v>81</v>
      </c>
      <c r="G116" s="43"/>
      <c r="H116" s="50" t="s">
        <v>260</v>
      </c>
      <c r="I116" s="43"/>
      <c r="J116" s="47"/>
      <c r="K116" s="47">
        <v>13032000</v>
      </c>
      <c r="L116" s="47">
        <f t="shared" si="0"/>
        <v>1257560907.870822</v>
      </c>
    </row>
    <row r="117" spans="1:12" s="49" customFormat="1" ht="36" x14ac:dyDescent="0.35">
      <c r="A117" s="41"/>
      <c r="B117" s="68">
        <v>45642</v>
      </c>
      <c r="C117" s="42" t="s">
        <v>261</v>
      </c>
      <c r="D117" s="42"/>
      <c r="E117" s="44" t="s">
        <v>262</v>
      </c>
      <c r="F117" s="52" t="s">
        <v>263</v>
      </c>
      <c r="G117" s="43"/>
      <c r="H117" s="50" t="s">
        <v>264</v>
      </c>
      <c r="I117" s="43"/>
      <c r="J117" s="47"/>
      <c r="K117" s="47">
        <v>1210222.92</v>
      </c>
      <c r="L117" s="47">
        <f t="shared" si="0"/>
        <v>1256350684.9508219</v>
      </c>
    </row>
    <row r="118" spans="1:12" s="49" customFormat="1" ht="51.75" customHeight="1" x14ac:dyDescent="0.35">
      <c r="A118" s="41"/>
      <c r="B118" s="68">
        <v>45642</v>
      </c>
      <c r="C118" s="42" t="s">
        <v>265</v>
      </c>
      <c r="D118" s="42"/>
      <c r="E118" s="44" t="s">
        <v>266</v>
      </c>
      <c r="F118" s="52" t="s">
        <v>267</v>
      </c>
      <c r="G118" s="43"/>
      <c r="H118" s="50" t="s">
        <v>268</v>
      </c>
      <c r="I118" s="43"/>
      <c r="J118" s="47"/>
      <c r="K118" s="47">
        <v>38317.97</v>
      </c>
      <c r="L118" s="47">
        <f t="shared" si="0"/>
        <v>1256312366.9808218</v>
      </c>
    </row>
    <row r="119" spans="1:12" s="49" customFormat="1" ht="36" x14ac:dyDescent="0.35">
      <c r="A119" s="41"/>
      <c r="B119" s="68">
        <v>45642</v>
      </c>
      <c r="C119" s="42" t="s">
        <v>269</v>
      </c>
      <c r="D119" s="42"/>
      <c r="E119" s="44" t="s">
        <v>270</v>
      </c>
      <c r="F119" s="52" t="s">
        <v>271</v>
      </c>
      <c r="G119" s="43"/>
      <c r="H119" s="50" t="s">
        <v>272</v>
      </c>
      <c r="I119" s="43"/>
      <c r="J119" s="47"/>
      <c r="K119" s="47">
        <v>1753040.37</v>
      </c>
      <c r="L119" s="47">
        <f t="shared" si="0"/>
        <v>1254559326.610822</v>
      </c>
    </row>
    <row r="120" spans="1:12" s="49" customFormat="1" ht="36" x14ac:dyDescent="0.35">
      <c r="A120" s="41"/>
      <c r="B120" s="68">
        <v>45642</v>
      </c>
      <c r="C120" s="42" t="s">
        <v>273</v>
      </c>
      <c r="D120" s="42"/>
      <c r="E120" s="44" t="s">
        <v>184</v>
      </c>
      <c r="F120" s="52" t="s">
        <v>274</v>
      </c>
      <c r="G120" s="43"/>
      <c r="H120" s="50" t="s">
        <v>275</v>
      </c>
      <c r="I120" s="43"/>
      <c r="J120" s="47"/>
      <c r="K120" s="47">
        <v>4299733.76</v>
      </c>
      <c r="L120" s="47">
        <f t="shared" ref="L120:L183" si="1">L119+J120-K120</f>
        <v>1250259592.850822</v>
      </c>
    </row>
    <row r="121" spans="1:12" s="49" customFormat="1" ht="57" customHeight="1" x14ac:dyDescent="0.35">
      <c r="A121" s="41"/>
      <c r="B121" s="68">
        <v>45642</v>
      </c>
      <c r="C121" s="42" t="s">
        <v>276</v>
      </c>
      <c r="D121" s="42"/>
      <c r="E121" s="44" t="s">
        <v>184</v>
      </c>
      <c r="F121" s="52" t="s">
        <v>277</v>
      </c>
      <c r="G121" s="43"/>
      <c r="H121" s="50" t="s">
        <v>278</v>
      </c>
      <c r="I121" s="43"/>
      <c r="J121" s="65"/>
      <c r="K121" s="47">
        <v>7339190.5099999998</v>
      </c>
      <c r="L121" s="47">
        <f t="shared" si="1"/>
        <v>1242920402.340822</v>
      </c>
    </row>
    <row r="122" spans="1:12" s="49" customFormat="1" ht="54" x14ac:dyDescent="0.35">
      <c r="A122" s="41"/>
      <c r="B122" s="68">
        <v>45642</v>
      </c>
      <c r="C122" s="42" t="s">
        <v>279</v>
      </c>
      <c r="D122" s="42"/>
      <c r="E122" s="44" t="s">
        <v>280</v>
      </c>
      <c r="F122" s="52" t="s">
        <v>281</v>
      </c>
      <c r="G122" s="43"/>
      <c r="H122" s="50" t="s">
        <v>282</v>
      </c>
      <c r="I122" s="43"/>
      <c r="J122" s="65"/>
      <c r="K122" s="47">
        <v>64052.34</v>
      </c>
      <c r="L122" s="47">
        <f t="shared" si="1"/>
        <v>1242856350.0008221</v>
      </c>
    </row>
    <row r="123" spans="1:12" s="49" customFormat="1" ht="54" x14ac:dyDescent="0.35">
      <c r="A123" s="41"/>
      <c r="B123" s="68">
        <v>45642</v>
      </c>
      <c r="C123" s="42" t="s">
        <v>283</v>
      </c>
      <c r="D123" s="42"/>
      <c r="E123" s="44" t="s">
        <v>284</v>
      </c>
      <c r="F123" s="52" t="s">
        <v>285</v>
      </c>
      <c r="G123" s="43"/>
      <c r="H123" s="50" t="s">
        <v>286</v>
      </c>
      <c r="I123" s="43"/>
      <c r="J123" s="47"/>
      <c r="K123" s="47">
        <v>38870</v>
      </c>
      <c r="L123" s="47">
        <f t="shared" si="1"/>
        <v>1242817480.0008221</v>
      </c>
    </row>
    <row r="124" spans="1:12" s="49" customFormat="1" ht="54" x14ac:dyDescent="0.35">
      <c r="A124" s="41"/>
      <c r="B124" s="68">
        <v>45642</v>
      </c>
      <c r="C124" s="42" t="s">
        <v>287</v>
      </c>
      <c r="D124" s="42"/>
      <c r="E124" s="44" t="s">
        <v>184</v>
      </c>
      <c r="F124" s="52" t="s">
        <v>288</v>
      </c>
      <c r="G124" s="43"/>
      <c r="H124" s="50" t="s">
        <v>289</v>
      </c>
      <c r="I124" s="43"/>
      <c r="J124" s="47"/>
      <c r="K124" s="47">
        <v>37326855.079999998</v>
      </c>
      <c r="L124" s="47">
        <f t="shared" si="1"/>
        <v>1205490624.9208221</v>
      </c>
    </row>
    <row r="125" spans="1:12" s="49" customFormat="1" ht="54" x14ac:dyDescent="0.35">
      <c r="A125" s="41"/>
      <c r="B125" s="68">
        <v>45642</v>
      </c>
      <c r="C125" s="42" t="s">
        <v>290</v>
      </c>
      <c r="D125" s="42"/>
      <c r="E125" s="44" t="s">
        <v>284</v>
      </c>
      <c r="F125" s="52" t="s">
        <v>291</v>
      </c>
      <c r="G125" s="43"/>
      <c r="H125" s="50" t="s">
        <v>292</v>
      </c>
      <c r="I125" s="43"/>
      <c r="J125" s="47"/>
      <c r="K125" s="47">
        <v>40934</v>
      </c>
      <c r="L125" s="47">
        <f t="shared" si="1"/>
        <v>1205449690.9208221</v>
      </c>
    </row>
    <row r="126" spans="1:12" s="49" customFormat="1" ht="51.75" customHeight="1" x14ac:dyDescent="0.35">
      <c r="A126" s="41"/>
      <c r="B126" s="68">
        <v>45642</v>
      </c>
      <c r="C126" s="42" t="s">
        <v>293</v>
      </c>
      <c r="D126" s="42"/>
      <c r="E126" s="44" t="s">
        <v>294</v>
      </c>
      <c r="F126" s="52" t="s">
        <v>295</v>
      </c>
      <c r="G126" s="43"/>
      <c r="H126" s="50" t="s">
        <v>296</v>
      </c>
      <c r="I126" s="43"/>
      <c r="J126" s="47"/>
      <c r="K126" s="47">
        <v>6167493.3100000005</v>
      </c>
      <c r="L126" s="47">
        <f t="shared" si="1"/>
        <v>1199282197.6108222</v>
      </c>
    </row>
    <row r="127" spans="1:12" s="49" customFormat="1" ht="36" x14ac:dyDescent="0.35">
      <c r="A127" s="41"/>
      <c r="B127" s="68">
        <v>45642</v>
      </c>
      <c r="C127" s="42" t="s">
        <v>297</v>
      </c>
      <c r="D127" s="42"/>
      <c r="E127" s="44" t="s">
        <v>298</v>
      </c>
      <c r="F127" s="52" t="s">
        <v>299</v>
      </c>
      <c r="G127" s="43"/>
      <c r="H127" s="50" t="s">
        <v>300</v>
      </c>
      <c r="I127" s="43"/>
      <c r="J127" s="47"/>
      <c r="K127" s="47">
        <v>179952.96</v>
      </c>
      <c r="L127" s="47">
        <f t="shared" si="1"/>
        <v>1199102244.6508222</v>
      </c>
    </row>
    <row r="128" spans="1:12" s="49" customFormat="1" ht="48.75" customHeight="1" x14ac:dyDescent="0.35">
      <c r="A128" s="41"/>
      <c r="B128" s="68">
        <v>45642</v>
      </c>
      <c r="C128" s="42" t="s">
        <v>301</v>
      </c>
      <c r="D128" s="42"/>
      <c r="E128" s="44" t="s">
        <v>184</v>
      </c>
      <c r="F128" s="52" t="s">
        <v>302</v>
      </c>
      <c r="G128" s="43"/>
      <c r="H128" s="50" t="s">
        <v>303</v>
      </c>
      <c r="I128" s="43"/>
      <c r="J128" s="47"/>
      <c r="K128" s="47">
        <v>12089340.390000001</v>
      </c>
      <c r="L128" s="47">
        <f t="shared" si="1"/>
        <v>1187012904.2608221</v>
      </c>
    </row>
    <row r="129" spans="1:12" s="49" customFormat="1" ht="36" x14ac:dyDescent="0.35">
      <c r="A129" s="41"/>
      <c r="B129" s="68">
        <v>45642</v>
      </c>
      <c r="C129" s="42">
        <v>4410</v>
      </c>
      <c r="D129" s="42"/>
      <c r="E129" s="44" t="s">
        <v>184</v>
      </c>
      <c r="F129" s="52" t="s">
        <v>304</v>
      </c>
      <c r="G129" s="43"/>
      <c r="H129" s="50" t="s">
        <v>305</v>
      </c>
      <c r="I129" s="43"/>
      <c r="J129" s="47"/>
      <c r="K129" s="47">
        <v>33539729.899999999</v>
      </c>
      <c r="L129" s="47">
        <f t="shared" si="1"/>
        <v>1153473174.360822</v>
      </c>
    </row>
    <row r="130" spans="1:12" s="49" customFormat="1" ht="36" x14ac:dyDescent="0.35">
      <c r="A130" s="41"/>
      <c r="B130" s="68">
        <v>45642</v>
      </c>
      <c r="C130" s="42">
        <v>4411</v>
      </c>
      <c r="D130" s="42"/>
      <c r="E130" s="44" t="s">
        <v>306</v>
      </c>
      <c r="F130" s="52" t="s">
        <v>307</v>
      </c>
      <c r="G130" s="43"/>
      <c r="H130" s="50" t="s">
        <v>308</v>
      </c>
      <c r="I130" s="43"/>
      <c r="J130" s="47"/>
      <c r="K130" s="47">
        <v>233999.66</v>
      </c>
      <c r="L130" s="47">
        <f t="shared" si="1"/>
        <v>1153239174.7008219</v>
      </c>
    </row>
    <row r="131" spans="1:12" s="49" customFormat="1" ht="36" x14ac:dyDescent="0.35">
      <c r="A131" s="41"/>
      <c r="B131" s="68">
        <v>45642</v>
      </c>
      <c r="C131" s="42">
        <v>4417</v>
      </c>
      <c r="D131" s="42"/>
      <c r="E131" s="44" t="s">
        <v>309</v>
      </c>
      <c r="F131" s="52" t="s">
        <v>304</v>
      </c>
      <c r="G131" s="43"/>
      <c r="H131" s="50" t="s">
        <v>310</v>
      </c>
      <c r="I131" s="43"/>
      <c r="J131" s="47"/>
      <c r="K131" s="47">
        <v>9526827.75</v>
      </c>
      <c r="L131" s="47">
        <f t="shared" si="1"/>
        <v>1143712346.9508219</v>
      </c>
    </row>
    <row r="132" spans="1:12" s="49" customFormat="1" ht="36" x14ac:dyDescent="0.35">
      <c r="A132" s="41"/>
      <c r="B132" s="68">
        <v>45642</v>
      </c>
      <c r="C132" s="42">
        <v>4419</v>
      </c>
      <c r="D132" s="42"/>
      <c r="E132" s="44" t="s">
        <v>311</v>
      </c>
      <c r="F132" s="52" t="s">
        <v>312</v>
      </c>
      <c r="G132" s="43"/>
      <c r="H132" s="50" t="s">
        <v>313</v>
      </c>
      <c r="I132" s="43"/>
      <c r="J132" s="47"/>
      <c r="K132" s="47">
        <v>63956</v>
      </c>
      <c r="L132" s="47">
        <f t="shared" si="1"/>
        <v>1143648390.9508219</v>
      </c>
    </row>
    <row r="133" spans="1:12" s="49" customFormat="1" ht="54" x14ac:dyDescent="0.35">
      <c r="A133" s="41"/>
      <c r="B133" s="68">
        <v>45642</v>
      </c>
      <c r="C133" s="42">
        <v>4423</v>
      </c>
      <c r="D133" s="42"/>
      <c r="E133" s="44" t="s">
        <v>262</v>
      </c>
      <c r="F133" s="52" t="s">
        <v>314</v>
      </c>
      <c r="G133" s="43"/>
      <c r="H133" s="50" t="s">
        <v>315</v>
      </c>
      <c r="I133" s="43"/>
      <c r="J133" s="47"/>
      <c r="K133" s="47">
        <v>3740115</v>
      </c>
      <c r="L133" s="47">
        <f t="shared" si="1"/>
        <v>1139908275.9508219</v>
      </c>
    </row>
    <row r="134" spans="1:12" s="49" customFormat="1" ht="36" x14ac:dyDescent="0.35">
      <c r="A134" s="41"/>
      <c r="B134" s="68">
        <v>45642</v>
      </c>
      <c r="C134" s="42">
        <v>4427</v>
      </c>
      <c r="D134" s="42"/>
      <c r="E134" s="44" t="s">
        <v>184</v>
      </c>
      <c r="F134" s="52" t="s">
        <v>316</v>
      </c>
      <c r="G134" s="43"/>
      <c r="H134" s="50" t="s">
        <v>317</v>
      </c>
      <c r="I134" s="43"/>
      <c r="J134" s="47"/>
      <c r="K134" s="47">
        <v>7030866.8300000001</v>
      </c>
      <c r="L134" s="47">
        <f t="shared" si="1"/>
        <v>1132877409.120822</v>
      </c>
    </row>
    <row r="135" spans="1:12" s="49" customFormat="1" ht="36" x14ac:dyDescent="0.35">
      <c r="A135" s="41"/>
      <c r="B135" s="68">
        <v>45643</v>
      </c>
      <c r="C135" s="42">
        <v>4449</v>
      </c>
      <c r="D135" s="42"/>
      <c r="E135" s="44" t="s">
        <v>110</v>
      </c>
      <c r="F135" s="52" t="s">
        <v>111</v>
      </c>
      <c r="G135" s="43"/>
      <c r="H135" s="50" t="s">
        <v>318</v>
      </c>
      <c r="I135" s="43"/>
      <c r="J135" s="47"/>
      <c r="K135" s="47">
        <v>160362</v>
      </c>
      <c r="L135" s="47">
        <f t="shared" si="1"/>
        <v>1132717047.120822</v>
      </c>
    </row>
    <row r="136" spans="1:12" s="49" customFormat="1" ht="36" x14ac:dyDescent="0.35">
      <c r="A136" s="41"/>
      <c r="B136" s="68">
        <v>45643</v>
      </c>
      <c r="C136" s="42">
        <v>4451</v>
      </c>
      <c r="D136" s="42"/>
      <c r="E136" s="44" t="s">
        <v>140</v>
      </c>
      <c r="F136" s="52" t="s">
        <v>170</v>
      </c>
      <c r="G136" s="43"/>
      <c r="H136" s="50" t="s">
        <v>319</v>
      </c>
      <c r="I136" s="43"/>
      <c r="J136" s="47"/>
      <c r="K136" s="47">
        <v>41810.92</v>
      </c>
      <c r="L136" s="47">
        <f t="shared" si="1"/>
        <v>1132675236.2008219</v>
      </c>
    </row>
    <row r="137" spans="1:12" s="49" customFormat="1" ht="36" x14ac:dyDescent="0.35">
      <c r="A137" s="41"/>
      <c r="B137" s="68">
        <v>45643</v>
      </c>
      <c r="C137" s="42">
        <v>4458</v>
      </c>
      <c r="D137" s="42"/>
      <c r="E137" s="44" t="s">
        <v>320</v>
      </c>
      <c r="F137" s="52" t="s">
        <v>321</v>
      </c>
      <c r="G137" s="43"/>
      <c r="H137" s="50" t="s">
        <v>322</v>
      </c>
      <c r="I137" s="43"/>
      <c r="J137" s="47"/>
      <c r="K137" s="47">
        <v>69995</v>
      </c>
      <c r="L137" s="47">
        <f t="shared" si="1"/>
        <v>1132605241.2008219</v>
      </c>
    </row>
    <row r="138" spans="1:12" s="49" customFormat="1" ht="36" x14ac:dyDescent="0.35">
      <c r="A138" s="41"/>
      <c r="B138" s="68">
        <v>45643</v>
      </c>
      <c r="C138" s="42">
        <v>4461</v>
      </c>
      <c r="D138" s="42"/>
      <c r="E138" s="44" t="s">
        <v>323</v>
      </c>
      <c r="F138" s="52" t="s">
        <v>81</v>
      </c>
      <c r="G138" s="43"/>
      <c r="H138" s="50" t="s">
        <v>324</v>
      </c>
      <c r="I138" s="43"/>
      <c r="J138" s="47"/>
      <c r="K138" s="47">
        <v>3500</v>
      </c>
      <c r="L138" s="47">
        <f t="shared" si="1"/>
        <v>1132601741.2008219</v>
      </c>
    </row>
    <row r="139" spans="1:12" s="49" customFormat="1" ht="36" x14ac:dyDescent="0.35">
      <c r="A139" s="41"/>
      <c r="B139" s="68">
        <v>45643</v>
      </c>
      <c r="C139" s="42">
        <v>4463</v>
      </c>
      <c r="D139" s="42"/>
      <c r="E139" s="44" t="s">
        <v>323</v>
      </c>
      <c r="F139" s="52" t="s">
        <v>81</v>
      </c>
      <c r="G139" s="43"/>
      <c r="H139" s="50" t="s">
        <v>325</v>
      </c>
      <c r="I139" s="43"/>
      <c r="J139" s="47"/>
      <c r="K139" s="47">
        <v>2916.67</v>
      </c>
      <c r="L139" s="47">
        <f t="shared" si="1"/>
        <v>1132598824.5308218</v>
      </c>
    </row>
    <row r="140" spans="1:12" s="49" customFormat="1" ht="36" x14ac:dyDescent="0.35">
      <c r="A140" s="41"/>
      <c r="B140" s="68">
        <v>45643</v>
      </c>
      <c r="C140" s="42">
        <v>4468</v>
      </c>
      <c r="D140" s="42"/>
      <c r="E140" s="44" t="s">
        <v>326</v>
      </c>
      <c r="F140" s="52" t="s">
        <v>327</v>
      </c>
      <c r="G140" s="43"/>
      <c r="H140" s="50" t="s">
        <v>328</v>
      </c>
      <c r="I140" s="43"/>
      <c r="J140" s="47"/>
      <c r="K140" s="47">
        <v>4745365.4800000004</v>
      </c>
      <c r="L140" s="47">
        <f t="shared" si="1"/>
        <v>1127853459.0508218</v>
      </c>
    </row>
    <row r="141" spans="1:12" s="49" customFormat="1" ht="36" x14ac:dyDescent="0.35">
      <c r="A141" s="41"/>
      <c r="B141" s="68">
        <v>45643</v>
      </c>
      <c r="C141" s="42">
        <v>4470</v>
      </c>
      <c r="D141" s="42"/>
      <c r="E141" s="44" t="s">
        <v>329</v>
      </c>
      <c r="F141" s="52" t="s">
        <v>330</v>
      </c>
      <c r="G141" s="43"/>
      <c r="H141" s="50" t="s">
        <v>331</v>
      </c>
      <c r="I141" s="43"/>
      <c r="J141" s="47"/>
      <c r="K141" s="47">
        <v>9723919.0299999993</v>
      </c>
      <c r="L141" s="47">
        <f t="shared" si="1"/>
        <v>1118129540.0208218</v>
      </c>
    </row>
    <row r="142" spans="1:12" s="49" customFormat="1" ht="54" customHeight="1" x14ac:dyDescent="0.35">
      <c r="A142" s="41"/>
      <c r="B142" s="68">
        <v>45643</v>
      </c>
      <c r="C142" s="42">
        <v>4472</v>
      </c>
      <c r="D142" s="42"/>
      <c r="E142" s="44" t="s">
        <v>332</v>
      </c>
      <c r="F142" s="52" t="s">
        <v>333</v>
      </c>
      <c r="G142" s="43"/>
      <c r="H142" s="50" t="s">
        <v>334</v>
      </c>
      <c r="I142" s="43"/>
      <c r="J142" s="47"/>
      <c r="K142" s="47">
        <v>83265.52</v>
      </c>
      <c r="L142" s="47">
        <f t="shared" si="1"/>
        <v>1118046274.5008218</v>
      </c>
    </row>
    <row r="143" spans="1:12" s="49" customFormat="1" ht="36" x14ac:dyDescent="0.35">
      <c r="A143" s="41"/>
      <c r="B143" s="68">
        <v>45643</v>
      </c>
      <c r="C143" s="42">
        <v>4474</v>
      </c>
      <c r="D143" s="42"/>
      <c r="E143" s="44" t="s">
        <v>184</v>
      </c>
      <c r="F143" s="52" t="s">
        <v>335</v>
      </c>
      <c r="G143" s="43"/>
      <c r="H143" s="50" t="s">
        <v>336</v>
      </c>
      <c r="I143" s="43"/>
      <c r="J143" s="47"/>
      <c r="K143" s="47">
        <v>835568.52</v>
      </c>
      <c r="L143" s="47">
        <f t="shared" si="1"/>
        <v>1117210705.9808218</v>
      </c>
    </row>
    <row r="144" spans="1:12" s="49" customFormat="1" ht="36" x14ac:dyDescent="0.35">
      <c r="A144" s="41"/>
      <c r="B144" s="68">
        <v>45643</v>
      </c>
      <c r="C144" s="42">
        <v>4476</v>
      </c>
      <c r="D144" s="42"/>
      <c r="E144" s="44" t="s">
        <v>337</v>
      </c>
      <c r="F144" s="52" t="s">
        <v>338</v>
      </c>
      <c r="G144" s="43"/>
      <c r="H144" s="50" t="s">
        <v>339</v>
      </c>
      <c r="I144" s="43"/>
      <c r="J144" s="47"/>
      <c r="K144" s="47">
        <v>152479.6</v>
      </c>
      <c r="L144" s="47">
        <f t="shared" si="1"/>
        <v>1117058226.3808219</v>
      </c>
    </row>
    <row r="145" spans="1:12" s="49" customFormat="1" ht="36" x14ac:dyDescent="0.35">
      <c r="A145" s="41"/>
      <c r="B145" s="68">
        <v>45643</v>
      </c>
      <c r="C145" s="42">
        <v>4480</v>
      </c>
      <c r="D145" s="42"/>
      <c r="E145" s="44" t="s">
        <v>340</v>
      </c>
      <c r="F145" s="52" t="s">
        <v>341</v>
      </c>
      <c r="G145" s="43"/>
      <c r="H145" s="50" t="s">
        <v>342</v>
      </c>
      <c r="I145" s="43"/>
      <c r="J145" s="47"/>
      <c r="K145" s="47">
        <v>68912</v>
      </c>
      <c r="L145" s="47">
        <f t="shared" si="1"/>
        <v>1116989314.3808219</v>
      </c>
    </row>
    <row r="146" spans="1:12" s="49" customFormat="1" ht="36" x14ac:dyDescent="0.35">
      <c r="A146" s="41"/>
      <c r="B146" s="68">
        <v>45643</v>
      </c>
      <c r="C146" s="42">
        <v>4482</v>
      </c>
      <c r="D146" s="42"/>
      <c r="E146" s="44" t="s">
        <v>110</v>
      </c>
      <c r="F146" s="52" t="s">
        <v>148</v>
      </c>
      <c r="G146" s="43"/>
      <c r="H146" s="50" t="s">
        <v>343</v>
      </c>
      <c r="I146" s="43"/>
      <c r="J146" s="47"/>
      <c r="K146" s="47">
        <v>129210</v>
      </c>
      <c r="L146" s="47">
        <f t="shared" si="1"/>
        <v>1116860104.3808219</v>
      </c>
    </row>
    <row r="147" spans="1:12" s="49" customFormat="1" ht="36" x14ac:dyDescent="0.35">
      <c r="A147" s="41"/>
      <c r="B147" s="68">
        <v>45643</v>
      </c>
      <c r="C147" s="42">
        <v>4486</v>
      </c>
      <c r="D147" s="42"/>
      <c r="E147" s="44" t="s">
        <v>344</v>
      </c>
      <c r="F147" s="52" t="s">
        <v>345</v>
      </c>
      <c r="G147" s="43"/>
      <c r="H147" s="50" t="s">
        <v>346</v>
      </c>
      <c r="I147" s="43"/>
      <c r="J147" s="47"/>
      <c r="K147" s="47">
        <v>101480</v>
      </c>
      <c r="L147" s="47">
        <f t="shared" si="1"/>
        <v>1116758624.3808219</v>
      </c>
    </row>
    <row r="148" spans="1:12" s="49" customFormat="1" ht="54" x14ac:dyDescent="0.35">
      <c r="A148" s="41"/>
      <c r="B148" s="68">
        <v>45643</v>
      </c>
      <c r="C148" s="42">
        <v>4488</v>
      </c>
      <c r="D148" s="42"/>
      <c r="E148" s="44" t="s">
        <v>184</v>
      </c>
      <c r="F148" s="52" t="s">
        <v>347</v>
      </c>
      <c r="G148" s="43"/>
      <c r="H148" s="50" t="s">
        <v>348</v>
      </c>
      <c r="I148" s="43"/>
      <c r="J148" s="47"/>
      <c r="K148" s="47">
        <v>14939135.640000001</v>
      </c>
      <c r="L148" s="47">
        <f t="shared" si="1"/>
        <v>1101819488.7408218</v>
      </c>
    </row>
    <row r="149" spans="1:12" s="49" customFormat="1" ht="54" x14ac:dyDescent="0.35">
      <c r="A149" s="41"/>
      <c r="B149" s="68">
        <v>45643</v>
      </c>
      <c r="C149" s="42">
        <v>4491</v>
      </c>
      <c r="D149" s="42"/>
      <c r="E149" s="44" t="s">
        <v>349</v>
      </c>
      <c r="F149" s="52" t="s">
        <v>350</v>
      </c>
      <c r="G149" s="43"/>
      <c r="H149" s="50" t="s">
        <v>351</v>
      </c>
      <c r="I149" s="43"/>
      <c r="J149" s="47"/>
      <c r="K149" s="47">
        <v>5821763.3899999997</v>
      </c>
      <c r="L149" s="47">
        <f t="shared" si="1"/>
        <v>1095997725.3508217</v>
      </c>
    </row>
    <row r="150" spans="1:12" s="49" customFormat="1" ht="36" x14ac:dyDescent="0.35">
      <c r="A150" s="41"/>
      <c r="B150" s="68">
        <v>45643</v>
      </c>
      <c r="C150" s="42">
        <v>4496</v>
      </c>
      <c r="D150" s="42"/>
      <c r="E150" s="44" t="s">
        <v>262</v>
      </c>
      <c r="F150" s="52" t="s">
        <v>352</v>
      </c>
      <c r="G150" s="43"/>
      <c r="H150" s="50" t="s">
        <v>353</v>
      </c>
      <c r="I150" s="43"/>
      <c r="J150" s="47"/>
      <c r="K150" s="47">
        <v>1064816.1499999999</v>
      </c>
      <c r="L150" s="47">
        <f t="shared" si="1"/>
        <v>1094932909.2008216</v>
      </c>
    </row>
    <row r="151" spans="1:12" s="49" customFormat="1" ht="36" x14ac:dyDescent="0.35">
      <c r="A151" s="41"/>
      <c r="B151" s="68">
        <v>45643</v>
      </c>
      <c r="C151" s="42">
        <v>4506</v>
      </c>
      <c r="D151" s="42"/>
      <c r="E151" s="44" t="s">
        <v>354</v>
      </c>
      <c r="F151" s="52" t="s">
        <v>355</v>
      </c>
      <c r="G151" s="43"/>
      <c r="H151" s="50" t="s">
        <v>356</v>
      </c>
      <c r="I151" s="43"/>
      <c r="J151" s="47"/>
      <c r="K151" s="47">
        <v>23726885.77</v>
      </c>
      <c r="L151" s="47">
        <f t="shared" si="1"/>
        <v>1071206023.4308217</v>
      </c>
    </row>
    <row r="152" spans="1:12" s="49" customFormat="1" ht="36" x14ac:dyDescent="0.35">
      <c r="A152" s="41"/>
      <c r="B152" s="68">
        <v>45643</v>
      </c>
      <c r="C152" s="42"/>
      <c r="D152" s="43"/>
      <c r="E152" s="44" t="s">
        <v>357</v>
      </c>
      <c r="F152" s="44" t="s">
        <v>81</v>
      </c>
      <c r="G152" s="46"/>
      <c r="H152" s="50" t="s">
        <v>358</v>
      </c>
      <c r="I152" s="43"/>
      <c r="J152" s="47">
        <v>1783914.55</v>
      </c>
      <c r="K152" s="47"/>
      <c r="L152" s="47">
        <f t="shared" si="1"/>
        <v>1072989937.9808216</v>
      </c>
    </row>
    <row r="153" spans="1:12" s="49" customFormat="1" ht="36" x14ac:dyDescent="0.35">
      <c r="A153" s="41"/>
      <c r="B153" s="68" t="s">
        <v>359</v>
      </c>
      <c r="C153" s="42" t="s">
        <v>360</v>
      </c>
      <c r="D153" s="42"/>
      <c r="E153" s="44" t="s">
        <v>193</v>
      </c>
      <c r="F153" s="52" t="s">
        <v>194</v>
      </c>
      <c r="G153" s="43"/>
      <c r="H153" s="50" t="s">
        <v>361</v>
      </c>
      <c r="I153" s="43"/>
      <c r="J153" s="47"/>
      <c r="K153" s="47">
        <v>849600</v>
      </c>
      <c r="L153" s="47">
        <f t="shared" si="1"/>
        <v>1072140337.9808216</v>
      </c>
    </row>
    <row r="154" spans="1:12" s="49" customFormat="1" ht="36" x14ac:dyDescent="0.35">
      <c r="A154" s="41"/>
      <c r="B154" s="68" t="s">
        <v>359</v>
      </c>
      <c r="C154" s="42" t="s">
        <v>362</v>
      </c>
      <c r="D154" s="42"/>
      <c r="E154" s="44" t="s">
        <v>363</v>
      </c>
      <c r="F154" s="52" t="s">
        <v>364</v>
      </c>
      <c r="G154" s="43"/>
      <c r="H154" s="50" t="s">
        <v>365</v>
      </c>
      <c r="I154" s="43"/>
      <c r="J154" s="47"/>
      <c r="K154" s="47">
        <v>56181.599999999999</v>
      </c>
      <c r="L154" s="47">
        <f t="shared" si="1"/>
        <v>1072084156.3808216</v>
      </c>
    </row>
    <row r="155" spans="1:12" s="49" customFormat="1" ht="54" x14ac:dyDescent="0.35">
      <c r="A155" s="41"/>
      <c r="B155" s="68" t="s">
        <v>359</v>
      </c>
      <c r="C155" s="42" t="s">
        <v>366</v>
      </c>
      <c r="D155" s="42"/>
      <c r="E155" s="44" t="s">
        <v>184</v>
      </c>
      <c r="F155" s="52" t="s">
        <v>367</v>
      </c>
      <c r="G155" s="43"/>
      <c r="H155" s="50" t="s">
        <v>368</v>
      </c>
      <c r="I155" s="43"/>
      <c r="J155" s="47"/>
      <c r="K155" s="47">
        <v>5949771.7599999998</v>
      </c>
      <c r="L155" s="47">
        <f t="shared" si="1"/>
        <v>1066134384.6208216</v>
      </c>
    </row>
    <row r="156" spans="1:12" s="49" customFormat="1" ht="72" x14ac:dyDescent="0.35">
      <c r="A156" s="41"/>
      <c r="B156" s="68" t="s">
        <v>359</v>
      </c>
      <c r="C156" s="42" t="s">
        <v>369</v>
      </c>
      <c r="D156" s="42"/>
      <c r="E156" s="44" t="s">
        <v>370</v>
      </c>
      <c r="F156" s="52" t="s">
        <v>371</v>
      </c>
      <c r="G156" s="43"/>
      <c r="H156" s="50" t="s">
        <v>372</v>
      </c>
      <c r="I156" s="43"/>
      <c r="J156" s="47"/>
      <c r="K156" s="47">
        <v>44385889.839999996</v>
      </c>
      <c r="L156" s="47">
        <f t="shared" si="1"/>
        <v>1021748494.7808216</v>
      </c>
    </row>
    <row r="157" spans="1:12" s="49" customFormat="1" ht="36" x14ac:dyDescent="0.35">
      <c r="A157" s="41"/>
      <c r="B157" s="68" t="s">
        <v>359</v>
      </c>
      <c r="C157" s="42" t="s">
        <v>373</v>
      </c>
      <c r="D157" s="42"/>
      <c r="E157" s="44" t="s">
        <v>262</v>
      </c>
      <c r="F157" s="52" t="s">
        <v>374</v>
      </c>
      <c r="G157" s="43"/>
      <c r="H157" s="50" t="s">
        <v>375</v>
      </c>
      <c r="I157" s="43"/>
      <c r="J157" s="47"/>
      <c r="K157" s="47">
        <v>579806.87</v>
      </c>
      <c r="L157" s="47">
        <f t="shared" si="1"/>
        <v>1021168687.9108216</v>
      </c>
    </row>
    <row r="158" spans="1:12" s="49" customFormat="1" ht="36" x14ac:dyDescent="0.35">
      <c r="A158" s="41"/>
      <c r="B158" s="68" t="s">
        <v>359</v>
      </c>
      <c r="C158" s="42" t="s">
        <v>376</v>
      </c>
      <c r="D158" s="42"/>
      <c r="E158" s="44" t="s">
        <v>262</v>
      </c>
      <c r="F158" s="52" t="s">
        <v>377</v>
      </c>
      <c r="G158" s="43"/>
      <c r="H158" s="50" t="s">
        <v>378</v>
      </c>
      <c r="I158" s="43"/>
      <c r="J158" s="47"/>
      <c r="K158" s="47">
        <v>779827.69</v>
      </c>
      <c r="L158" s="47">
        <f t="shared" si="1"/>
        <v>1020388860.2208215</v>
      </c>
    </row>
    <row r="159" spans="1:12" s="49" customFormat="1" ht="36" x14ac:dyDescent="0.35">
      <c r="A159" s="41"/>
      <c r="B159" s="68" t="s">
        <v>359</v>
      </c>
      <c r="C159" s="42" t="s">
        <v>379</v>
      </c>
      <c r="D159" s="42"/>
      <c r="E159" s="44" t="s">
        <v>380</v>
      </c>
      <c r="F159" s="52" t="s">
        <v>230</v>
      </c>
      <c r="G159" s="43"/>
      <c r="H159" s="50" t="s">
        <v>381</v>
      </c>
      <c r="I159" s="43"/>
      <c r="J159" s="47"/>
      <c r="K159" s="47">
        <v>13674834.6</v>
      </c>
      <c r="L159" s="47">
        <f t="shared" si="1"/>
        <v>1006714025.6208215</v>
      </c>
    </row>
    <row r="160" spans="1:12" s="49" customFormat="1" ht="36" x14ac:dyDescent="0.35">
      <c r="A160" s="41"/>
      <c r="B160" s="68" t="s">
        <v>359</v>
      </c>
      <c r="C160" s="42" t="s">
        <v>382</v>
      </c>
      <c r="D160" s="42"/>
      <c r="E160" s="44" t="s">
        <v>126</v>
      </c>
      <c r="F160" s="52" t="s">
        <v>383</v>
      </c>
      <c r="G160" s="43"/>
      <c r="H160" s="50" t="s">
        <v>384</v>
      </c>
      <c r="I160" s="43"/>
      <c r="J160" s="47"/>
      <c r="K160" s="47">
        <v>13770.6</v>
      </c>
      <c r="L160" s="47">
        <f t="shared" si="1"/>
        <v>1006700255.0208215</v>
      </c>
    </row>
    <row r="161" spans="1:12" s="49" customFormat="1" ht="36" x14ac:dyDescent="0.35">
      <c r="A161" s="41"/>
      <c r="B161" s="68" t="s">
        <v>359</v>
      </c>
      <c r="C161" s="42" t="s">
        <v>385</v>
      </c>
      <c r="D161" s="42"/>
      <c r="E161" s="44" t="s">
        <v>122</v>
      </c>
      <c r="F161" s="52" t="s">
        <v>123</v>
      </c>
      <c r="G161" s="43"/>
      <c r="H161" s="50" t="s">
        <v>386</v>
      </c>
      <c r="I161" s="43"/>
      <c r="J161" s="47"/>
      <c r="K161" s="47">
        <v>103250</v>
      </c>
      <c r="L161" s="47">
        <f t="shared" si="1"/>
        <v>1006597005.0208215</v>
      </c>
    </row>
    <row r="162" spans="1:12" s="49" customFormat="1" ht="36" x14ac:dyDescent="0.35">
      <c r="A162" s="41"/>
      <c r="B162" s="68" t="s">
        <v>359</v>
      </c>
      <c r="C162" s="42" t="s">
        <v>387</v>
      </c>
      <c r="D162" s="42"/>
      <c r="E162" s="44" t="s">
        <v>388</v>
      </c>
      <c r="F162" s="52" t="s">
        <v>389</v>
      </c>
      <c r="G162" s="43"/>
      <c r="H162" s="50" t="s">
        <v>390</v>
      </c>
      <c r="I162" s="43"/>
      <c r="J162" s="47"/>
      <c r="K162" s="47">
        <v>38500</v>
      </c>
      <c r="L162" s="47">
        <f t="shared" si="1"/>
        <v>1006558505.0208215</v>
      </c>
    </row>
    <row r="163" spans="1:12" s="49" customFormat="1" ht="36" x14ac:dyDescent="0.35">
      <c r="A163" s="41"/>
      <c r="B163" s="68" t="s">
        <v>359</v>
      </c>
      <c r="C163" s="42" t="s">
        <v>391</v>
      </c>
      <c r="D163" s="42"/>
      <c r="E163" s="44" t="s">
        <v>392</v>
      </c>
      <c r="F163" s="52" t="s">
        <v>393</v>
      </c>
      <c r="G163" s="43"/>
      <c r="H163" s="50" t="s">
        <v>394</v>
      </c>
      <c r="I163" s="43"/>
      <c r="J163" s="47"/>
      <c r="K163" s="47">
        <v>951576.79</v>
      </c>
      <c r="L163" s="47">
        <f t="shared" si="1"/>
        <v>1005606928.2308215</v>
      </c>
    </row>
    <row r="164" spans="1:12" s="49" customFormat="1" ht="36" x14ac:dyDescent="0.35">
      <c r="A164" s="41"/>
      <c r="B164" s="68" t="s">
        <v>359</v>
      </c>
      <c r="C164" s="42" t="s">
        <v>395</v>
      </c>
      <c r="D164" s="42"/>
      <c r="E164" s="44" t="s">
        <v>344</v>
      </c>
      <c r="F164" s="52" t="s">
        <v>345</v>
      </c>
      <c r="G164" s="43"/>
      <c r="H164" s="50" t="s">
        <v>396</v>
      </c>
      <c r="I164" s="43"/>
      <c r="J164" s="47"/>
      <c r="K164" s="47">
        <v>206500</v>
      </c>
      <c r="L164" s="47">
        <f t="shared" si="1"/>
        <v>1005400428.2308215</v>
      </c>
    </row>
    <row r="165" spans="1:12" s="49" customFormat="1" ht="36" x14ac:dyDescent="0.35">
      <c r="A165" s="41"/>
      <c r="B165" s="68" t="s">
        <v>359</v>
      </c>
      <c r="C165" s="42" t="s">
        <v>397</v>
      </c>
      <c r="D165" s="42"/>
      <c r="E165" s="44" t="s">
        <v>270</v>
      </c>
      <c r="F165" s="52" t="s">
        <v>398</v>
      </c>
      <c r="G165" s="43"/>
      <c r="H165" s="50" t="s">
        <v>399</v>
      </c>
      <c r="I165" s="43"/>
      <c r="J165" s="47"/>
      <c r="K165" s="47">
        <v>1046934.35</v>
      </c>
      <c r="L165" s="47">
        <f t="shared" si="1"/>
        <v>1004353493.8808215</v>
      </c>
    </row>
    <row r="166" spans="1:12" s="49" customFormat="1" ht="36" x14ac:dyDescent="0.35">
      <c r="A166" s="41"/>
      <c r="B166" s="68" t="s">
        <v>359</v>
      </c>
      <c r="C166" s="42" t="s">
        <v>400</v>
      </c>
      <c r="D166" s="42"/>
      <c r="E166" s="44" t="s">
        <v>401</v>
      </c>
      <c r="F166" s="52" t="s">
        <v>345</v>
      </c>
      <c r="G166" s="43"/>
      <c r="H166" s="50" t="s">
        <v>402</v>
      </c>
      <c r="I166" s="43"/>
      <c r="J166" s="47"/>
      <c r="K166" s="47">
        <v>55000</v>
      </c>
      <c r="L166" s="47">
        <f t="shared" si="1"/>
        <v>1004298493.8808215</v>
      </c>
    </row>
    <row r="167" spans="1:12" s="49" customFormat="1" ht="36" x14ac:dyDescent="0.35">
      <c r="A167" s="41"/>
      <c r="B167" s="68" t="s">
        <v>359</v>
      </c>
      <c r="C167" s="42" t="s">
        <v>403</v>
      </c>
      <c r="D167" s="42"/>
      <c r="E167" s="44" t="s">
        <v>404</v>
      </c>
      <c r="F167" s="52" t="s">
        <v>405</v>
      </c>
      <c r="G167" s="43"/>
      <c r="H167" s="50" t="s">
        <v>406</v>
      </c>
      <c r="I167" s="43"/>
      <c r="J167" s="47"/>
      <c r="K167" s="47">
        <v>28094.400000000001</v>
      </c>
      <c r="L167" s="47">
        <f t="shared" si="1"/>
        <v>1004270399.4808215</v>
      </c>
    </row>
    <row r="168" spans="1:12" s="49" customFormat="1" ht="36" x14ac:dyDescent="0.35">
      <c r="A168" s="41"/>
      <c r="B168" s="68" t="s">
        <v>359</v>
      </c>
      <c r="C168" s="42" t="s">
        <v>407</v>
      </c>
      <c r="D168" s="42"/>
      <c r="E168" s="44" t="s">
        <v>213</v>
      </c>
      <c r="F168" s="52" t="s">
        <v>408</v>
      </c>
      <c r="G168" s="43"/>
      <c r="H168" s="50" t="s">
        <v>409</v>
      </c>
      <c r="I168" s="43"/>
      <c r="J168" s="47"/>
      <c r="K168" s="47">
        <v>6985</v>
      </c>
      <c r="L168" s="47">
        <f t="shared" si="1"/>
        <v>1004263414.4808215</v>
      </c>
    </row>
    <row r="169" spans="1:12" s="49" customFormat="1" ht="36" x14ac:dyDescent="0.35">
      <c r="A169" s="41"/>
      <c r="B169" s="68" t="s">
        <v>359</v>
      </c>
      <c r="C169" s="42" t="s">
        <v>410</v>
      </c>
      <c r="D169" s="42"/>
      <c r="E169" s="44" t="s">
        <v>213</v>
      </c>
      <c r="F169" s="52" t="s">
        <v>214</v>
      </c>
      <c r="G169" s="43"/>
      <c r="H169" s="50" t="s">
        <v>411</v>
      </c>
      <c r="I169" s="43"/>
      <c r="J169" s="47"/>
      <c r="K169" s="47">
        <v>14250</v>
      </c>
      <c r="L169" s="47">
        <f t="shared" si="1"/>
        <v>1004249164.4808215</v>
      </c>
    </row>
    <row r="170" spans="1:12" s="49" customFormat="1" ht="56.25" customHeight="1" x14ac:dyDescent="0.35">
      <c r="A170" s="41"/>
      <c r="B170" s="68" t="s">
        <v>412</v>
      </c>
      <c r="C170" s="42" t="s">
        <v>413</v>
      </c>
      <c r="D170" s="42"/>
      <c r="E170" s="44" t="s">
        <v>414</v>
      </c>
      <c r="F170" s="52" t="s">
        <v>415</v>
      </c>
      <c r="G170" s="43"/>
      <c r="H170" s="50" t="s">
        <v>416</v>
      </c>
      <c r="I170" s="43"/>
      <c r="J170" s="47"/>
      <c r="K170" s="47">
        <v>521609.98</v>
      </c>
      <c r="L170" s="47">
        <f t="shared" si="1"/>
        <v>1003727554.5008215</v>
      </c>
    </row>
    <row r="171" spans="1:12" s="49" customFormat="1" ht="36" x14ac:dyDescent="0.35">
      <c r="A171" s="41"/>
      <c r="B171" s="68" t="s">
        <v>412</v>
      </c>
      <c r="C171" s="42" t="s">
        <v>417</v>
      </c>
      <c r="D171" s="42"/>
      <c r="E171" s="44" t="s">
        <v>418</v>
      </c>
      <c r="F171" s="52" t="s">
        <v>81</v>
      </c>
      <c r="G171" s="43"/>
      <c r="H171" s="50" t="s">
        <v>419</v>
      </c>
      <c r="I171" s="43"/>
      <c r="J171" s="47"/>
      <c r="K171" s="47">
        <v>228218.65</v>
      </c>
      <c r="L171" s="47">
        <f>L170+J171-K171</f>
        <v>1003499335.8508215</v>
      </c>
    </row>
    <row r="172" spans="1:12" s="49" customFormat="1" ht="36" x14ac:dyDescent="0.35">
      <c r="A172" s="41"/>
      <c r="B172" s="68" t="s">
        <v>412</v>
      </c>
      <c r="C172" s="42">
        <v>4554</v>
      </c>
      <c r="D172" s="42"/>
      <c r="E172" s="44" t="s">
        <v>420</v>
      </c>
      <c r="F172" s="52" t="s">
        <v>421</v>
      </c>
      <c r="G172" s="43"/>
      <c r="H172" s="50" t="s">
        <v>422</v>
      </c>
      <c r="I172" s="43"/>
      <c r="J172" s="47"/>
      <c r="K172" s="47">
        <v>49028.55</v>
      </c>
      <c r="L172" s="47">
        <f t="shared" si="1"/>
        <v>1003450307.3008215</v>
      </c>
    </row>
    <row r="173" spans="1:12" s="49" customFormat="1" ht="36" x14ac:dyDescent="0.35">
      <c r="A173" s="41"/>
      <c r="B173" s="68" t="s">
        <v>412</v>
      </c>
      <c r="C173" s="42">
        <v>4558</v>
      </c>
      <c r="D173" s="42"/>
      <c r="E173" s="44" t="s">
        <v>349</v>
      </c>
      <c r="F173" s="52" t="s">
        <v>423</v>
      </c>
      <c r="G173" s="43"/>
      <c r="H173" s="50" t="s">
        <v>424</v>
      </c>
      <c r="I173" s="43"/>
      <c r="J173" s="47"/>
      <c r="K173" s="47">
        <v>4880628.3099999996</v>
      </c>
      <c r="L173" s="47">
        <f t="shared" si="1"/>
        <v>998569678.9908216</v>
      </c>
    </row>
    <row r="174" spans="1:12" s="49" customFormat="1" ht="36" x14ac:dyDescent="0.35">
      <c r="A174" s="41"/>
      <c r="B174" s="68" t="s">
        <v>412</v>
      </c>
      <c r="C174" s="42">
        <v>4561</v>
      </c>
      <c r="D174" s="42"/>
      <c r="E174" s="44" t="s">
        <v>425</v>
      </c>
      <c r="F174" s="52" t="s">
        <v>81</v>
      </c>
      <c r="G174" s="43"/>
      <c r="H174" s="50" t="s">
        <v>426</v>
      </c>
      <c r="I174" s="43"/>
      <c r="J174" s="47"/>
      <c r="K174" s="47">
        <v>8320783.3200000003</v>
      </c>
      <c r="L174" s="47">
        <f t="shared" si="1"/>
        <v>990248895.67082155</v>
      </c>
    </row>
    <row r="175" spans="1:12" s="49" customFormat="1" ht="72" x14ac:dyDescent="0.35">
      <c r="A175" s="41"/>
      <c r="B175" s="68" t="s">
        <v>412</v>
      </c>
      <c r="C175" s="42">
        <v>4562</v>
      </c>
      <c r="D175" s="42"/>
      <c r="E175" s="44" t="s">
        <v>427</v>
      </c>
      <c r="F175" s="52" t="s">
        <v>428</v>
      </c>
      <c r="G175" s="43"/>
      <c r="H175" s="50" t="s">
        <v>429</v>
      </c>
      <c r="I175" s="43"/>
      <c r="J175" s="47"/>
      <c r="K175" s="47">
        <v>39424943.710000001</v>
      </c>
      <c r="L175" s="47">
        <f t="shared" si="1"/>
        <v>950823951.96082151</v>
      </c>
    </row>
    <row r="176" spans="1:12" s="49" customFormat="1" ht="52.5" customHeight="1" x14ac:dyDescent="0.35">
      <c r="A176" s="41"/>
      <c r="B176" s="68" t="s">
        <v>412</v>
      </c>
      <c r="C176" s="42">
        <v>4566</v>
      </c>
      <c r="D176" s="42"/>
      <c r="E176" s="44" t="s">
        <v>430</v>
      </c>
      <c r="F176" s="52" t="s">
        <v>431</v>
      </c>
      <c r="G176" s="43"/>
      <c r="H176" s="50" t="s">
        <v>432</v>
      </c>
      <c r="I176" s="43"/>
      <c r="J176" s="47"/>
      <c r="K176" s="47">
        <v>248685</v>
      </c>
      <c r="L176" s="47">
        <f t="shared" si="1"/>
        <v>950575266.96082151</v>
      </c>
    </row>
    <row r="177" spans="1:12" s="49" customFormat="1" ht="36" x14ac:dyDescent="0.35">
      <c r="A177" s="41"/>
      <c r="B177" s="68" t="s">
        <v>412</v>
      </c>
      <c r="C177" s="42">
        <v>4568</v>
      </c>
      <c r="D177" s="42"/>
      <c r="E177" s="44" t="s">
        <v>213</v>
      </c>
      <c r="F177" s="52" t="s">
        <v>408</v>
      </c>
      <c r="G177" s="43"/>
      <c r="H177" s="50" t="s">
        <v>433</v>
      </c>
      <c r="I177" s="43"/>
      <c r="J177" s="47"/>
      <c r="K177" s="47">
        <v>6545</v>
      </c>
      <c r="L177" s="47">
        <f t="shared" si="1"/>
        <v>950568721.96082151</v>
      </c>
    </row>
    <row r="178" spans="1:12" s="49" customFormat="1" ht="36" x14ac:dyDescent="0.35">
      <c r="A178" s="41"/>
      <c r="B178" s="68" t="s">
        <v>412</v>
      </c>
      <c r="C178" s="42">
        <v>4570</v>
      </c>
      <c r="D178" s="42"/>
      <c r="E178" s="44" t="s">
        <v>229</v>
      </c>
      <c r="F178" s="52" t="s">
        <v>230</v>
      </c>
      <c r="G178" s="43"/>
      <c r="H178" s="50" t="s">
        <v>434</v>
      </c>
      <c r="I178" s="43"/>
      <c r="J178" s="47"/>
      <c r="K178" s="47">
        <v>97609.33</v>
      </c>
      <c r="L178" s="47">
        <f t="shared" si="1"/>
        <v>950471112.63082147</v>
      </c>
    </row>
    <row r="179" spans="1:12" s="49" customFormat="1" ht="36" x14ac:dyDescent="0.35">
      <c r="A179" s="41"/>
      <c r="B179" s="68" t="s">
        <v>412</v>
      </c>
      <c r="C179" s="42">
        <v>4572</v>
      </c>
      <c r="D179" s="42"/>
      <c r="E179" s="44" t="s">
        <v>262</v>
      </c>
      <c r="F179" s="52" t="s">
        <v>435</v>
      </c>
      <c r="G179" s="43"/>
      <c r="H179" s="50" t="s">
        <v>436</v>
      </c>
      <c r="I179" s="43"/>
      <c r="J179" s="47"/>
      <c r="K179" s="47">
        <v>17821314.359999999</v>
      </c>
      <c r="L179" s="47">
        <f t="shared" si="1"/>
        <v>932649798.27082145</v>
      </c>
    </row>
    <row r="180" spans="1:12" s="49" customFormat="1" ht="36" x14ac:dyDescent="0.35">
      <c r="A180" s="41"/>
      <c r="B180" s="68" t="s">
        <v>412</v>
      </c>
      <c r="C180" s="42">
        <v>4574</v>
      </c>
      <c r="D180" s="42"/>
      <c r="E180" s="44" t="s">
        <v>140</v>
      </c>
      <c r="F180" s="52" t="s">
        <v>170</v>
      </c>
      <c r="G180" s="43"/>
      <c r="H180" s="50" t="s">
        <v>437</v>
      </c>
      <c r="I180" s="43"/>
      <c r="J180" s="47"/>
      <c r="K180" s="47">
        <v>126662.31</v>
      </c>
      <c r="L180" s="47">
        <f t="shared" si="1"/>
        <v>932523135.96082151</v>
      </c>
    </row>
    <row r="181" spans="1:12" s="49" customFormat="1" ht="36" x14ac:dyDescent="0.35">
      <c r="A181" s="41"/>
      <c r="B181" s="68">
        <v>45646</v>
      </c>
      <c r="C181" s="42">
        <v>4592</v>
      </c>
      <c r="D181" s="42"/>
      <c r="E181" s="44" t="s">
        <v>110</v>
      </c>
      <c r="F181" s="52" t="s">
        <v>148</v>
      </c>
      <c r="G181" s="43"/>
      <c r="H181" s="50" t="s">
        <v>438</v>
      </c>
      <c r="I181" s="43"/>
      <c r="J181" s="47"/>
      <c r="K181" s="47">
        <v>113870</v>
      </c>
      <c r="L181" s="47">
        <f t="shared" si="1"/>
        <v>932409265.96082151</v>
      </c>
    </row>
    <row r="182" spans="1:12" s="49" customFormat="1" ht="36" x14ac:dyDescent="0.35">
      <c r="A182" s="41"/>
      <c r="B182" s="68">
        <v>45646</v>
      </c>
      <c r="C182" s="42">
        <v>4595</v>
      </c>
      <c r="D182" s="42"/>
      <c r="E182" s="44" t="s">
        <v>439</v>
      </c>
      <c r="F182" s="52" t="s">
        <v>81</v>
      </c>
      <c r="G182" s="43"/>
      <c r="H182" s="50" t="s">
        <v>440</v>
      </c>
      <c r="I182" s="43"/>
      <c r="J182" s="47"/>
      <c r="K182" s="47">
        <v>8320783.3200000003</v>
      </c>
      <c r="L182" s="47">
        <f t="shared" si="1"/>
        <v>924088482.64082146</v>
      </c>
    </row>
    <row r="183" spans="1:12" s="49" customFormat="1" ht="36" x14ac:dyDescent="0.35">
      <c r="A183" s="41"/>
      <c r="B183" s="68">
        <v>45646</v>
      </c>
      <c r="C183" s="42">
        <v>4597</v>
      </c>
      <c r="D183" s="42"/>
      <c r="E183" s="44" t="s">
        <v>441</v>
      </c>
      <c r="F183" s="52" t="s">
        <v>442</v>
      </c>
      <c r="G183" s="43"/>
      <c r="H183" s="50" t="s">
        <v>443</v>
      </c>
      <c r="I183" s="43"/>
      <c r="J183" s="47"/>
      <c r="K183" s="47">
        <v>4819.99</v>
      </c>
      <c r="L183" s="47">
        <f t="shared" si="1"/>
        <v>924083662.65082145</v>
      </c>
    </row>
    <row r="184" spans="1:12" s="49" customFormat="1" ht="36" x14ac:dyDescent="0.35">
      <c r="A184" s="41"/>
      <c r="B184" s="68">
        <v>45646</v>
      </c>
      <c r="C184" s="42">
        <v>4599</v>
      </c>
      <c r="D184" s="42"/>
      <c r="E184" s="44" t="s">
        <v>444</v>
      </c>
      <c r="F184" s="52" t="s">
        <v>445</v>
      </c>
      <c r="G184" s="43"/>
      <c r="H184" s="50" t="s">
        <v>446</v>
      </c>
      <c r="I184" s="43"/>
      <c r="J184" s="47"/>
      <c r="K184" s="47">
        <v>112000</v>
      </c>
      <c r="L184" s="47">
        <f t="shared" ref="L184:L188" si="2">L183+J184-K184</f>
        <v>923971662.65082145</v>
      </c>
    </row>
    <row r="185" spans="1:12" s="49" customFormat="1" ht="36" x14ac:dyDescent="0.35">
      <c r="A185" s="41"/>
      <c r="B185" s="68">
        <v>45647</v>
      </c>
      <c r="C185" s="42">
        <v>4601</v>
      </c>
      <c r="D185" s="42"/>
      <c r="E185" s="44" t="s">
        <v>114</v>
      </c>
      <c r="F185" s="52" t="s">
        <v>447</v>
      </c>
      <c r="G185" s="43"/>
      <c r="H185" s="50" t="s">
        <v>448</v>
      </c>
      <c r="I185" s="43"/>
      <c r="J185" s="47"/>
      <c r="K185" s="47">
        <v>120728.16</v>
      </c>
      <c r="L185" s="47">
        <f t="shared" si="2"/>
        <v>923850934.49082148</v>
      </c>
    </row>
    <row r="186" spans="1:12" s="49" customFormat="1" ht="18" x14ac:dyDescent="0.35">
      <c r="A186" s="41"/>
      <c r="B186" s="68">
        <v>45647</v>
      </c>
      <c r="C186" s="42">
        <v>4603</v>
      </c>
      <c r="D186" s="42"/>
      <c r="E186" s="44" t="s">
        <v>449</v>
      </c>
      <c r="F186" s="52" t="s">
        <v>450</v>
      </c>
      <c r="G186" s="43"/>
      <c r="H186" s="50" t="s">
        <v>451</v>
      </c>
      <c r="I186" s="43"/>
      <c r="J186" s="47"/>
      <c r="K186" s="47">
        <v>97350</v>
      </c>
      <c r="L186" s="47">
        <f t="shared" si="2"/>
        <v>923753584.49082148</v>
      </c>
    </row>
    <row r="187" spans="1:12" s="49" customFormat="1" ht="36" x14ac:dyDescent="0.35">
      <c r="A187" s="41"/>
      <c r="B187" s="68">
        <v>45647</v>
      </c>
      <c r="C187" s="42">
        <v>4605</v>
      </c>
      <c r="D187" s="42"/>
      <c r="E187" s="44" t="s">
        <v>270</v>
      </c>
      <c r="F187" s="52" t="s">
        <v>452</v>
      </c>
      <c r="G187" s="43"/>
      <c r="H187" s="50" t="s">
        <v>453</v>
      </c>
      <c r="I187" s="43"/>
      <c r="J187" s="47"/>
      <c r="K187" s="47">
        <v>86869.24</v>
      </c>
      <c r="L187" s="47">
        <f t="shared" si="2"/>
        <v>923666715.25082147</v>
      </c>
    </row>
    <row r="188" spans="1:12" s="49" customFormat="1" ht="54" x14ac:dyDescent="0.35">
      <c r="A188" s="41"/>
      <c r="B188" s="68">
        <v>45647</v>
      </c>
      <c r="C188" s="42">
        <v>4607</v>
      </c>
      <c r="D188" s="42"/>
      <c r="E188" s="44" t="s">
        <v>246</v>
      </c>
      <c r="F188" s="52" t="s">
        <v>454</v>
      </c>
      <c r="G188" s="43"/>
      <c r="H188" s="50" t="s">
        <v>455</v>
      </c>
      <c r="I188" s="43"/>
      <c r="J188" s="47"/>
      <c r="K188" s="47">
        <v>3742557.79</v>
      </c>
      <c r="L188" s="47">
        <f t="shared" si="2"/>
        <v>919924157.46082151</v>
      </c>
    </row>
    <row r="189" spans="1:12" ht="36" x14ac:dyDescent="0.35">
      <c r="A189" s="1"/>
      <c r="B189" s="68">
        <v>45653</v>
      </c>
      <c r="C189" s="42"/>
      <c r="D189" s="42"/>
      <c r="E189" s="44" t="s">
        <v>456</v>
      </c>
      <c r="F189" s="52" t="s">
        <v>81</v>
      </c>
      <c r="G189" s="43"/>
      <c r="H189" s="50" t="s">
        <v>457</v>
      </c>
      <c r="I189" s="43"/>
      <c r="J189" s="47">
        <v>2587785.29</v>
      </c>
      <c r="K189" s="47"/>
      <c r="L189" s="69">
        <f>L188+J189-K189</f>
        <v>922511942.75082147</v>
      </c>
    </row>
    <row r="190" spans="1:12" ht="36" x14ac:dyDescent="0.35">
      <c r="A190" s="1"/>
      <c r="B190" s="68">
        <v>45653</v>
      </c>
      <c r="C190" s="42"/>
      <c r="D190" s="42"/>
      <c r="E190" s="44" t="s">
        <v>458</v>
      </c>
      <c r="F190" s="52" t="s">
        <v>81</v>
      </c>
      <c r="G190" s="43"/>
      <c r="H190" s="50" t="s">
        <v>459</v>
      </c>
      <c r="I190" s="43"/>
      <c r="J190" s="47">
        <v>133535026.73812801</v>
      </c>
      <c r="K190" s="47"/>
      <c r="L190" s="69">
        <f>L189+J190-K190</f>
        <v>1056046969.4889495</v>
      </c>
    </row>
    <row r="191" spans="1:12" ht="36" x14ac:dyDescent="0.35">
      <c r="A191" s="1"/>
      <c r="B191" s="68">
        <v>45653</v>
      </c>
      <c r="C191" s="42"/>
      <c r="D191" s="42"/>
      <c r="E191" s="44" t="s">
        <v>460</v>
      </c>
      <c r="F191" s="52" t="s">
        <v>81</v>
      </c>
      <c r="G191" s="43"/>
      <c r="H191" s="50" t="s">
        <v>461</v>
      </c>
      <c r="I191" s="43"/>
      <c r="J191" s="47">
        <v>1979220.9463</v>
      </c>
      <c r="K191" s="47"/>
      <c r="L191" s="69">
        <f>L190+J191-K191</f>
        <v>1058026190.4352496</v>
      </c>
    </row>
    <row r="192" spans="1:12" ht="18.75" thickBot="1" x14ac:dyDescent="0.3">
      <c r="B192" s="70" t="s">
        <v>61</v>
      </c>
      <c r="C192" s="70"/>
      <c r="D192" s="70"/>
      <c r="E192" s="70"/>
      <c r="F192" s="70"/>
      <c r="G192" s="70"/>
      <c r="H192" s="70"/>
      <c r="I192" s="71"/>
      <c r="J192" s="72">
        <f>SUM(J56:J191)</f>
        <v>278471039.28900802</v>
      </c>
      <c r="K192" s="72">
        <f>SUM(K55:K191)</f>
        <v>514315626.99000001</v>
      </c>
      <c r="L192" s="72">
        <f>+L191</f>
        <v>1058026190.4352496</v>
      </c>
    </row>
    <row r="193" spans="2:13" ht="18.75" thickTop="1" x14ac:dyDescent="0.35">
      <c r="B193" s="1"/>
      <c r="C193" s="1"/>
      <c r="D193" s="1"/>
      <c r="E193" s="1"/>
      <c r="F193" s="1"/>
      <c r="G193" s="1"/>
      <c r="H193" s="1"/>
      <c r="I193" s="1"/>
      <c r="J193" s="5"/>
      <c r="K193" s="5"/>
      <c r="L193" s="1"/>
    </row>
    <row r="194" spans="2:13" ht="18" x14ac:dyDescent="0.35">
      <c r="B194" s="1"/>
      <c r="C194" s="1"/>
      <c r="D194" s="1"/>
      <c r="E194" s="1"/>
      <c r="F194" s="1"/>
      <c r="G194" s="1"/>
      <c r="H194" s="1"/>
      <c r="I194" s="1"/>
      <c r="J194" s="73"/>
      <c r="K194" s="74"/>
      <c r="L194" s="1"/>
    </row>
    <row r="195" spans="2:13" ht="18" x14ac:dyDescent="0.35">
      <c r="B195" s="1"/>
      <c r="C195" s="1"/>
      <c r="D195" s="1"/>
      <c r="E195" s="1"/>
      <c r="F195" s="1"/>
      <c r="G195" s="1"/>
      <c r="H195" s="1"/>
      <c r="I195" s="1"/>
      <c r="J195" s="74"/>
      <c r="K195" s="75"/>
      <c r="L195" s="1"/>
      <c r="M195" s="30">
        <v>519385419</v>
      </c>
    </row>
    <row r="196" spans="2:13" ht="18" x14ac:dyDescent="0.35">
      <c r="B196" s="1"/>
      <c r="C196" s="1"/>
      <c r="D196" s="1"/>
      <c r="E196" s="1"/>
      <c r="F196" s="1"/>
      <c r="G196" s="1"/>
      <c r="H196" s="1"/>
      <c r="I196" s="1"/>
      <c r="J196" s="74"/>
      <c r="K196" s="30"/>
      <c r="L196" s="1"/>
      <c r="M196" s="30">
        <f>+K192</f>
        <v>514315626.99000001</v>
      </c>
    </row>
    <row r="197" spans="2:13" ht="18" x14ac:dyDescent="0.35">
      <c r="B197" s="1"/>
      <c r="E197" s="1"/>
      <c r="F197" s="1"/>
      <c r="G197" s="1"/>
      <c r="H197" s="1"/>
      <c r="I197" s="1"/>
      <c r="J197" s="5"/>
      <c r="M197" s="30">
        <f>+M195-M196</f>
        <v>5069792.0099999905</v>
      </c>
    </row>
    <row r="198" spans="2:13" ht="18" x14ac:dyDescent="0.35">
      <c r="B198" s="1"/>
      <c r="C198" s="31" t="s">
        <v>62</v>
      </c>
      <c r="D198" s="31"/>
      <c r="E198" s="31"/>
      <c r="G198" s="1"/>
      <c r="H198" s="32" t="s">
        <v>63</v>
      </c>
      <c r="I198" s="1"/>
      <c r="K198" s="31" t="s">
        <v>63</v>
      </c>
      <c r="L198" s="31"/>
      <c r="M198" s="30">
        <f>+K192+'[2]Disponibilidad Octubre 2024'!$F$85</f>
        <v>457833204.46000004</v>
      </c>
    </row>
    <row r="199" spans="2:13" ht="18" x14ac:dyDescent="0.35">
      <c r="B199" s="1"/>
      <c r="C199" s="33" t="s">
        <v>64</v>
      </c>
      <c r="D199" s="33"/>
      <c r="E199" s="33"/>
      <c r="G199" s="34"/>
      <c r="H199" s="35" t="s">
        <v>65</v>
      </c>
      <c r="I199" s="1"/>
      <c r="J199" s="1"/>
      <c r="K199" s="33" t="s">
        <v>66</v>
      </c>
      <c r="L199" s="33"/>
    </row>
    <row r="200" spans="2:13" ht="18" x14ac:dyDescent="0.35">
      <c r="B200" s="1"/>
      <c r="C200" s="2" t="s">
        <v>67</v>
      </c>
      <c r="D200" s="2"/>
      <c r="E200" s="2"/>
      <c r="G200" s="34"/>
      <c r="H200" s="34" t="s">
        <v>68</v>
      </c>
      <c r="I200" s="1"/>
      <c r="J200" s="1"/>
      <c r="K200" s="2" t="s">
        <v>69</v>
      </c>
      <c r="L200" s="2"/>
    </row>
    <row r="201" spans="2:13" ht="18" x14ac:dyDescent="0.35">
      <c r="B201" s="1"/>
      <c r="C201" s="1"/>
      <c r="D201" s="1"/>
      <c r="E201" s="1"/>
      <c r="F201" s="1"/>
      <c r="G201" s="1"/>
      <c r="H201" s="1"/>
      <c r="I201" s="1"/>
      <c r="J201" s="5"/>
      <c r="K201" s="5"/>
      <c r="L201" s="1"/>
      <c r="M201" s="76"/>
    </row>
    <row r="202" spans="2:13" x14ac:dyDescent="0.25">
      <c r="M202" s="30"/>
    </row>
    <row r="206" spans="2:13" x14ac:dyDescent="0.25">
      <c r="B206" s="77" t="s">
        <v>462</v>
      </c>
      <c r="C206" s="78"/>
      <c r="D206" s="78"/>
      <c r="E206" s="78"/>
      <c r="F206" s="79"/>
      <c r="K206" s="80"/>
    </row>
    <row r="207" spans="2:13" ht="17.25" x14ac:dyDescent="0.25">
      <c r="B207" s="81" t="s">
        <v>463</v>
      </c>
      <c r="C207" s="82"/>
      <c r="D207" s="82"/>
      <c r="E207" s="82"/>
      <c r="F207" s="83">
        <v>519385419.19</v>
      </c>
      <c r="K207" s="80"/>
    </row>
    <row r="208" spans="2:13" ht="17.25" x14ac:dyDescent="0.25">
      <c r="B208" s="81" t="s">
        <v>464</v>
      </c>
      <c r="C208" s="82"/>
      <c r="D208" s="82"/>
      <c r="E208" s="82"/>
      <c r="F208" s="84">
        <v>514315626.99000001</v>
      </c>
      <c r="K208" s="80"/>
    </row>
    <row r="209" spans="2:11" ht="18" thickBot="1" x14ac:dyDescent="0.3">
      <c r="B209" s="85" t="s">
        <v>465</v>
      </c>
      <c r="C209" s="82"/>
      <c r="D209" s="82"/>
      <c r="E209" s="82"/>
      <c r="F209" s="86">
        <f>+F207-F208</f>
        <v>5069792.1999999881</v>
      </c>
      <c r="K209" s="80"/>
    </row>
    <row r="210" spans="2:11" ht="18" thickTop="1" x14ac:dyDescent="0.25">
      <c r="B210" s="81"/>
      <c r="C210" s="82"/>
      <c r="D210" s="82"/>
      <c r="E210" s="82"/>
      <c r="F210" s="87"/>
      <c r="K210" s="80"/>
    </row>
    <row r="211" spans="2:11" ht="17.25" x14ac:dyDescent="0.25">
      <c r="B211" s="77" t="s">
        <v>466</v>
      </c>
      <c r="C211" s="88"/>
      <c r="D211" s="88"/>
      <c r="E211" s="88"/>
      <c r="F211" s="89"/>
      <c r="K211" s="80"/>
    </row>
    <row r="212" spans="2:11" ht="17.25" x14ac:dyDescent="0.25">
      <c r="B212" s="81" t="s">
        <v>467</v>
      </c>
      <c r="C212" s="82"/>
      <c r="D212" s="82"/>
      <c r="E212" s="82"/>
      <c r="F212" s="84">
        <v>1870207.8</v>
      </c>
      <c r="K212" s="80"/>
    </row>
    <row r="213" spans="2:11" ht="17.25" x14ac:dyDescent="0.25">
      <c r="B213" s="81" t="s">
        <v>468</v>
      </c>
      <c r="C213" s="82"/>
      <c r="D213" s="82"/>
      <c r="E213" s="82"/>
      <c r="F213" s="84">
        <v>-6940000</v>
      </c>
      <c r="K213" s="80"/>
    </row>
    <row r="214" spans="2:11" ht="18" thickBot="1" x14ac:dyDescent="0.3">
      <c r="B214" s="81"/>
      <c r="C214" s="82"/>
      <c r="D214" s="82"/>
      <c r="E214" s="82"/>
      <c r="F214" s="86">
        <f>SUM(F212:G213)</f>
        <v>-5069792.2</v>
      </c>
      <c r="K214" s="80"/>
    </row>
    <row r="215" spans="2:11" ht="18" thickTop="1" x14ac:dyDescent="0.25">
      <c r="B215" s="82"/>
      <c r="C215" s="82"/>
      <c r="D215" s="82"/>
      <c r="E215" s="82"/>
      <c r="F215" s="90"/>
      <c r="K215" s="80"/>
    </row>
    <row r="216" spans="2:11" x14ac:dyDescent="0.25">
      <c r="B216" s="91" t="s">
        <v>469</v>
      </c>
      <c r="C216" s="92"/>
      <c r="D216" s="92"/>
      <c r="E216" s="92"/>
      <c r="F216" s="93"/>
      <c r="K216" s="80"/>
    </row>
    <row r="217" spans="2:11" x14ac:dyDescent="0.25">
      <c r="B217" s="94"/>
      <c r="C217" s="95"/>
      <c r="D217" s="95"/>
      <c r="E217" s="95"/>
      <c r="F217" s="96"/>
      <c r="K217" s="80"/>
    </row>
    <row r="218" spans="2:11" ht="17.25" customHeight="1" x14ac:dyDescent="0.25">
      <c r="B218" s="97"/>
      <c r="C218" s="98"/>
      <c r="D218" s="98"/>
      <c r="E218" s="98"/>
      <c r="F218" s="99"/>
      <c r="K218" s="80"/>
    </row>
    <row r="219" spans="2:11" x14ac:dyDescent="0.25">
      <c r="K219" s="80"/>
    </row>
    <row r="220" spans="2:11" x14ac:dyDescent="0.25">
      <c r="K220" s="80"/>
    </row>
    <row r="221" spans="2:11" x14ac:dyDescent="0.25">
      <c r="K221" s="80"/>
    </row>
    <row r="222" spans="2:11" x14ac:dyDescent="0.25">
      <c r="K222" s="80"/>
    </row>
    <row r="223" spans="2:11" x14ac:dyDescent="0.25">
      <c r="K223" s="80"/>
    </row>
    <row r="224" spans="2:11" x14ac:dyDescent="0.25">
      <c r="K224" s="100"/>
    </row>
    <row r="225" spans="11:11" x14ac:dyDescent="0.25">
      <c r="K225" s="100"/>
    </row>
    <row r="226" spans="11:11" x14ac:dyDescent="0.25">
      <c r="K226" s="100"/>
    </row>
    <row r="227" spans="11:11" x14ac:dyDescent="0.25">
      <c r="K227" s="100"/>
    </row>
    <row r="228" spans="11:11" x14ac:dyDescent="0.25">
      <c r="K228" s="101"/>
    </row>
    <row r="230" spans="11:11" x14ac:dyDescent="0.25">
      <c r="K230" s="76"/>
    </row>
  </sheetData>
  <mergeCells count="23">
    <mergeCell ref="C200:E200"/>
    <mergeCell ref="K200:L200"/>
    <mergeCell ref="B216:F218"/>
    <mergeCell ref="B51:L51"/>
    <mergeCell ref="B52:L52"/>
    <mergeCell ref="B192:H192"/>
    <mergeCell ref="C198:E198"/>
    <mergeCell ref="K198:L198"/>
    <mergeCell ref="C199:E199"/>
    <mergeCell ref="K199:L199"/>
    <mergeCell ref="C45:E45"/>
    <mergeCell ref="K45:L45"/>
    <mergeCell ref="C46:E46"/>
    <mergeCell ref="K46:L46"/>
    <mergeCell ref="B49:L49"/>
    <mergeCell ref="B50:L50"/>
    <mergeCell ref="B1:L1"/>
    <mergeCell ref="B2:L2"/>
    <mergeCell ref="B3:L3"/>
    <mergeCell ref="B4:L4"/>
    <mergeCell ref="B40:H40"/>
    <mergeCell ref="C44:E44"/>
    <mergeCell ref="K44:L44"/>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09E0F5-9B60-47C5-B677-9EDE57D73BC3}">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6DB33536-B4F7-4CEE-8690-8A22B5E27599}">
  <ds:schemaRefs>
    <ds:schemaRef ds:uri="http://schemas.microsoft.com/sharepoint/v3/contenttype/forms"/>
  </ds:schemaRefs>
</ds:datastoreItem>
</file>

<file path=customXml/itemProps3.xml><?xml version="1.0" encoding="utf-8"?>
<ds:datastoreItem xmlns:ds="http://schemas.openxmlformats.org/officeDocument/2006/customXml" ds:itemID="{30BC96EA-9E7E-4249-B6DC-DE1FB8ED6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2025-01-08T14:42:57Z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