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
    </mc:Choice>
  </mc:AlternateContent>
  <xr:revisionPtr revIDLastSave="0" documentId="8_{9922BD16-DFC1-4ED4-ADB7-29547A20910D}" xr6:coauthVersionLast="47" xr6:coauthVersionMax="47" xr10:uidLastSave="{00000000-0000-0000-0000-000000000000}"/>
  <bookViews>
    <workbookView xWindow="-120" yWindow="-120" windowWidth="29040" windowHeight="15720" xr2:uid="{37FA4900-2DC0-4C8A-B90F-4D4F6A992A3D}"/>
  </bookViews>
  <sheets>
    <sheet name="Mayo 2024"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7" i="1" l="1"/>
  <c r="J197" i="1"/>
  <c r="L104" i="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B101" i="1"/>
  <c r="K87" i="1"/>
  <c r="J87" i="1"/>
  <c r="L18" i="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7" i="1" s="1"/>
  <c r="L8" i="1"/>
  <c r="L9" i="1" s="1"/>
  <c r="L10" i="1" s="1"/>
  <c r="L11" i="1" s="1"/>
  <c r="L12" i="1" s="1"/>
  <c r="L13" i="1" s="1"/>
  <c r="L14" i="1" s="1"/>
  <c r="L15" i="1" s="1"/>
  <c r="L16" i="1" s="1"/>
  <c r="L17" i="1" s="1"/>
</calcChain>
</file>

<file path=xl/sharedStrings.xml><?xml version="1.0" encoding="utf-8"?>
<sst xmlns="http://schemas.openxmlformats.org/spreadsheetml/2006/main" count="635" uniqueCount="375">
  <si>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</si>
  <si>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</si>
  <si>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</si>
  <si>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</si>
  <si>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</si>
  <si>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</si>
  <si>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</si>
  <si>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</si>
  <si>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</si>
  <si>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</si>
  <si>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</si>
  <si>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</si>
  <si>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</si>
  <si>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</si>
  <si>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</si>
  <si>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935062563612</t>
  </si>
  <si>
    <t>DGII</t>
  </si>
  <si>
    <t>COBRO IMP DGII 0.15%_TRANS TUB</t>
  </si>
  <si>
    <t>935062562940</t>
  </si>
  <si>
    <t>935062562251</t>
  </si>
  <si>
    <t>935062561514</t>
  </si>
  <si>
    <t>935062560754</t>
  </si>
  <si>
    <t>935062173295</t>
  </si>
  <si>
    <t>935062172798</t>
  </si>
  <si>
    <t>4524000000015</t>
  </si>
  <si>
    <t>Empleados</t>
  </si>
  <si>
    <t>PAGOS NOMINAS NET-BANKING</t>
  </si>
  <si>
    <t>35062563612</t>
  </si>
  <si>
    <t>PAGO NOMINA TUBANCOEMPRESAS DO</t>
  </si>
  <si>
    <t>35062562940</t>
  </si>
  <si>
    <t>35062562251</t>
  </si>
  <si>
    <t>35062561514</t>
  </si>
  <si>
    <t>35062560754</t>
  </si>
  <si>
    <t>35062173295</t>
  </si>
  <si>
    <t>35062172798</t>
  </si>
  <si>
    <t>4524000000004</t>
  </si>
  <si>
    <t>CEIZTUR</t>
  </si>
  <si>
    <t>NOM: TRANSFERENCIA TESORERIA N</t>
  </si>
  <si>
    <t>35078933126</t>
  </si>
  <si>
    <t>4524000046410</t>
  </si>
  <si>
    <t>IMP. 0.15-4524000000015</t>
  </si>
  <si>
    <t>935078933126</t>
  </si>
  <si>
    <t>4524000000030</t>
  </si>
  <si>
    <t>4524000042674</t>
  </si>
  <si>
    <t>IMP. 0.15-4524000000030</t>
  </si>
  <si>
    <t>147</t>
  </si>
  <si>
    <t>CAJA CHICA</t>
  </si>
  <si>
    <t>CK PAGADO EN CAJA</t>
  </si>
  <si>
    <t>35169954825</t>
  </si>
  <si>
    <t>35169954496</t>
  </si>
  <si>
    <t>35169954150</t>
  </si>
  <si>
    <t>35169953799</t>
  </si>
  <si>
    <t>35169666323</t>
  </si>
  <si>
    <t>935169954825</t>
  </si>
  <si>
    <t>935169954496</t>
  </si>
  <si>
    <t>935169954150</t>
  </si>
  <si>
    <t>935169953799</t>
  </si>
  <si>
    <t>935169666323</t>
  </si>
  <si>
    <t>4524000032304</t>
  </si>
  <si>
    <t>IMP. 0.15-000000147</t>
  </si>
  <si>
    <t>35238194669</t>
  </si>
  <si>
    <t>35238194226</t>
  </si>
  <si>
    <t>935238194669</t>
  </si>
  <si>
    <t>935238194226</t>
  </si>
  <si>
    <t>4524000000026</t>
  </si>
  <si>
    <t>935387181555</t>
  </si>
  <si>
    <t>935387108967</t>
  </si>
  <si>
    <t>935387051216</t>
  </si>
  <si>
    <t>935386989278</t>
  </si>
  <si>
    <t>35387181555</t>
  </si>
  <si>
    <t>35387108967</t>
  </si>
  <si>
    <t>35387051216</t>
  </si>
  <si>
    <t>35386989278</t>
  </si>
  <si>
    <t>935406110397</t>
  </si>
  <si>
    <t>935406109755</t>
  </si>
  <si>
    <t>935406109191</t>
  </si>
  <si>
    <t>935406033658</t>
  </si>
  <si>
    <t>35406110397</t>
  </si>
  <si>
    <t>35406109755</t>
  </si>
  <si>
    <t>35406109191</t>
  </si>
  <si>
    <t>35406033658</t>
  </si>
  <si>
    <t>35427919717</t>
  </si>
  <si>
    <t>935427919717</t>
  </si>
  <si>
    <t>4524000000013</t>
  </si>
  <si>
    <t>935469622753</t>
  </si>
  <si>
    <t>935469621998</t>
  </si>
  <si>
    <t>935469534043</t>
  </si>
  <si>
    <t>935469533599</t>
  </si>
  <si>
    <t>935469533122</t>
  </si>
  <si>
    <t>935469532656</t>
  </si>
  <si>
    <t>935469306998</t>
  </si>
  <si>
    <t>935469306343</t>
  </si>
  <si>
    <t>935469305761</t>
  </si>
  <si>
    <t>4524000084514</t>
  </si>
  <si>
    <t>IMP. 0.15-4524000000013</t>
  </si>
  <si>
    <t>35469622753</t>
  </si>
  <si>
    <t>35469621998</t>
  </si>
  <si>
    <t>35469534043</t>
  </si>
  <si>
    <t>35469533599</t>
  </si>
  <si>
    <t>35469533122</t>
  </si>
  <si>
    <t>35469532656</t>
  </si>
  <si>
    <t>35469306998</t>
  </si>
  <si>
    <t>35469306343</t>
  </si>
  <si>
    <t>35469305761</t>
  </si>
  <si>
    <t>COMISION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</si>
  <si>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</si>
  <si>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</si>
  <si>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</si>
  <si>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</si>
  <si>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</si>
  <si>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</si>
  <si>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</si>
  <si>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</si>
  <si>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</si>
  <si>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</si>
  <si>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</si>
  <si>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</si>
  <si>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</si>
  <si>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</si>
  <si>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02/05/2024</t>
  </si>
  <si>
    <t>1165</t>
  </si>
  <si>
    <t>2.2.8.7.02</t>
  </si>
  <si>
    <t>CARMEN ENICIA CHEVALIER DE CASADO</t>
  </si>
  <si>
    <t>Pago Factura No 0890, por concepto de Tramites Legales de Documentos, según anexos.</t>
  </si>
  <si>
    <t>1166</t>
  </si>
  <si>
    <t>2.3.6.3.04</t>
  </si>
  <si>
    <t>Inversiones Yang, SRL</t>
  </si>
  <si>
    <t>Pago factura No. 1087, Adquisición de Herramientas para los Brigadistas del Programa Nacional de Limpieza de Playas y Balnearios (PNLPB), según anexos.</t>
  </si>
  <si>
    <t>1167</t>
  </si>
  <si>
    <t>Pago Factura No 0892, por concepto de Tramites Legales de Documentos, según anexos.</t>
  </si>
  <si>
    <t>1169</t>
  </si>
  <si>
    <t>2.1.1.5.04</t>
  </si>
  <si>
    <t>COMITE EJECUTOR DE INFRAESTRUCTURAS DE ZONAS TURISTICAS</t>
  </si>
  <si>
    <t>Nómina vacaciones no tomadas excolaboradores</t>
  </si>
  <si>
    <t>103011/24</t>
  </si>
  <si>
    <t>Ingresos correspondientes del 07 al 13/04/2024 (Vuelos Charter)</t>
  </si>
  <si>
    <t>103018/24</t>
  </si>
  <si>
    <t>Ingresos correspondientes del 01 al 15/04/2024  (Vuelos Regulares)</t>
  </si>
  <si>
    <t>06/05/2024</t>
  </si>
  <si>
    <t>1203</t>
  </si>
  <si>
    <t>2.1.2.2.06</t>
  </si>
  <si>
    <t>Adicional rendimiento individual inactivo 2023</t>
  </si>
  <si>
    <t>1205</t>
  </si>
  <si>
    <t>Nómina rendimiento individual inactivo año 2023</t>
  </si>
  <si>
    <t>1207</t>
  </si>
  <si>
    <t>Rendimiento individual inactivo 2023</t>
  </si>
  <si>
    <t>1209</t>
  </si>
  <si>
    <t>Nómina adicional rendimiento individual inactivo 2023</t>
  </si>
  <si>
    <t>103023/24</t>
  </si>
  <si>
    <t>Ingresos correspondientes del14 al 20/04/2024  (Vuelos Charter)</t>
  </si>
  <si>
    <t>07/05/2024</t>
  </si>
  <si>
    <t>1210</t>
  </si>
  <si>
    <t>2.2.3.1.01, 2.2.4.1.01, 2.2.4.4.01, 2.2.8.2.01, 2.2.8.8.01, 2.2.9.2.01, 2.3.9.9.05</t>
  </si>
  <si>
    <t>FONDO REPONIBLE INSTITUCIONAL  COMITE EJECUTOR DE INFRAESTRUCTURA DE ZONAS TURISTICAS (CEIZTUR)</t>
  </si>
  <si>
    <t>08/05/2024</t>
  </si>
  <si>
    <t>1221</t>
  </si>
  <si>
    <t>Khalicco Investments, SRL</t>
  </si>
  <si>
    <t>Pago Fact. No. 1118. Adquisición de Herramientas para los Brigadistas del Programa Nacional de Limpieza de Playas y Balnearios (PNLPB), según anexos.</t>
  </si>
  <si>
    <t>1223</t>
  </si>
  <si>
    <t>2.2.8.7.05</t>
  </si>
  <si>
    <t>Mytrak Technology, SRL</t>
  </si>
  <si>
    <t>Pago factura No.0182, Adquisición, Instalación y Mantenimiento de Sistema de Posicionamiento Global para los Vehículos Operativos de la flotilla Vehicular de CEIZTUR, según anexos</t>
  </si>
  <si>
    <t>1225</t>
  </si>
  <si>
    <t>2.2.8.5.01</t>
  </si>
  <si>
    <t>Consultoría y Servicios Salper, SRL</t>
  </si>
  <si>
    <t>Pago Fact. No. 0142. Servicio de Fumigación y Desinfección Para las Oficinas del CEIZTUR, según anexos.</t>
  </si>
  <si>
    <t>1231</t>
  </si>
  <si>
    <t>2.6.1.3.01</t>
  </si>
  <si>
    <t>Cantox Invesment, SRL</t>
  </si>
  <si>
    <t>Pago Fact. 0157. Adquisición de Equipos Tecnológicos Laptop, Tablet y Computadoras para distintos Departamentos del CEIZTUR (Relanzamiento), según anexos.</t>
  </si>
  <si>
    <t>1234</t>
  </si>
  <si>
    <t>2.2.1.5.01</t>
  </si>
  <si>
    <t>Altice Dominicana, SA</t>
  </si>
  <si>
    <t>Pago Factura No.4104, por los servicios de renta mensual de Internet móvil para las cámaras de vídeo vigilancia instaladas en Playa Macao correspondientes al mes de abril del 2024, según anexos</t>
  </si>
  <si>
    <t>1236</t>
  </si>
  <si>
    <t>MDL ALTEKNATIVA TECH, SRL</t>
  </si>
  <si>
    <t>Pago Fact. 0247. Adquisición de Equipos Tecnológicos Laptop, Tablet y Computadoras para distintos Departamentos del CEIZTUR (Relanzamiento), según anexos.</t>
  </si>
  <si>
    <t>1238</t>
  </si>
  <si>
    <t>2.3.9.6.01, 2.3.9.9.04, 2.3.9.9.05, 2.6.5.5.01</t>
  </si>
  <si>
    <t>Pago Fact. No. 1119. Adquisición de Kits de Seguridad para la Brigada de Salud y Seguridad Laboral del CEIZTUR, según anexos.</t>
  </si>
  <si>
    <t>1246</t>
  </si>
  <si>
    <t>2.2.1.3.01</t>
  </si>
  <si>
    <t>COMPANIA DOMINICANA DE TELEFONOS C POR A</t>
  </si>
  <si>
    <t>Pago Factura No. 0689, por Servicios de Renta Mensual de las Flotas del CEIZTUR, correspondiente al mes de marzo del año 2024.</t>
  </si>
  <si>
    <t>1248</t>
  </si>
  <si>
    <t>2.2.6.3.01</t>
  </si>
  <si>
    <t>HUMANO SEGUROS S A</t>
  </si>
  <si>
    <t>Pago Factura No. 0195, correspondiente al mes de mayo 2024, del Seguro Médico de Salud a los empleados del CEIZTUR.</t>
  </si>
  <si>
    <t>09/05/2024</t>
  </si>
  <si>
    <t>1265</t>
  </si>
  <si>
    <t>2.2.5.1.01</t>
  </si>
  <si>
    <t>CENTRO DE EXPORTACION E INVERSIONES DE LA REPUBLICA DOMINICANA</t>
  </si>
  <si>
    <t>Pago Factura No. 0053. Cesión de derecho Contrato 32-2021 por los gastos de mantenimiento del edificio del CEI-RD espacio concedido al CEIZTUR, correspondiente al mes de mayo 2024.</t>
  </si>
  <si>
    <t>1267</t>
  </si>
  <si>
    <t>2.2.2.1.03</t>
  </si>
  <si>
    <t>Editora Listin Diario, SA</t>
  </si>
  <si>
    <t>Pago Fact. No. 9660. Servicio de Contratación de publicidad para las Convocatorias de los Procesos de Licitación Publica Nacional T2, según anexos.</t>
  </si>
  <si>
    <t>1269</t>
  </si>
  <si>
    <t>2.2.8.3.01</t>
  </si>
  <si>
    <t>Tamira Group, SRL</t>
  </si>
  <si>
    <t>Pago Fact. No. 0124. Servicios de Contratación de Estudios Médicos de preempleo para el CEIZTUR, según anexos.</t>
  </si>
  <si>
    <t>1275</t>
  </si>
  <si>
    <t>2.7.2.2.01, 2.7.2.4.01</t>
  </si>
  <si>
    <t>Constructora Irgonza, SRL</t>
  </si>
  <si>
    <t>Pago fact. No.0104, Cub.No.3 Proy No.384, Contrato No.23-2022; Construcción de Aceras de la vía de Acceso a Playa Saladilla, Municipio Santa Cruz Provincia Barahona.</t>
  </si>
  <si>
    <t>13/05/2024</t>
  </si>
  <si>
    <t>1303</t>
  </si>
  <si>
    <t>2.1.1.3.01, 2.1.5.1.01, 2.1.5.2.01, 2.1.5.3.01</t>
  </si>
  <si>
    <t>Nómina tramite de pensión mayo 2024</t>
  </si>
  <si>
    <t>1305</t>
  </si>
  <si>
    <t>2.1.1.2.05, 2.1.5.1.01, 2.1.5.2.01, 2.1.5.3.01</t>
  </si>
  <si>
    <t>Nómina periodo probatorio mes de mayo 2024</t>
  </si>
  <si>
    <t>1307</t>
  </si>
  <si>
    <t>2.1.1.2.08, 2.1.5.1.01, 2.1.5.2.01, 2.1.5.3.01</t>
  </si>
  <si>
    <t>Nómina temporales mes de mayo 2024</t>
  </si>
  <si>
    <t>1309</t>
  </si>
  <si>
    <t>2.1.2.2.05</t>
  </si>
  <si>
    <t>Nómina militar mes de mayo 2024</t>
  </si>
  <si>
    <t>14/05/2024</t>
  </si>
  <si>
    <t>1319</t>
  </si>
  <si>
    <t>2.7.1.2.01</t>
  </si>
  <si>
    <t>Edinsa, SRL</t>
  </si>
  <si>
    <t>Pago Fact. No.0097 Cub. No.3 Proy. No.372 contrato No.5-2022; Mejoramiento del Frente Costero de la Playa Sosua, Provincia Puerto Plata (Plaza Sur), Lote 1.</t>
  </si>
  <si>
    <t>1322</t>
  </si>
  <si>
    <t>2.1.1.1.01, 2.1.5.1.01, 2.1.5.2.01, 2.1.5.3.01</t>
  </si>
  <si>
    <t>Nómina fija mayo 2024</t>
  </si>
  <si>
    <t>15/05/2024</t>
  </si>
  <si>
    <t>1334</t>
  </si>
  <si>
    <t>2.3.6.3.06</t>
  </si>
  <si>
    <t>Oberto Guillermo Francisco Gómez Delgado</t>
  </si>
  <si>
    <t>Pago Fact. No. 0022. Servicio Confección e Instalación de Verja Perimetral de Cierre, para Terreno en la Provincia de Pedernales, según anexos.</t>
  </si>
  <si>
    <t>1336</t>
  </si>
  <si>
    <t>2.3.9.5.01</t>
  </si>
  <si>
    <t>Luyens Comercial, SRL</t>
  </si>
  <si>
    <t>Pago Fact. No. 1380. Adquisición de Desechables para el Almuerzo de los Colaboradores del CEIZTUR, según anexos.</t>
  </si>
  <si>
    <t>1338</t>
  </si>
  <si>
    <t>Springdale Comercial, SRL</t>
  </si>
  <si>
    <t>Pago Fact. 0233. Adquisición de Herramientas para los Brigadistas del Programa Nacional de Limpieza de Playas y Balnearios (PNLPB), según anexos.</t>
  </si>
  <si>
    <t>103030/24</t>
  </si>
  <si>
    <t>Ingresos correspondientes del 21 al 27/04/2024 (vuelos Charter)</t>
  </si>
  <si>
    <t>16/05/2024</t>
  </si>
  <si>
    <t>1353</t>
  </si>
  <si>
    <t>2.7.2.4.01</t>
  </si>
  <si>
    <t>Alconci Ingeniería, SRL</t>
  </si>
  <si>
    <t>Pago Fact. No. 0009, Cub. No. 3, Proy. No. 400 contrato No.21-2023; Construcción de Estacionamiento Vehicular para Visitantes de la Playa Bayahíbe, Provincia La Altagracia</t>
  </si>
  <si>
    <t>1362</t>
  </si>
  <si>
    <t>2.7.2.1.01</t>
  </si>
  <si>
    <t>Constructora Fixsa, SRL</t>
  </si>
  <si>
    <t>Pago fact. No. 0046, Cub. No.8 Proy. No.374 Contrato No.8-2022; Mejoramiento del Drenaje Pluvial y Obras Complementarias, Malecón Santa Barbara Samaná. Lote 1 Mejoramiento del Drenaje Pluvial del Malecón Santa Barbara, Samaná.</t>
  </si>
  <si>
    <t>1365</t>
  </si>
  <si>
    <t>2.7.1.5.01, 2.7.2.7.01</t>
  </si>
  <si>
    <t>Camilo J. Hurtado C., Ingenieros Asociados, SRL</t>
  </si>
  <si>
    <t>Pago Fact. No. 0053, Cub. No. 9 Proy. No. 386 contrato 25-2022; Reconstrucción de La Plaza del Pueblo de los Pescadores, Las Terrenas, Samaná.</t>
  </si>
  <si>
    <t>17/05/2024</t>
  </si>
  <si>
    <t>1369</t>
  </si>
  <si>
    <t>XIOMARA DEL CARMEN MARMOLEJOS ACOSTA</t>
  </si>
  <si>
    <t>Pago Factura No.0080, por el Alquiler de un inmueble que aloja oficinas de la policía de Turismo Politur, correspondiente al mes de Mayo 2024.</t>
  </si>
  <si>
    <t>1373</t>
  </si>
  <si>
    <t>2.1.1.2.11, 2.1.5.1.01, 2.1.5.2.01, 2.1.5.3.01</t>
  </si>
  <si>
    <t>Nómina interinato mes de mayo 2024</t>
  </si>
  <si>
    <t>1385</t>
  </si>
  <si>
    <t>2.7.2.4.01, 2.7.2.7.01</t>
  </si>
  <si>
    <t>Consorcio Nashira - Satec</t>
  </si>
  <si>
    <t>Pago Fact. No.0013, Cub. No.6, Proy. No. 376 Contrato No. 10-2022;  Mejoramiento del Drenaje Pluvial y Obras Complementarias, Malecón Santa Barbara; Lote 3: Mejoramiento del tramo Este del Malecón Santa Barbara, Samaná.</t>
  </si>
  <si>
    <t>1389</t>
  </si>
  <si>
    <t>CONSTRUCCIONES INVERSIONES &amp; EQUIPOS, SRL</t>
  </si>
  <si>
    <t>Pago Fact. No.0016, Cub. No.1 Proy. No. 406, Contrato No.31-2023; Reconstruccion de las vias del Distrito Municipal Arroyo Barril, Provincia Samana.</t>
  </si>
  <si>
    <t>2.1.1.2.06</t>
  </si>
  <si>
    <t>Nomina brigadistas sargazo mayo 2024.</t>
  </si>
  <si>
    <t>2.7.2.2.01, 2.7.2.1.01</t>
  </si>
  <si>
    <t>Consorcio Malecón Santa Bárbara</t>
  </si>
  <si>
    <t>Pago fact. No. 0014, Cub. No.6 Proy. No. 377 Cont. No. 9-2022;  Mejoramiento del Drenaje Pluvial y Obras Complementarias, Malecón Santa Barbara; Lote 2: Mejoramiento del tramo Oeste del Malecón Santa Barbara, Samaná.</t>
  </si>
  <si>
    <t xml:space="preserve">Nomina brigadistas mayo </t>
  </si>
  <si>
    <t>Ransa, SRL</t>
  </si>
  <si>
    <t>Pago Fact. No.0189, Cub. No. 2, Proy. No. 398, Cont. No.19-2023; Remodelación Parroquia Santa Barbara de Samaná, provincia Samaná.</t>
  </si>
  <si>
    <t>2.2.7.2.06</t>
  </si>
  <si>
    <t>Viamar, SA</t>
  </si>
  <si>
    <t>Pago facturas No. 0164, 0387, 0428 - 0478 y 0556  Servicio de Mantenimiento para las Unidades Vehiculares en Garantía que fueron adquiridas para CEIZTUR, según anex</t>
  </si>
  <si>
    <t>Pago facturas No. 0251, 0374, 0383, 0384, 0385, 0392, 0469 y  0726 , Servicio de Mantenimiento para las Unidades Vehiculares en Garantía que fueron adquiridas para POLITUR, según anex</t>
  </si>
  <si>
    <t>EDITORA DEL CARIBE C POR A</t>
  </si>
  <si>
    <t>Pago factura No. 5632, Servicio de Contratación de publicidad para las Convocatorias de los Procesos de Licitación Publica Nacional T2, según anexos.</t>
  </si>
  <si>
    <t>Pago Factura No. 5617, Servicio de Contratación de publicidad para las Convocatorias de los Procesos de Licitación Publica Nacional T2, según anexos.</t>
  </si>
  <si>
    <t>Pago factura No. 3021, Servicio para Contratación de publicidad para Convocatoria Licitación Publica Nacional con ref. CEIZTUR-CCC-LPN-2024-0004, según anexos.</t>
  </si>
  <si>
    <t>Centro Automotriz Remesa, SRL</t>
  </si>
  <si>
    <t>Pago factura No. 2024, Contratación de Taller de Servicios de Mecánica Automotriz Para La Flotilla Vehicular de CEIZTUR, Dirigido a MIPYMES según anexos.</t>
  </si>
  <si>
    <t>2.3.1.1.01</t>
  </si>
  <si>
    <t>Suplidora Reysa, EIRL</t>
  </si>
  <si>
    <t>Pago factura No. 0710, Adquisición de 400 fardos de agua para Uso de los Operativos de Limpieza del PNLPB, según anexos</t>
  </si>
  <si>
    <t>Centroxpert STE, SRL</t>
  </si>
  <si>
    <t>Pago factura No. 3177, Adquisición de Equipos Tecnológicos para los distintos Departamentos del CEIZTUR, según anexos.</t>
  </si>
  <si>
    <t>Pago factura No. 5633, Servicio de Contratación de publicidad para las Convocatorias de los Procesos de Licitación Publica Nacional T2, según anexos.</t>
  </si>
  <si>
    <t>Pago Factura No. 3235, por Servicios de Renta Mensual de las Flotas del CEIZTUR, correspondiente al mes de abril del año 2024.</t>
  </si>
  <si>
    <t>GRUPO DIARIO LIBRE S A</t>
  </si>
  <si>
    <t>Pago Factura No. 3014, Servicio de Contratación de publicidad para las Convocatorias de los Procesos de Licitación Publica Nacional T2, según anexos.</t>
  </si>
  <si>
    <t>2.3.3.2.01</t>
  </si>
  <si>
    <t>GTG Industrial, SRL</t>
  </si>
  <si>
    <t>Pago factura No. 4150, Adquisición de Papel Higiénico y Papel Toalla para el uso en las Instalaciones del CEIZTUR, según anexos.</t>
  </si>
  <si>
    <t>Freddy Bolivar De Jesus Almonte Brito</t>
  </si>
  <si>
    <t>Pago Factura No. 0961, por concepto de Tramites Legales de Documentos, según anexos.</t>
  </si>
  <si>
    <t>2.3.4.1.01, 2.3.9.3.01</t>
  </si>
  <si>
    <t xml:space="preserve">	Dubamed, SRL</t>
  </si>
  <si>
    <t>Pago factura No. 0323, Compra de Medicamentos para los botiquines del CEIZTUR T2, según anexos.</t>
  </si>
  <si>
    <t>2.3.7.1.02</t>
  </si>
  <si>
    <t>Estación De Servicios Coral, SRL</t>
  </si>
  <si>
    <t>Pago factura No. 0841, Adquisición de tiques de combustible para las areas operativas y administrativas, según anexos.</t>
  </si>
  <si>
    <t>103058/24</t>
  </si>
  <si>
    <t>Ingresos correspondientes del 28/04/2024 al 04/05/2024 (Vuelos Charter)</t>
  </si>
  <si>
    <t>24/05/2024</t>
  </si>
  <si>
    <t>1485</t>
  </si>
  <si>
    <t>Santo Domingo Motors Company, SA</t>
  </si>
  <si>
    <t>Pago facturas No.8118, 8119, 8120, 8121, 8122, 8123, 8124, 8125, 8126, 8127, 8128, 8129, 8130, 8131 y 8132, Servicio de mantenimiento preventivo y correctivo para los vehículos de motor adquiridos para POLITUR y CEIZTUR, según anexos.</t>
  </si>
  <si>
    <t>1495</t>
  </si>
  <si>
    <t>2.7.2.4.01, 2.7.1.2.01, 2.7.2.2.01, 2.7.2.4.02, 2.2.8.7.01</t>
  </si>
  <si>
    <t>Marmovin, SRL</t>
  </si>
  <si>
    <t>Pago avance 20% del monto RD$13,352,565.52, Contrato No. 8-2024; Reconstrucción Pasarela Peatonal en la Zona Costera del Municipio Las Terrenas, Provincia Samaná.</t>
  </si>
  <si>
    <t>2.2.9.2.01</t>
  </si>
  <si>
    <t>INSTITUTO DE FORMACION TURISTICA DEL CARIBE</t>
  </si>
  <si>
    <t>Pago Facturas No. 0840,0842,0844 y 0848 correspondiente al servicio de almuerzo para los empleados del CEIZTUR, desde el 18  de marzo al 12 de abril del 2024, según anexos.</t>
  </si>
  <si>
    <t>Adicional rendimiento individual inactivos 2023</t>
  </si>
  <si>
    <t>Solutia Dominicana, SRL</t>
  </si>
  <si>
    <t>Pago Fact. No. 0026, cub. No.5, proy. No. 334, cont. No. 84-2019; Reconstrucción Vial Las Galeras, Provincia Samaná.</t>
  </si>
  <si>
    <t>Adicional rendimiento individual 2023</t>
  </si>
  <si>
    <t>2.7.2.4.01, 2.7.2.1.01</t>
  </si>
  <si>
    <t>CONSTRUCTORA ECHAVARRIA-MOTA, SRL</t>
  </si>
  <si>
    <t>Pago Fact. No. 0160, 0161,  Cub. No.4 y final,  Proy. No. 392, contrato No.01-2023, más devolución de vicio oculto. Reconstrucción de las Infraestructuras Viales del Distrito Municipal de Verón, Provincia la Altagracia.</t>
  </si>
  <si>
    <t>103063/24</t>
  </si>
  <si>
    <t>Ingresos correspondientes del 16 al 30/04/2024 (Vuelos Regulares)</t>
  </si>
  <si>
    <t>103074/24</t>
  </si>
  <si>
    <t>Ingresos correspondientes del 05 al 11/05/2024 (Vuelos Charters)</t>
  </si>
  <si>
    <t>2.1.2.2.03</t>
  </si>
  <si>
    <t>Nómina horas extras abril 2024</t>
  </si>
  <si>
    <t>Consorcio Kairox Kepher</t>
  </si>
  <si>
    <t>Pago Factura No. 0004, Cub. No.4 Proy. No.396 Cont. No. 08-2023; Reconstrucción de Calles en el Casco Urbano, Distrito Municipal Bayahibe, Provincia La Altagracia, (Relanzamiento).</t>
  </si>
  <si>
    <t>ALTA CONSTRUCCION POP (ALCON), SRL</t>
  </si>
  <si>
    <t>Pago Fact. No. 0014 Cub No.4, Proy No. 383 Contrato No. 21-2022; Reconstrucción de la Vía de Acceso a Playa Estillero, Municipio El limón, Provincia de Samaná.</t>
  </si>
  <si>
    <t>2.7.2.7.01, 2.7.1.2.01, 2.7.2.1.01, 2.7.2.4.02, 2.7.2.4.01, 2.7.2.2.01</t>
  </si>
  <si>
    <t>INGENIERIA &amp; CONSTRUCCIONES SANTOS, SRL</t>
  </si>
  <si>
    <t>Pago avance 20% del monto RD$32,599,344.30, Contrato No. 7-2024; Reconstrucción Plaza Marcelino Marte (Canito), Guayacanes, Provincia San Pedro de Macorís.</t>
  </si>
  <si>
    <t>ARQUICONSTRUSA S A</t>
  </si>
  <si>
    <t>Pago Fact. No. 0006, Cub. No.6 Proy. No. 389, Contrato No. 28-2022; Reconstrucción Vía de Acceso al Salto de Aguas Blancas, Municipio de Constanza, La Vega.</t>
  </si>
  <si>
    <t>2.3.9.6.01, 2.6.3.4.01</t>
  </si>
  <si>
    <t>Robsurveyrd, EIRL</t>
  </si>
  <si>
    <t>Pago Fact. No. 0049. Adquisición de Equipos Topográficos, para el Departamento de Ingeniería, según anexos.</t>
  </si>
  <si>
    <t>2.3.9.2.01, 2.3.3.1.01</t>
  </si>
  <si>
    <t>Brothers RSR Supply Offices, SRL</t>
  </si>
  <si>
    <t>Pago Fact. No. 1227. Adquisición de Materiales de Oficina para Uso de los Diferentes Departamentos del CEIZTUR, según anexos.</t>
  </si>
  <si>
    <t>2.3.1.1.01, 2.3.4.1.01, 2.3.9.1.01, 2.3.9.9.05</t>
  </si>
  <si>
    <t>Tiendas Diber, S.R.L.</t>
  </si>
  <si>
    <t>Pago Fact. No. 0034. Adquisición Materiales de Limpieza para Diferentes Áreas de CEIZTUR, según anexos.</t>
  </si>
  <si>
    <t>2.3.9.9.04</t>
  </si>
  <si>
    <t>Macro Mercantil, SRL</t>
  </si>
  <si>
    <t>Pago Fact. No. 0306. Adquisición de Herramientas para los Brigadistas del Programa Nacional de Limpieza de Playas y Balnearios (PNLPB), según anexos.</t>
  </si>
  <si>
    <t>2.3.9.9.05</t>
  </si>
  <si>
    <t>Sistemas &amp; Tecnología, SRL</t>
  </si>
  <si>
    <t>Pago factura No. 0397, Compra de Fundas Plásticas para el Programa Nacional de Limpieza de Playas y Balnearios (PNLPB), según anexos.</t>
  </si>
  <si>
    <t>Pago Factura No 0895, por concepto de Tramites Legales de Documentos, según anexos.</t>
  </si>
  <si>
    <t>2.3.6.3.04, 2.3.9.1.01</t>
  </si>
  <si>
    <t>MERCANTIL RAMI SRL</t>
  </si>
  <si>
    <t>Pago factura No 0751,  Adquisición de Herramientas para la Brigada del Programa Nacional de Limpieza de Playas y Balnearios del (PNLPB), según anexos.</t>
  </si>
  <si>
    <t>2.7.2.4.01, 2.7.2.4.01, 2.7.2.4.01</t>
  </si>
  <si>
    <t>Montval Ingeniería, SRL</t>
  </si>
  <si>
    <t>Pago Fact.No.0086, Cub. No.5, Proy. No.395 Cont. No. 09-2023; Reconstrucción de las Calles en la Zona Urbana, Municipio de Las Terrenas, Provincia Samaná (Relanzamiento).</t>
  </si>
  <si>
    <t>Pago Factura No 0903, por concepto de Tramites Legales de Documentos, según anexos.</t>
  </si>
  <si>
    <t>Pago Facturas No. 0854, 0855 y 0856 correspondiente al servicio de almuerzo para los empleados del CEIZTUR, desde el 15 de abril  al 3 de mayo del 2024, según anexos.</t>
  </si>
  <si>
    <t>Pago Factura No 0904, por concepto de Tramites Legales de Documentos, según anexos.</t>
  </si>
  <si>
    <t>Pago Factura No 0905, por concepto de Tramites Legales de Documentos, según anexos.</t>
  </si>
  <si>
    <t>2.6.5.5.01</t>
  </si>
  <si>
    <t>Simbel,SRL</t>
  </si>
  <si>
    <t>Pago factura No. 0442, Adquisición de Antena de Referencia D-RTK 2 para el Equipo Drone Asignado al Departamento de Ingeniería del CEIZTUR( Relanzamiento), según anexos.</t>
  </si>
  <si>
    <t>Malespin Constructora, SRL</t>
  </si>
  <si>
    <t>Pago Fact. No. 0259, Cub. No. 3 Proy. No. 394, Contrato No. 07-2023; Reconstrucción del Parque Nacional Submarino La Caleta, Provincia Santo Domingo.</t>
  </si>
  <si>
    <t>2.7.2.1.01, 2.7.2.4.01</t>
  </si>
  <si>
    <t>Constructora AG, SRL</t>
  </si>
  <si>
    <t>Pago fact. No. 0031, Cub. No.6 Proy. No. 388, Cont. No. 29-2022; Reconstrucción de la Vía Domingo Maíz y su Interconexión a la Av. Punta Cana, Distrito Municipal Verón, Punta Cana.</t>
  </si>
  <si>
    <t>Pago Fact. No. 0015 Cub No.5, Proy No. 383 Contrato No. 21-2022; Reconstrucción de la Vía de Acceso a Playa Estillero, Municipio El limón, Provincia de Samaná.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</si>
</sst>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8" x14ac:knownFonts="1">
    <font>
      <sz val="11"/>
      <color theme="1"/>
      <name val="Aptos Narrow"/>
      <family val="2"/>
      <scheme val="minor"/>
    </font>
    <font>
      <sz val="11"/>
      <color theme="1"/>
      <name val="Aptos Narrow"/>
      <family val="2"/>
      <scheme val="minor"/>
    </font>
    <font>
      <sz val="12"/>
      <color theme="1"/>
      <name val="Palatino Linotype"/>
      <family val="1"/>
    </font>
    <font>
      <sz val="12"/>
      <color theme="1"/>
      <name val="Aptos Narrow"/>
      <family val="2"/>
      <scheme val="minor"/>
    </font>
    <font>
      <b/>
      <sz val="12"/>
      <color theme="1"/>
      <name val="Palatino Linotype"/>
      <family val="1"/>
    </font>
    <font>
      <sz val="12"/>
      <color indexed="8"/>
      <name val="Palatino Linotype"/>
      <family val="1"/>
    </font>
    <font>
      <sz val="12"/>
      <name val="Palatino Linotype"/>
      <family val="1"/>
    </font>
    <font>
      <sz val="12"/>
      <name val="Aptos Narrow"/>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43" fontId="2" fillId="0" borderId="0" xfId="1" applyFont="1"/>
    <xf numFmtId="0" fontId="3" fillId="0" borderId="0" xfId="0" applyFont="1"/>
    <xf numFmtId="0" fontId="4" fillId="0" borderId="0" xfId="0" applyFont="1" applyAlignment="1">
      <alignment horizontal="center"/>
    </xf>
    <xf numFmtId="17" fontId="4" fillId="0" borderId="0" xfId="0" applyNumberFormat="1" applyFont="1" applyAlignment="1">
      <alignment horizontal="center"/>
    </xf>
    <xf numFmtId="0" fontId="4" fillId="2" borderId="1" xfId="0" applyFont="1" applyFill="1" applyBorder="1" applyAlignment="1">
      <alignment horizontal="center"/>
    </xf>
    <xf numFmtId="43" fontId="4"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3" fillId="0" borderId="3" xfId="0" applyFont="1" applyBorder="1"/>
    <xf numFmtId="0" fontId="4"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3" fillId="0" borderId="0" xfId="0" applyNumberFormat="1" applyFont="1"/>
    <xf numFmtId="14" fontId="5" fillId="0" borderId="1" xfId="0" applyNumberFormat="1"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1" xfId="0" applyFont="1" applyBorder="1"/>
    <xf numFmtId="43" fontId="2" fillId="0" borderId="1" xfId="1" applyFont="1" applyFill="1" applyBorder="1"/>
    <xf numFmtId="43" fontId="2" fillId="0" borderId="1" xfId="0" applyNumberFormat="1" applyFont="1" applyBorder="1"/>
    <xf numFmtId="39" fontId="6" fillId="0" borderId="1" xfId="1" applyNumberFormat="1" applyFont="1" applyFill="1" applyBorder="1" applyAlignment="1">
      <alignment horizontal="right"/>
    </xf>
    <xf numFmtId="0" fontId="2" fillId="3" borderId="1" xfId="0" applyFont="1" applyFill="1" applyBorder="1" applyAlignment="1">
      <alignment horizontal="center" wrapText="1"/>
    </xf>
    <xf numFmtId="0" fontId="6" fillId="0" borderId="0" xfId="0" applyFont="1"/>
    <xf numFmtId="0" fontId="6" fillId="0" borderId="1" xfId="0" applyFont="1" applyBorder="1" applyAlignment="1">
      <alignment horizontal="right"/>
    </xf>
    <xf numFmtId="0" fontId="6" fillId="0" borderId="1" xfId="0" applyFont="1" applyBorder="1"/>
    <xf numFmtId="43" fontId="6" fillId="0" borderId="1" xfId="1" applyFont="1" applyBorder="1"/>
    <xf numFmtId="0" fontId="7" fillId="0" borderId="0" xfId="0" applyFont="1"/>
    <xf numFmtId="14" fontId="2" fillId="0" borderId="1" xfId="0" applyNumberFormat="1" applyFont="1" applyBorder="1" applyAlignment="1">
      <alignment horizontal="right"/>
    </xf>
    <xf numFmtId="0" fontId="2" fillId="3" borderId="1" xfId="0" applyFont="1" applyFill="1" applyBorder="1" applyAlignment="1">
      <alignment horizontal="center"/>
    </xf>
    <xf numFmtId="0" fontId="2" fillId="3" borderId="1" xfId="0" applyFont="1" applyFill="1" applyBorder="1" applyAlignment="1">
      <alignment horizontal="left"/>
    </xf>
    <xf numFmtId="39" fontId="6" fillId="0" borderId="1" xfId="1" applyNumberFormat="1" applyFont="1" applyBorder="1" applyAlignment="1">
      <alignment horizontal="right"/>
    </xf>
    <xf numFmtId="0" fontId="4" fillId="2" borderId="5" xfId="0" applyFont="1" applyFill="1" applyBorder="1" applyAlignment="1">
      <alignment horizontal="center" wrapText="1"/>
    </xf>
    <xf numFmtId="0" fontId="2" fillId="2" borderId="0" xfId="0" applyFont="1" applyFill="1"/>
    <xf numFmtId="43" fontId="4" fillId="2" borderId="6" xfId="1" applyFont="1" applyFill="1" applyBorder="1"/>
    <xf numFmtId="43" fontId="4" fillId="2" borderId="6" xfId="0" applyNumberFormat="1" applyFont="1" applyFill="1" applyBorder="1"/>
    <xf numFmtId="43" fontId="2" fillId="0" borderId="0" xfId="0" applyNumberFormat="1" applyFont="1"/>
    <xf numFmtId="0" fontId="4" fillId="0" borderId="5" xfId="0" applyFont="1" applyBorder="1" applyAlignment="1">
      <alignment horizontal="center"/>
    </xf>
    <xf numFmtId="0" fontId="4" fillId="0" borderId="5"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4" fillId="2" borderId="7" xfId="0" applyFont="1" applyFill="1" applyBorder="1" applyAlignment="1">
      <alignment horizontal="center"/>
    </xf>
    <xf numFmtId="43" fontId="4"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3" fillId="0" borderId="0" xfId="0" applyNumberFormat="1" applyFont="1"/>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5" fillId="0" borderId="1" xfId="0" applyNumberFormat="1" applyFont="1" applyBorder="1" applyAlignment="1">
      <alignment horizontal="left" vertical="center" wrapText="1"/>
    </xf>
    <xf numFmtId="43" fontId="2" fillId="0" borderId="1" xfId="1" applyFont="1" applyBorder="1" applyAlignment="1">
      <alignment vertical="center"/>
    </xf>
    <xf numFmtId="43" fontId="2" fillId="3" borderId="1" xfId="1" applyFont="1" applyFill="1" applyBorder="1" applyAlignment="1">
      <alignment vertical="center"/>
    </xf>
    <xf numFmtId="0" fontId="2" fillId="0" borderId="1" xfId="0" applyFont="1" applyBorder="1" applyAlignment="1">
      <alignment horizontal="left" vertical="center" wrapText="1"/>
    </xf>
    <xf numFmtId="0" fontId="2" fillId="3" borderId="8" xfId="0" applyFont="1" applyFill="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horizontal="left" wrapText="1"/>
    </xf>
    <xf numFmtId="14" fontId="5" fillId="0" borderId="8" xfId="0" applyNumberFormat="1" applyFont="1" applyBorder="1" applyAlignment="1">
      <alignment horizontal="left" vertical="center" wrapText="1"/>
    </xf>
    <xf numFmtId="43" fontId="2" fillId="0" borderId="8" xfId="1" applyFont="1" applyBorder="1" applyAlignment="1">
      <alignment vertical="center"/>
    </xf>
    <xf numFmtId="43" fontId="2" fillId="3" borderId="8" xfId="1" applyFont="1" applyFill="1" applyBorder="1" applyAlignment="1">
      <alignment vertical="center"/>
    </xf>
    <xf numFmtId="14" fontId="5" fillId="0" borderId="9" xfId="0" applyNumberFormat="1" applyFont="1" applyBorder="1" applyAlignment="1">
      <alignment horizontal="right" vertical="center"/>
    </xf>
    <xf numFmtId="0" fontId="2" fillId="3" borderId="9" xfId="0" applyFont="1" applyFill="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left" wrapText="1"/>
    </xf>
    <xf numFmtId="14" fontId="5" fillId="0" borderId="9" xfId="0" applyNumberFormat="1" applyFont="1" applyBorder="1" applyAlignment="1">
      <alignment horizontal="left" vertical="center" wrapText="1"/>
    </xf>
    <xf numFmtId="43" fontId="2" fillId="0" borderId="9" xfId="1" applyFont="1" applyBorder="1" applyAlignment="1">
      <alignment vertical="center"/>
    </xf>
    <xf numFmtId="43" fontId="2" fillId="3" borderId="9" xfId="1" applyFont="1" applyFill="1" applyBorder="1" applyAlignment="1">
      <alignment vertical="center"/>
    </xf>
    <xf numFmtId="0" fontId="2" fillId="0" borderId="1" xfId="0" applyFont="1" applyBorder="1" applyAlignment="1">
      <alignment horizontal="center" vertical="center"/>
    </xf>
    <xf numFmtId="43" fontId="5" fillId="0" borderId="1" xfId="0" applyNumberFormat="1" applyFont="1" applyBorder="1" applyAlignment="1">
      <alignment vertical="center"/>
    </xf>
    <xf numFmtId="164" fontId="3" fillId="0" borderId="0" xfId="0" applyNumberFormat="1" applyFont="1"/>
    <xf numFmtId="0" fontId="4" fillId="2" borderId="5" xfId="0" applyFont="1" applyFill="1" applyBorder="1" applyAlignment="1">
      <alignment horizontal="center" vertical="center" wrapText="1"/>
    </xf>
    <xf numFmtId="0" fontId="2" fillId="2" borderId="0" xfId="0" applyFont="1" applyFill="1" applyAlignment="1">
      <alignment vertical="center"/>
    </xf>
    <xf numFmtId="43" fontId="4" fillId="2" borderId="6" xfId="1" applyFont="1" applyFill="1" applyBorder="1" applyAlignment="1">
      <alignment vertical="center"/>
    </xf>
    <xf numFmtId="43" fontId="3" fillId="0" borderId="0" xfId="1" applyFont="1"/>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6"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5"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972027</xdr:colOff>
      <xdr:row>1</xdr:row>
      <xdr:rowOff>29529</xdr:rowOff>
    </xdr:from>
    <xdr:to>
      <xdr:col>5</xdr:col>
      <xdr:colOff>2488407</xdr:colOff>
      <xdr:row>4</xdr:row>
      <xdr:rowOff>1</xdr:rowOff>
    </xdr:to>
    <xdr:pic>
      <xdr:nvPicPr>
        <xdr:cNvPr id="2" name="Picture 1">
          <a:extLst>
            <a:ext uri="{FF2B5EF4-FFF2-40B4-BE49-F238E27FC236}">
              <a16:creationId xmlns:a16="http://schemas.microsoft.com/office/drawing/2014/main" id="{E5D54F1D-DBCE-4037-A176-3607930B7D87}"/>
            </a:ext>
          </a:extLst>
        </xdr:cNvPr>
        <xdr:cNvPicPr/>
      </xdr:nvPicPr>
      <xdr:blipFill rotWithShape="1">
        <a:blip xmlns:r="http://schemas.openxmlformats.org/officeDocument/2006/relationships" r:embed="rId1"/>
        <a:srcRect l="21147" t="21357" r="20430" b="67487"/>
        <a:stretch/>
      </xdr:blipFill>
      <xdr:spPr bwMode="auto">
        <a:xfrm>
          <a:off x="1143477" y="258129"/>
          <a:ext cx="6307455" cy="6562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997267</xdr:colOff>
      <xdr:row>97</xdr:row>
      <xdr:rowOff>1429</xdr:rowOff>
    </xdr:from>
    <xdr:to>
      <xdr:col>5</xdr:col>
      <xdr:colOff>2226468</xdr:colOff>
      <xdr:row>100</xdr:row>
      <xdr:rowOff>83343</xdr:rowOff>
    </xdr:to>
    <xdr:pic>
      <xdr:nvPicPr>
        <xdr:cNvPr id="3" name="Picture 1">
          <a:extLst>
            <a:ext uri="{FF2B5EF4-FFF2-40B4-BE49-F238E27FC236}">
              <a16:creationId xmlns:a16="http://schemas.microsoft.com/office/drawing/2014/main" id="{9B8479CD-AFE7-47D3-8047-52C9CBA99E64}"/>
            </a:ext>
          </a:extLst>
        </xdr:cNvPr>
        <xdr:cNvPicPr/>
      </xdr:nvPicPr>
      <xdr:blipFill rotWithShape="1">
        <a:blip xmlns:r="http://schemas.openxmlformats.org/officeDocument/2006/relationships" r:embed="rId1"/>
        <a:srcRect l="21147" t="21357" r="20430" b="67487"/>
        <a:stretch/>
      </xdr:blipFill>
      <xdr:spPr bwMode="auto">
        <a:xfrm>
          <a:off x="1168717" y="22194679"/>
          <a:ext cx="6020276" cy="7677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3"/>
      <sheetName val="Enero 2024"/>
      <sheetName val="Febrero 2024"/>
      <sheetName val="Marzo 2024 "/>
      <sheetName val="Abril 2024"/>
      <sheetName val="Mayo 2024"/>
      <sheetName val="Junio 2024"/>
      <sheetName val="Hoja1"/>
    </sheetNames>
    <sheetDataSet>
      <sheetData sheetId="0"/>
      <sheetData sheetId="1"/>
      <sheetData sheetId="2"/>
      <sheetData sheetId="3"/>
      <sheetData sheetId="4">
        <row r="110">
          <cell r="L110">
            <v>3335818.6569999964</v>
          </cell>
        </row>
        <row r="213">
          <cell r="L213">
            <v>750625159.12266183</v>
          </cell>
        </row>
      </sheetData>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7AADF9-8355-4947-807B-A39B35E6E6EF}" name="Tabla134579810234567891112131434567" displayName="Tabla134579810234567891112131434567" ref="B7:L86" totalsRowShown="0" headerRowDxfId="14" dataDxfId="13" headerRowBorderDxfId="11" tableBorderDxfId="12" headerRowCellStyle="Millares">
  <tableColumns count="11">
    <tableColumn id="1" xr3:uid="{0CE3DF43-5DA9-47A7-8BF5-9A035B17C04F}" name="Fecha" dataDxfId="10"/>
    <tableColumn id="2" xr3:uid="{032BCFC6-7899-4899-ACAF-9D5F2ACDB3FA}" name="Transferencia" dataDxfId="9"/>
    <tableColumn id="3" xr3:uid="{2B275FF9-A4A1-455F-8258-BBCF5513F07E}" name="Cheque" dataDxfId="8"/>
    <tableColumn id="4" xr3:uid="{FF927C36-0021-48E5-9263-254213571FF5}" name="Referencia" dataDxfId="7"/>
    <tableColumn id="5" xr3:uid="{A2FDEAA3-D2E8-41F4-A484-335B9BDABB73}" name="Beneficiario" dataDxfId="6"/>
    <tableColumn id="6" xr3:uid="{45E3E999-790E-431B-9565-CB02938EF837}" name="Columna1" dataDxfId="5"/>
    <tableColumn id="7" xr3:uid="{500E35A9-E772-4A07-B860-E9E86C10E05D}" name="Descripcion" dataDxfId="4"/>
    <tableColumn id="8" xr3:uid="{819A69A5-E4B8-468D-B1E9-508CF3CFA292}" name="Columna2" dataDxfId="3"/>
    <tableColumn id="9" xr3:uid="{A68BFD02-A090-47AE-BE46-33AD4F28A7D4}" name="Debito" dataDxfId="2" dataCellStyle="Millares"/>
    <tableColumn id="10" xr3:uid="{FFC83CE1-B129-4A51-876F-5019CF98577C}" name="Credito" dataDxfId="1" dataCellStyle="Millares"/>
    <tableColumn id="11" xr3:uid="{74C657ED-67FD-4A75-A61B-8409BEC796EB}"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788-CF38-4250-9058-2547B2E58D05}">
  <sheetPr>
    <pageSetUpPr fitToPage="1"/>
  </sheetPr>
  <dimension ref="A1:N211"/>
  <sheetViews>
    <sheetView showGridLines="0" tabSelected="1" topLeftCell="A76" zoomScale="80" zoomScaleNormal="80" workbookViewId="0">
      <selection activeCell="F16" sqref="F16"/>
    </sheetView>
  </sheetViews>
  <sheetFormatPr baseColWidth="10" defaultColWidth="11.42578125" defaultRowHeight="15.75" x14ac:dyDescent="0.25"/>
  <cols>
    <col min="1" max="1" width="2.5703125" style="3" customWidth="1"/>
    <col min="2" max="2" width="15" style="3" customWidth="1"/>
    <col min="3" max="3" width="19.28515625" style="3" customWidth="1"/>
    <col min="4" max="4" width="12.28515625" style="3" bestFit="1" customWidth="1"/>
    <col min="5" max="5" width="25.28515625" style="3" customWidth="1"/>
    <col min="6" max="6" width="48.5703125" style="3" customWidth="1"/>
    <col min="7" max="7" width="0" style="3" hidden="1" customWidth="1"/>
    <col min="8" max="8" width="91.42578125" style="3" customWidth="1"/>
    <col min="9" max="9" width="0" style="3" hidden="1" customWidth="1"/>
    <col min="10" max="10" width="20.5703125" style="3" customWidth="1"/>
    <col min="11" max="11" width="20.7109375" style="3" customWidth="1"/>
    <col min="12" max="12" width="18.28515625" style="3" bestFit="1" customWidth="1"/>
    <col min="13" max="13" width="16.85546875" style="3" bestFit="1" customWidth="1"/>
    <col min="14" max="14" width="26.42578125" style="3" customWidth="1"/>
    <col min="15" max="16384" width="11.42578125" style="3"/>
  </cols>
  <sheetData>
    <row r="1" spans="1:13" ht="18" x14ac:dyDescent="0.35">
      <c r="A1" s="1"/>
      <c r="B1" s="1"/>
      <c r="C1" s="1"/>
      <c r="D1" s="1"/>
      <c r="E1" s="1"/>
      <c r="F1" s="1"/>
      <c r="G1" s="1"/>
      <c r="H1" s="1"/>
      <c r="I1" s="1"/>
      <c r="J1" s="2"/>
      <c r="K1" s="2"/>
      <c r="L1" s="1"/>
    </row>
    <row r="2" spans="1:13" ht="18" x14ac:dyDescent="0.35">
      <c r="A2" s="1"/>
      <c r="B2" s="4" t="s">
        <v>0</v>
      </c>
      <c r="C2" s="4"/>
      <c r="D2" s="4"/>
      <c r="E2" s="4"/>
      <c r="F2" s="4"/>
      <c r="G2" s="4"/>
      <c r="H2" s="4"/>
      <c r="I2" s="4"/>
      <c r="J2" s="4"/>
      <c r="K2" s="4"/>
      <c r="L2" s="4"/>
    </row>
    <row r="3" spans="1:13" ht="18" x14ac:dyDescent="0.35">
      <c r="A3" s="1"/>
      <c r="B3" s="4" t="s">
        <v>1</v>
      </c>
      <c r="C3" s="4"/>
      <c r="D3" s="4"/>
      <c r="E3" s="4"/>
      <c r="F3" s="4"/>
      <c r="G3" s="4"/>
      <c r="H3" s="4"/>
      <c r="I3" s="4"/>
      <c r="J3" s="4"/>
      <c r="K3" s="4"/>
      <c r="L3" s="4"/>
    </row>
    <row r="4" spans="1:13" ht="18" x14ac:dyDescent="0.35">
      <c r="A4" s="1"/>
      <c r="B4" s="4" t="s">
        <v>2</v>
      </c>
      <c r="C4" s="4"/>
      <c r="D4" s="4"/>
      <c r="E4" s="4"/>
      <c r="F4" s="4"/>
      <c r="G4" s="4"/>
      <c r="H4" s="4"/>
      <c r="I4" s="4"/>
      <c r="J4" s="4"/>
      <c r="K4" s="4"/>
      <c r="L4" s="4"/>
    </row>
    <row r="5" spans="1:13" ht="18" x14ac:dyDescent="0.35">
      <c r="A5" s="1"/>
      <c r="B5" s="5">
        <v>45443</v>
      </c>
      <c r="C5" s="5"/>
      <c r="D5" s="5"/>
      <c r="E5" s="5"/>
      <c r="F5" s="5"/>
      <c r="G5" s="5"/>
      <c r="H5" s="5"/>
      <c r="I5" s="5"/>
      <c r="J5" s="5"/>
      <c r="K5" s="5"/>
      <c r="L5" s="5"/>
    </row>
    <row r="6" spans="1:13" ht="18" x14ac:dyDescent="0.35">
      <c r="A6" s="1"/>
      <c r="B6" s="1"/>
      <c r="C6" s="1"/>
      <c r="D6" s="1"/>
      <c r="E6" s="1"/>
      <c r="F6" s="1"/>
      <c r="G6" s="1"/>
      <c r="H6" s="1"/>
      <c r="I6" s="1"/>
      <c r="J6" s="2"/>
      <c r="K6" s="2"/>
      <c r="L6" s="1"/>
    </row>
    <row r="7" spans="1:13" ht="18" x14ac:dyDescent="0.35">
      <c r="A7" s="1"/>
      <c r="B7" s="6" t="s">
        <v>3</v>
      </c>
      <c r="C7" s="6" t="s">
        <v>4</v>
      </c>
      <c r="D7" s="6" t="s">
        <v>5</v>
      </c>
      <c r="E7" s="6" t="s">
        <v>6</v>
      </c>
      <c r="F7" s="6" t="s">
        <v>7</v>
      </c>
      <c r="G7" s="6" t="s">
        <v>8</v>
      </c>
      <c r="H7" s="6" t="s">
        <v>9</v>
      </c>
      <c r="I7" s="6" t="s">
        <v>10</v>
      </c>
      <c r="J7" s="7" t="s">
        <v>11</v>
      </c>
      <c r="K7" s="7" t="s">
        <v>12</v>
      </c>
      <c r="L7" s="6" t="s">
        <v>13</v>
      </c>
    </row>
    <row r="8" spans="1:13" ht="18" x14ac:dyDescent="0.35">
      <c r="A8" s="1"/>
      <c r="B8" s="8"/>
      <c r="C8" s="9"/>
      <c r="D8" s="9"/>
      <c r="E8" s="9"/>
      <c r="F8" s="10"/>
      <c r="G8" s="9"/>
      <c r="H8" s="11" t="s">
        <v>14</v>
      </c>
      <c r="I8" s="9"/>
      <c r="J8" s="12"/>
      <c r="K8" s="13"/>
      <c r="L8" s="14">
        <f>+'[1]Abril 2024'!L110</f>
        <v>3335818.6569999964</v>
      </c>
      <c r="M8" s="15"/>
    </row>
    <row r="9" spans="1:13" ht="18" x14ac:dyDescent="0.35">
      <c r="A9" s="1"/>
      <c r="B9" s="16">
        <v>45413</v>
      </c>
      <c r="C9" s="17" t="s">
        <v>15</v>
      </c>
      <c r="D9" s="17"/>
      <c r="E9" s="17"/>
      <c r="F9" s="18" t="s">
        <v>16</v>
      </c>
      <c r="G9" s="19"/>
      <c r="H9" s="18" t="s">
        <v>17</v>
      </c>
      <c r="I9" s="19"/>
      <c r="J9" s="14"/>
      <c r="K9" s="20">
        <v>21.11</v>
      </c>
      <c r="L9" s="21">
        <f>+L8+Tabla134579810234567891112131434567[[#This Row],[Debito]]-Tabla134579810234567891112131434567[[#This Row],[Credito]]</f>
        <v>3335797.5469999965</v>
      </c>
    </row>
    <row r="10" spans="1:13" ht="18" x14ac:dyDescent="0.35">
      <c r="A10" s="1"/>
      <c r="B10" s="16">
        <v>45413</v>
      </c>
      <c r="C10" s="17" t="s">
        <v>18</v>
      </c>
      <c r="D10" s="17"/>
      <c r="E10" s="17"/>
      <c r="F10" s="18" t="s">
        <v>16</v>
      </c>
      <c r="G10" s="19"/>
      <c r="H10" s="18" t="s">
        <v>17</v>
      </c>
      <c r="I10" s="19"/>
      <c r="J10" s="14"/>
      <c r="K10" s="20">
        <v>25.83</v>
      </c>
      <c r="L10" s="21">
        <f>+L9+Tabla134579810234567891112131434567[[#This Row],[Debito]]-Tabla134579810234567891112131434567[[#This Row],[Credito]]</f>
        <v>3335771.7169999965</v>
      </c>
    </row>
    <row r="11" spans="1:13" ht="18" x14ac:dyDescent="0.35">
      <c r="A11" s="1"/>
      <c r="B11" s="16">
        <v>45413</v>
      </c>
      <c r="C11" s="17" t="s">
        <v>19</v>
      </c>
      <c r="D11" s="17"/>
      <c r="E11" s="17"/>
      <c r="F11" s="18" t="s">
        <v>16</v>
      </c>
      <c r="G11" s="19"/>
      <c r="H11" s="18" t="s">
        <v>17</v>
      </c>
      <c r="I11" s="19"/>
      <c r="J11" s="14"/>
      <c r="K11" s="20">
        <v>14.96</v>
      </c>
      <c r="L11" s="21">
        <f>+L10+Tabla134579810234567891112131434567[[#This Row],[Debito]]-Tabla134579810234567891112131434567[[#This Row],[Credito]]</f>
        <v>3335756.7569999965</v>
      </c>
    </row>
    <row r="12" spans="1:13" ht="18" x14ac:dyDescent="0.35">
      <c r="A12" s="1"/>
      <c r="B12" s="16">
        <v>45413</v>
      </c>
      <c r="C12" s="17" t="s">
        <v>20</v>
      </c>
      <c r="D12" s="17"/>
      <c r="E12" s="17"/>
      <c r="F12" s="18" t="s">
        <v>16</v>
      </c>
      <c r="G12" s="19"/>
      <c r="H12" s="18" t="s">
        <v>17</v>
      </c>
      <c r="I12" s="19"/>
      <c r="J12" s="14"/>
      <c r="K12" s="20">
        <v>14.96</v>
      </c>
      <c r="L12" s="21">
        <f>+L11+Tabla134579810234567891112131434567[[#This Row],[Debito]]-Tabla134579810234567891112131434567[[#This Row],[Credito]]</f>
        <v>3335741.7969999965</v>
      </c>
    </row>
    <row r="13" spans="1:13" ht="18" x14ac:dyDescent="0.35">
      <c r="A13" s="1"/>
      <c r="B13" s="16">
        <v>45413</v>
      </c>
      <c r="C13" s="17" t="s">
        <v>21</v>
      </c>
      <c r="D13" s="17"/>
      <c r="E13" s="17"/>
      <c r="F13" s="18" t="s">
        <v>16</v>
      </c>
      <c r="G13" s="19"/>
      <c r="H13" s="18" t="s">
        <v>17</v>
      </c>
      <c r="I13" s="19"/>
      <c r="J13" s="14"/>
      <c r="K13" s="20">
        <v>18.350000000000001</v>
      </c>
      <c r="L13" s="21">
        <f>+L12+Tabla134579810234567891112131434567[[#This Row],[Debito]]-Tabla134579810234567891112131434567[[#This Row],[Credito]]</f>
        <v>3335723.4469999964</v>
      </c>
    </row>
    <row r="14" spans="1:13" ht="18" x14ac:dyDescent="0.35">
      <c r="A14" s="1"/>
      <c r="B14" s="16">
        <v>45413</v>
      </c>
      <c r="C14" s="17" t="s">
        <v>22</v>
      </c>
      <c r="D14" s="17"/>
      <c r="E14" s="17"/>
      <c r="F14" s="18" t="s">
        <v>16</v>
      </c>
      <c r="G14" s="19"/>
      <c r="H14" s="18" t="s">
        <v>17</v>
      </c>
      <c r="I14" s="19"/>
      <c r="J14" s="14"/>
      <c r="K14" s="22">
        <v>71.25</v>
      </c>
      <c r="L14" s="21">
        <f>+L13+Tabla134579810234567891112131434567[[#This Row],[Debito]]-Tabla134579810234567891112131434567[[#This Row],[Credito]]</f>
        <v>3335652.1969999964</v>
      </c>
    </row>
    <row r="15" spans="1:13" ht="18" x14ac:dyDescent="0.35">
      <c r="A15" s="1"/>
      <c r="B15" s="16">
        <v>45413</v>
      </c>
      <c r="C15" s="17" t="s">
        <v>23</v>
      </c>
      <c r="D15" s="17"/>
      <c r="E15" s="17"/>
      <c r="F15" s="18" t="s">
        <v>16</v>
      </c>
      <c r="G15" s="19"/>
      <c r="H15" s="23" t="s">
        <v>17</v>
      </c>
      <c r="I15" s="19"/>
      <c r="J15" s="14"/>
      <c r="K15" s="22">
        <v>93.4</v>
      </c>
      <c r="L15" s="21">
        <f>+L14+Tabla134579810234567891112131434567[[#This Row],[Debito]]-Tabla134579810234567891112131434567[[#This Row],[Credito]]</f>
        <v>3335558.7969999965</v>
      </c>
    </row>
    <row r="16" spans="1:13" ht="18" x14ac:dyDescent="0.35">
      <c r="A16" s="1"/>
      <c r="B16" s="16">
        <v>45413</v>
      </c>
      <c r="C16" s="17" t="s">
        <v>24</v>
      </c>
      <c r="D16" s="17"/>
      <c r="E16" s="17"/>
      <c r="F16" s="23" t="s">
        <v>25</v>
      </c>
      <c r="G16" s="19"/>
      <c r="H16" s="23" t="s">
        <v>26</v>
      </c>
      <c r="I16" s="19"/>
      <c r="J16" s="14"/>
      <c r="K16" s="22">
        <v>142025</v>
      </c>
      <c r="L16" s="21">
        <f>+L15+Tabla134579810234567891112131434567[[#This Row],[Debito]]-Tabla134579810234567891112131434567[[#This Row],[Credito]]</f>
        <v>3193533.7969999965</v>
      </c>
    </row>
    <row r="17" spans="1:12" ht="18" x14ac:dyDescent="0.35">
      <c r="A17" s="1"/>
      <c r="B17" s="16">
        <v>45413</v>
      </c>
      <c r="C17" s="17" t="s">
        <v>27</v>
      </c>
      <c r="D17" s="17"/>
      <c r="E17" s="17"/>
      <c r="F17" s="23" t="s">
        <v>25</v>
      </c>
      <c r="G17" s="19"/>
      <c r="H17" s="23" t="s">
        <v>28</v>
      </c>
      <c r="I17" s="19"/>
      <c r="J17" s="14"/>
      <c r="K17" s="22">
        <v>14070</v>
      </c>
      <c r="L17" s="21">
        <f>+L16+Tabla134579810234567891112131434567[[#This Row],[Debito]]-Tabla134579810234567891112131434567[[#This Row],[Credito]]</f>
        <v>3179463.7969999965</v>
      </c>
    </row>
    <row r="18" spans="1:12" ht="18" x14ac:dyDescent="0.35">
      <c r="A18" s="1"/>
      <c r="B18" s="16">
        <v>45413</v>
      </c>
      <c r="C18" s="17" t="s">
        <v>29</v>
      </c>
      <c r="D18" s="17"/>
      <c r="E18" s="17"/>
      <c r="F18" s="23" t="s">
        <v>25</v>
      </c>
      <c r="G18" s="19"/>
      <c r="H18" s="23" t="s">
        <v>28</v>
      </c>
      <c r="I18" s="19"/>
      <c r="J18" s="14"/>
      <c r="K18" s="20">
        <v>17220</v>
      </c>
      <c r="L18" s="21">
        <f>+L17+Tabla134579810234567891112131434567[[#This Row],[Debito]]-Tabla134579810234567891112131434567[[#This Row],[Credito]]</f>
        <v>3162243.7969999965</v>
      </c>
    </row>
    <row r="19" spans="1:12" ht="18" x14ac:dyDescent="0.35">
      <c r="A19" s="1"/>
      <c r="B19" s="16">
        <v>45413</v>
      </c>
      <c r="C19" s="17" t="s">
        <v>30</v>
      </c>
      <c r="D19" s="17"/>
      <c r="E19" s="17"/>
      <c r="F19" s="23" t="s">
        <v>25</v>
      </c>
      <c r="G19" s="19"/>
      <c r="H19" s="23" t="s">
        <v>28</v>
      </c>
      <c r="I19" s="19"/>
      <c r="J19" s="14"/>
      <c r="K19" s="20">
        <v>9975</v>
      </c>
      <c r="L19" s="21">
        <f>+L18+Tabla134579810234567891112131434567[[#This Row],[Debito]]-Tabla134579810234567891112131434567[[#This Row],[Credito]]</f>
        <v>3152268.7969999965</v>
      </c>
    </row>
    <row r="20" spans="1:12" ht="18" x14ac:dyDescent="0.35">
      <c r="A20" s="1"/>
      <c r="B20" s="16">
        <v>45413</v>
      </c>
      <c r="C20" s="17" t="s">
        <v>31</v>
      </c>
      <c r="D20" s="17"/>
      <c r="E20" s="17"/>
      <c r="F20" s="23" t="s">
        <v>25</v>
      </c>
      <c r="G20" s="19"/>
      <c r="H20" s="23" t="s">
        <v>28</v>
      </c>
      <c r="I20" s="19"/>
      <c r="J20" s="14"/>
      <c r="K20" s="20">
        <v>9975</v>
      </c>
      <c r="L20" s="21">
        <f>+L19+Tabla134579810234567891112131434567[[#This Row],[Debito]]-Tabla134579810234567891112131434567[[#This Row],[Credito]]</f>
        <v>3142293.7969999965</v>
      </c>
    </row>
    <row r="21" spans="1:12" ht="18" x14ac:dyDescent="0.35">
      <c r="A21" s="1"/>
      <c r="B21" s="16">
        <v>45413</v>
      </c>
      <c r="C21" s="17" t="s">
        <v>32</v>
      </c>
      <c r="D21" s="17"/>
      <c r="E21" s="17"/>
      <c r="F21" s="23" t="s">
        <v>25</v>
      </c>
      <c r="G21" s="19"/>
      <c r="H21" s="23" t="s">
        <v>28</v>
      </c>
      <c r="I21" s="19"/>
      <c r="J21" s="14"/>
      <c r="K21" s="20">
        <v>12232.5</v>
      </c>
      <c r="L21" s="21">
        <f>+L20+Tabla134579810234567891112131434567[[#This Row],[Debito]]-Tabla134579810234567891112131434567[[#This Row],[Credito]]</f>
        <v>3130061.2969999965</v>
      </c>
    </row>
    <row r="22" spans="1:12" ht="18" x14ac:dyDescent="0.35">
      <c r="A22" s="1"/>
      <c r="B22" s="16">
        <v>45413</v>
      </c>
      <c r="C22" s="17" t="s">
        <v>33</v>
      </c>
      <c r="D22" s="17"/>
      <c r="E22" s="17"/>
      <c r="F22" s="23" t="s">
        <v>25</v>
      </c>
      <c r="G22" s="19"/>
      <c r="H22" s="23" t="s">
        <v>28</v>
      </c>
      <c r="I22" s="19"/>
      <c r="J22" s="14"/>
      <c r="K22" s="20">
        <v>47500</v>
      </c>
      <c r="L22" s="21">
        <f>+L21+Tabla134579810234567891112131434567[[#This Row],[Debito]]-Tabla134579810234567891112131434567[[#This Row],[Credito]]</f>
        <v>3082561.2969999965</v>
      </c>
    </row>
    <row r="23" spans="1:12" ht="18" x14ac:dyDescent="0.35">
      <c r="A23" s="1"/>
      <c r="B23" s="16">
        <v>45413</v>
      </c>
      <c r="C23" s="17" t="s">
        <v>34</v>
      </c>
      <c r="D23" s="17"/>
      <c r="E23" s="17"/>
      <c r="F23" s="23" t="s">
        <v>25</v>
      </c>
      <c r="G23" s="19"/>
      <c r="H23" s="18" t="s">
        <v>28</v>
      </c>
      <c r="I23" s="19"/>
      <c r="J23" s="14"/>
      <c r="K23" s="20">
        <v>62265</v>
      </c>
      <c r="L23" s="21">
        <f>+L22+Tabla134579810234567891112131434567[[#This Row],[Debito]]-Tabla134579810234567891112131434567[[#This Row],[Credito]]</f>
        <v>3020296.2969999965</v>
      </c>
    </row>
    <row r="24" spans="1:12" ht="18" x14ac:dyDescent="0.35">
      <c r="A24" s="1"/>
      <c r="B24" s="16">
        <v>45414</v>
      </c>
      <c r="C24" s="17" t="s">
        <v>35</v>
      </c>
      <c r="D24" s="17"/>
      <c r="E24" s="17"/>
      <c r="F24" s="18" t="s">
        <v>36</v>
      </c>
      <c r="G24" s="19"/>
      <c r="H24" s="18" t="s">
        <v>37</v>
      </c>
      <c r="I24" s="19"/>
      <c r="J24" s="20">
        <v>1604940.05</v>
      </c>
      <c r="K24" s="20"/>
      <c r="L24" s="21">
        <f>+L23+Tabla134579810234567891112131434567[[#This Row],[Debito]]-Tabla134579810234567891112131434567[[#This Row],[Credito]]</f>
        <v>4625236.3469999963</v>
      </c>
    </row>
    <row r="25" spans="1:12" ht="18" x14ac:dyDescent="0.35">
      <c r="A25" s="1"/>
      <c r="B25" s="16">
        <v>45414</v>
      </c>
      <c r="C25" s="17" t="s">
        <v>38</v>
      </c>
      <c r="D25" s="17"/>
      <c r="E25" s="17"/>
      <c r="F25" s="23" t="s">
        <v>25</v>
      </c>
      <c r="G25" s="19"/>
      <c r="H25" s="18" t="s">
        <v>28</v>
      </c>
      <c r="I25" s="19"/>
      <c r="J25" s="14"/>
      <c r="K25" s="20">
        <v>45450</v>
      </c>
      <c r="L25" s="21">
        <f>+L24+Tabla134579810234567891112131434567[[#This Row],[Debito]]-Tabla134579810234567891112131434567[[#This Row],[Credito]]</f>
        <v>4579786.3469999963</v>
      </c>
    </row>
    <row r="26" spans="1:12" ht="18" x14ac:dyDescent="0.35">
      <c r="A26" s="1"/>
      <c r="B26" s="16">
        <v>45414</v>
      </c>
      <c r="C26" s="17" t="s">
        <v>39</v>
      </c>
      <c r="D26" s="17"/>
      <c r="E26" s="17"/>
      <c r="F26" s="18" t="s">
        <v>16</v>
      </c>
      <c r="G26" s="19"/>
      <c r="H26" s="18" t="s">
        <v>40</v>
      </c>
      <c r="I26" s="19"/>
      <c r="J26" s="14"/>
      <c r="K26" s="20">
        <v>213.04</v>
      </c>
      <c r="L26" s="21">
        <f>+L25+Tabla134579810234567891112131434567[[#This Row],[Debito]]-Tabla134579810234567891112131434567[[#This Row],[Credito]]</f>
        <v>4579573.3069999963</v>
      </c>
    </row>
    <row r="27" spans="1:12" ht="18" x14ac:dyDescent="0.35">
      <c r="A27" s="1"/>
      <c r="B27" s="16">
        <v>45414</v>
      </c>
      <c r="C27" s="17" t="s">
        <v>41</v>
      </c>
      <c r="D27" s="17"/>
      <c r="E27" s="17"/>
      <c r="F27" s="18" t="s">
        <v>16</v>
      </c>
      <c r="G27" s="19"/>
      <c r="H27" s="18" t="s">
        <v>17</v>
      </c>
      <c r="I27" s="19"/>
      <c r="J27" s="14"/>
      <c r="K27" s="20">
        <v>68.180000000000007</v>
      </c>
      <c r="L27" s="21">
        <f>+L26+Tabla134579810234567891112131434567[[#This Row],[Debito]]-Tabla134579810234567891112131434567[[#This Row],[Credito]]</f>
        <v>4579505.1269999966</v>
      </c>
    </row>
    <row r="28" spans="1:12" ht="18" x14ac:dyDescent="0.35">
      <c r="A28" s="1"/>
      <c r="B28" s="16">
        <v>45414</v>
      </c>
      <c r="C28" s="17" t="s">
        <v>42</v>
      </c>
      <c r="D28" s="17"/>
      <c r="E28" s="17"/>
      <c r="F28" s="23" t="s">
        <v>25</v>
      </c>
      <c r="G28" s="19"/>
      <c r="H28" s="18" t="s">
        <v>26</v>
      </c>
      <c r="I28" s="19"/>
      <c r="J28" s="14"/>
      <c r="K28" s="20">
        <v>296892.5</v>
      </c>
      <c r="L28" s="21">
        <f>+L27+Tabla134579810234567891112131434567[[#This Row],[Debito]]-Tabla134579810234567891112131434567[[#This Row],[Credito]]</f>
        <v>4282612.6269999966</v>
      </c>
    </row>
    <row r="29" spans="1:12" ht="18" x14ac:dyDescent="0.35">
      <c r="A29" s="1"/>
      <c r="B29" s="16">
        <v>45415</v>
      </c>
      <c r="C29" s="17" t="s">
        <v>43</v>
      </c>
      <c r="D29" s="17"/>
      <c r="E29" s="17"/>
      <c r="F29" s="18" t="s">
        <v>16</v>
      </c>
      <c r="G29" s="19"/>
      <c r="H29" s="18" t="s">
        <v>44</v>
      </c>
      <c r="I29" s="19"/>
      <c r="J29" s="14"/>
      <c r="K29" s="20">
        <v>445.34</v>
      </c>
      <c r="L29" s="21">
        <f>+L28+Tabla134579810234567891112131434567[[#This Row],[Debito]]-Tabla134579810234567891112131434567[[#This Row],[Credito]]</f>
        <v>4282167.2869999968</v>
      </c>
    </row>
    <row r="30" spans="1:12" ht="18" x14ac:dyDescent="0.35">
      <c r="A30" s="1"/>
      <c r="B30" s="16">
        <v>45419</v>
      </c>
      <c r="C30" s="17" t="s">
        <v>45</v>
      </c>
      <c r="D30" s="17"/>
      <c r="E30" s="17"/>
      <c r="F30" s="18" t="s">
        <v>46</v>
      </c>
      <c r="G30" s="19"/>
      <c r="H30" s="18" t="s">
        <v>47</v>
      </c>
      <c r="I30" s="19"/>
      <c r="J30" s="14"/>
      <c r="K30" s="20">
        <v>68644.789999999994</v>
      </c>
      <c r="L30" s="21">
        <f>+L29+Tabla134579810234567891112131434567[[#This Row],[Debito]]-Tabla134579810234567891112131434567[[#This Row],[Credito]]</f>
        <v>4213522.4969999967</v>
      </c>
    </row>
    <row r="31" spans="1:12" ht="18" x14ac:dyDescent="0.35">
      <c r="A31" s="1"/>
      <c r="B31" s="16">
        <v>45420</v>
      </c>
      <c r="C31" s="17" t="s">
        <v>48</v>
      </c>
      <c r="D31" s="17"/>
      <c r="E31" s="17"/>
      <c r="F31" s="23" t="s">
        <v>25</v>
      </c>
      <c r="G31" s="19"/>
      <c r="H31" s="23" t="s">
        <v>28</v>
      </c>
      <c r="I31" s="19"/>
      <c r="J31" s="14"/>
      <c r="K31" s="20">
        <v>18165</v>
      </c>
      <c r="L31" s="21">
        <f>+L30+Tabla134579810234567891112131434567[[#This Row],[Debito]]-Tabla134579810234567891112131434567[[#This Row],[Credito]]</f>
        <v>4195357.4969999967</v>
      </c>
    </row>
    <row r="32" spans="1:12" ht="18" x14ac:dyDescent="0.35">
      <c r="A32" s="1"/>
      <c r="B32" s="16">
        <v>45420</v>
      </c>
      <c r="C32" s="17" t="s">
        <v>49</v>
      </c>
      <c r="D32" s="17"/>
      <c r="E32" s="17"/>
      <c r="F32" s="23" t="s">
        <v>25</v>
      </c>
      <c r="G32" s="19"/>
      <c r="H32" s="23" t="s">
        <v>28</v>
      </c>
      <c r="I32" s="19"/>
      <c r="J32" s="14"/>
      <c r="K32" s="20">
        <v>18165</v>
      </c>
      <c r="L32" s="21">
        <f>+L31+Tabla134579810234567891112131434567[[#This Row],[Debito]]-Tabla134579810234567891112131434567[[#This Row],[Credito]]</f>
        <v>4177192.4969999967</v>
      </c>
    </row>
    <row r="33" spans="1:12" ht="18" x14ac:dyDescent="0.35">
      <c r="A33" s="1"/>
      <c r="B33" s="16">
        <v>45420</v>
      </c>
      <c r="C33" s="17" t="s">
        <v>50</v>
      </c>
      <c r="D33" s="17"/>
      <c r="E33" s="17"/>
      <c r="F33" s="23" t="s">
        <v>25</v>
      </c>
      <c r="G33" s="19"/>
      <c r="H33" s="23" t="s">
        <v>28</v>
      </c>
      <c r="I33" s="19"/>
      <c r="J33" s="14"/>
      <c r="K33" s="20">
        <v>18165</v>
      </c>
      <c r="L33" s="21">
        <f>+L32+Tabla134579810234567891112131434567[[#This Row],[Debito]]-Tabla134579810234567891112131434567[[#This Row],[Credito]]</f>
        <v>4159027.4969999967</v>
      </c>
    </row>
    <row r="34" spans="1:12" ht="18" x14ac:dyDescent="0.35">
      <c r="A34" s="1"/>
      <c r="B34" s="16">
        <v>45420</v>
      </c>
      <c r="C34" s="17" t="s">
        <v>51</v>
      </c>
      <c r="D34" s="17"/>
      <c r="E34" s="17"/>
      <c r="F34" s="23" t="s">
        <v>25</v>
      </c>
      <c r="G34" s="19"/>
      <c r="H34" s="23" t="s">
        <v>28</v>
      </c>
      <c r="I34" s="19"/>
      <c r="J34" s="14"/>
      <c r="K34" s="20">
        <v>22207.5</v>
      </c>
      <c r="L34" s="21">
        <f>+L33+Tabla134579810234567891112131434567[[#This Row],[Debito]]-Tabla134579810234567891112131434567[[#This Row],[Credito]]</f>
        <v>4136819.9969999967</v>
      </c>
    </row>
    <row r="35" spans="1:12" ht="18" x14ac:dyDescent="0.35">
      <c r="A35" s="1"/>
      <c r="B35" s="16">
        <v>45420</v>
      </c>
      <c r="C35" s="17" t="s">
        <v>52</v>
      </c>
      <c r="D35" s="17"/>
      <c r="E35" s="17"/>
      <c r="F35" s="23" t="s">
        <v>25</v>
      </c>
      <c r="G35" s="19"/>
      <c r="H35" s="23" t="s">
        <v>28</v>
      </c>
      <c r="I35" s="19"/>
      <c r="J35" s="14"/>
      <c r="K35" s="20">
        <v>53600</v>
      </c>
      <c r="L35" s="21">
        <f>+L34+Tabla134579810234567891112131434567[[#This Row],[Debito]]-Tabla134579810234567891112131434567[[#This Row],[Credito]]</f>
        <v>4083219.9969999967</v>
      </c>
    </row>
    <row r="36" spans="1:12" ht="18" x14ac:dyDescent="0.35">
      <c r="A36" s="1"/>
      <c r="B36" s="16">
        <v>45420</v>
      </c>
      <c r="C36" s="17" t="s">
        <v>53</v>
      </c>
      <c r="D36" s="17"/>
      <c r="E36" s="17"/>
      <c r="F36" s="18" t="s">
        <v>16</v>
      </c>
      <c r="G36" s="19"/>
      <c r="H36" s="23" t="s">
        <v>17</v>
      </c>
      <c r="I36" s="19"/>
      <c r="J36" s="14"/>
      <c r="K36" s="22">
        <v>27.25</v>
      </c>
      <c r="L36" s="21">
        <f>+L35+Tabla134579810234567891112131434567[[#This Row],[Debito]]-Tabla134579810234567891112131434567[[#This Row],[Credito]]</f>
        <v>4083192.7469999967</v>
      </c>
    </row>
    <row r="37" spans="1:12" ht="18" x14ac:dyDescent="0.35">
      <c r="A37" s="1"/>
      <c r="B37" s="16">
        <v>45420</v>
      </c>
      <c r="C37" s="17" t="s">
        <v>54</v>
      </c>
      <c r="D37" s="17"/>
      <c r="E37" s="17"/>
      <c r="F37" s="18" t="s">
        <v>16</v>
      </c>
      <c r="G37" s="19"/>
      <c r="H37" s="23" t="s">
        <v>17</v>
      </c>
      <c r="I37" s="19"/>
      <c r="J37" s="14"/>
      <c r="K37" s="22">
        <v>27.25</v>
      </c>
      <c r="L37" s="21">
        <f>+L36+Tabla134579810234567891112131434567[[#This Row],[Debito]]-Tabla134579810234567891112131434567[[#This Row],[Credito]]</f>
        <v>4083165.4969999967</v>
      </c>
    </row>
    <row r="38" spans="1:12" ht="18" x14ac:dyDescent="0.35">
      <c r="A38" s="1"/>
      <c r="B38" s="16">
        <v>45420</v>
      </c>
      <c r="C38" s="17" t="s">
        <v>55</v>
      </c>
      <c r="D38" s="17"/>
      <c r="E38" s="17"/>
      <c r="F38" s="18" t="s">
        <v>16</v>
      </c>
      <c r="G38" s="19"/>
      <c r="H38" s="23" t="s">
        <v>17</v>
      </c>
      <c r="I38" s="19"/>
      <c r="J38" s="14"/>
      <c r="K38" s="22">
        <v>27.25</v>
      </c>
      <c r="L38" s="21">
        <f>+L37+Tabla134579810234567891112131434567[[#This Row],[Debito]]-Tabla134579810234567891112131434567[[#This Row],[Credito]]</f>
        <v>4083138.2469999967</v>
      </c>
    </row>
    <row r="39" spans="1:12" ht="18" x14ac:dyDescent="0.35">
      <c r="A39" s="1"/>
      <c r="B39" s="16">
        <v>45420</v>
      </c>
      <c r="C39" s="17" t="s">
        <v>56</v>
      </c>
      <c r="D39" s="17"/>
      <c r="E39" s="17"/>
      <c r="F39" s="18" t="s">
        <v>16</v>
      </c>
      <c r="G39" s="19"/>
      <c r="H39" s="23" t="s">
        <v>17</v>
      </c>
      <c r="I39" s="19"/>
      <c r="J39" s="14"/>
      <c r="K39" s="22">
        <v>33.31</v>
      </c>
      <c r="L39" s="21">
        <f>+L38+Tabla134579810234567891112131434567[[#This Row],[Debito]]-Tabla134579810234567891112131434567[[#This Row],[Credito]]</f>
        <v>4083104.9369999967</v>
      </c>
    </row>
    <row r="40" spans="1:12" ht="18" x14ac:dyDescent="0.35">
      <c r="A40" s="1"/>
      <c r="B40" s="16">
        <v>45420</v>
      </c>
      <c r="C40" s="17" t="s">
        <v>57</v>
      </c>
      <c r="D40" s="17"/>
      <c r="E40" s="17"/>
      <c r="F40" s="18" t="s">
        <v>16</v>
      </c>
      <c r="G40" s="19"/>
      <c r="H40" s="18" t="s">
        <v>17</v>
      </c>
      <c r="I40" s="19"/>
      <c r="J40" s="14"/>
      <c r="K40" s="20">
        <v>80.400000000000006</v>
      </c>
      <c r="L40" s="21">
        <f>+L39+Tabla134579810234567891112131434567[[#This Row],[Debito]]-Tabla134579810234567891112131434567[[#This Row],[Credito]]</f>
        <v>4083024.5369999968</v>
      </c>
    </row>
    <row r="41" spans="1:12" ht="18" x14ac:dyDescent="0.35">
      <c r="A41" s="1"/>
      <c r="B41" s="16">
        <v>45420</v>
      </c>
      <c r="C41" s="17" t="s">
        <v>58</v>
      </c>
      <c r="D41" s="17"/>
      <c r="E41" s="17"/>
      <c r="F41" s="18" t="s">
        <v>16</v>
      </c>
      <c r="G41" s="19"/>
      <c r="H41" s="18" t="s">
        <v>59</v>
      </c>
      <c r="I41" s="19"/>
      <c r="J41" s="14"/>
      <c r="K41" s="20">
        <v>102.97</v>
      </c>
      <c r="L41" s="21">
        <f>+L40+Tabla134579810234567891112131434567[[#This Row],[Debito]]-Tabla134579810234567891112131434567[[#This Row],[Credito]]</f>
        <v>4082921.5669999965</v>
      </c>
    </row>
    <row r="42" spans="1:12" ht="18" x14ac:dyDescent="0.35">
      <c r="A42" s="1"/>
      <c r="B42" s="16">
        <v>45425</v>
      </c>
      <c r="C42" s="17" t="s">
        <v>60</v>
      </c>
      <c r="D42" s="17"/>
      <c r="E42" s="17"/>
      <c r="F42" s="23" t="s">
        <v>25</v>
      </c>
      <c r="G42" s="19"/>
      <c r="H42" s="18" t="s">
        <v>28</v>
      </c>
      <c r="I42" s="19"/>
      <c r="J42" s="14"/>
      <c r="K42" s="20">
        <v>9975</v>
      </c>
      <c r="L42" s="21">
        <f>+L41+Tabla134579810234567891112131434567[[#This Row],[Debito]]-Tabla134579810234567891112131434567[[#This Row],[Credito]]</f>
        <v>4072946.5669999965</v>
      </c>
    </row>
    <row r="43" spans="1:12" ht="18" x14ac:dyDescent="0.35">
      <c r="A43" s="1"/>
      <c r="B43" s="16">
        <v>45425</v>
      </c>
      <c r="C43" s="17" t="s">
        <v>61</v>
      </c>
      <c r="D43" s="17"/>
      <c r="E43" s="17"/>
      <c r="F43" s="23" t="s">
        <v>25</v>
      </c>
      <c r="G43" s="19"/>
      <c r="H43" s="18" t="s">
        <v>28</v>
      </c>
      <c r="I43" s="19"/>
      <c r="J43" s="14"/>
      <c r="K43" s="20">
        <v>12232.5</v>
      </c>
      <c r="L43" s="21">
        <f>+L42+Tabla134579810234567891112131434567[[#This Row],[Debito]]-Tabla134579810234567891112131434567[[#This Row],[Credito]]</f>
        <v>4060714.0669999965</v>
      </c>
    </row>
    <row r="44" spans="1:12" ht="18" x14ac:dyDescent="0.35">
      <c r="A44" s="1"/>
      <c r="B44" s="16">
        <v>45425</v>
      </c>
      <c r="C44" s="17" t="s">
        <v>62</v>
      </c>
      <c r="D44" s="17"/>
      <c r="E44" s="17"/>
      <c r="F44" s="18" t="s">
        <v>16</v>
      </c>
      <c r="G44" s="19"/>
      <c r="H44" s="23" t="s">
        <v>17</v>
      </c>
      <c r="I44" s="19"/>
      <c r="J44" s="14"/>
      <c r="K44" s="20">
        <v>14.96</v>
      </c>
      <c r="L44" s="21">
        <f>+L43+Tabla134579810234567891112131434567[[#This Row],[Debito]]-Tabla134579810234567891112131434567[[#This Row],[Credito]]</f>
        <v>4060699.1069999966</v>
      </c>
    </row>
    <row r="45" spans="1:12" s="28" customFormat="1" ht="18" x14ac:dyDescent="0.35">
      <c r="A45" s="24"/>
      <c r="B45" s="16">
        <v>45425</v>
      </c>
      <c r="C45" s="17" t="s">
        <v>63</v>
      </c>
      <c r="D45" s="25"/>
      <c r="E45" s="25"/>
      <c r="F45" s="18" t="s">
        <v>16</v>
      </c>
      <c r="G45" s="26"/>
      <c r="H45" s="23" t="s">
        <v>17</v>
      </c>
      <c r="I45" s="26"/>
      <c r="J45" s="27"/>
      <c r="K45" s="20">
        <v>18.350000000000001</v>
      </c>
      <c r="L45" s="21">
        <f>+L44+Tabla134579810234567891112131434567[[#This Row],[Debito]]-Tabla134579810234567891112131434567[[#This Row],[Credito]]</f>
        <v>4060680.7569999965</v>
      </c>
    </row>
    <row r="46" spans="1:12" ht="18" x14ac:dyDescent="0.35">
      <c r="A46" s="1"/>
      <c r="B46" s="16">
        <v>45428</v>
      </c>
      <c r="C46" s="17" t="s">
        <v>64</v>
      </c>
      <c r="D46" s="25"/>
      <c r="E46" s="25"/>
      <c r="F46" s="18" t="s">
        <v>36</v>
      </c>
      <c r="G46" s="26"/>
      <c r="H46" s="23" t="s">
        <v>37</v>
      </c>
      <c r="I46" s="26"/>
      <c r="J46" s="20">
        <v>1327610.03</v>
      </c>
      <c r="K46" s="20"/>
      <c r="L46" s="21">
        <f>+L45+Tabla134579810234567891112131434567[[#This Row],[Debito]]-Tabla134579810234567891112131434567[[#This Row],[Credito]]</f>
        <v>5388290.7869999968</v>
      </c>
    </row>
    <row r="47" spans="1:12" ht="18" x14ac:dyDescent="0.35">
      <c r="A47" s="1"/>
      <c r="B47" s="16">
        <v>45434</v>
      </c>
      <c r="C47" s="17" t="s">
        <v>65</v>
      </c>
      <c r="D47" s="17"/>
      <c r="E47" s="17"/>
      <c r="F47" s="18" t="s">
        <v>16</v>
      </c>
      <c r="G47" s="19"/>
      <c r="H47" s="18" t="s">
        <v>17</v>
      </c>
      <c r="I47" s="19"/>
      <c r="J47" s="14"/>
      <c r="K47" s="20">
        <v>75.3</v>
      </c>
      <c r="L47" s="21">
        <f>+L46+Tabla134579810234567891112131434567[[#This Row],[Debito]]-Tabla134579810234567891112131434567[[#This Row],[Credito]]</f>
        <v>5388215.4869999969</v>
      </c>
    </row>
    <row r="48" spans="1:12" ht="18" x14ac:dyDescent="0.35">
      <c r="A48" s="1"/>
      <c r="B48" s="16">
        <v>45434</v>
      </c>
      <c r="C48" s="17" t="s">
        <v>66</v>
      </c>
      <c r="D48" s="17"/>
      <c r="E48" s="17"/>
      <c r="F48" s="18" t="s">
        <v>16</v>
      </c>
      <c r="G48" s="19"/>
      <c r="H48" s="18" t="s">
        <v>17</v>
      </c>
      <c r="I48" s="19"/>
      <c r="J48" s="14"/>
      <c r="K48" s="20">
        <v>64.099999999999994</v>
      </c>
      <c r="L48" s="21">
        <f>+L47+Tabla134579810234567891112131434567[[#This Row],[Debito]]-Tabla134579810234567891112131434567[[#This Row],[Credito]]</f>
        <v>5388151.3869999973</v>
      </c>
    </row>
    <row r="49" spans="1:12" ht="18" x14ac:dyDescent="0.35">
      <c r="A49" s="1"/>
      <c r="B49" s="16">
        <v>45434</v>
      </c>
      <c r="C49" s="17" t="s">
        <v>67</v>
      </c>
      <c r="D49" s="17"/>
      <c r="E49" s="17"/>
      <c r="F49" s="18" t="s">
        <v>16</v>
      </c>
      <c r="G49" s="19"/>
      <c r="H49" s="18" t="s">
        <v>17</v>
      </c>
      <c r="I49" s="19"/>
      <c r="J49" s="14"/>
      <c r="K49" s="20">
        <v>108.9</v>
      </c>
      <c r="L49" s="21">
        <f>+L48+Tabla134579810234567891112131434567[[#This Row],[Debito]]-Tabla134579810234567891112131434567[[#This Row],[Credito]]</f>
        <v>5388042.4869999969</v>
      </c>
    </row>
    <row r="50" spans="1:12" ht="18" x14ac:dyDescent="0.35">
      <c r="A50" s="1"/>
      <c r="B50" s="16">
        <v>45434</v>
      </c>
      <c r="C50" s="17" t="s">
        <v>68</v>
      </c>
      <c r="D50" s="17"/>
      <c r="E50" s="17"/>
      <c r="F50" s="18" t="s">
        <v>16</v>
      </c>
      <c r="G50" s="19"/>
      <c r="H50" s="18" t="s">
        <v>17</v>
      </c>
      <c r="I50" s="19"/>
      <c r="J50" s="14"/>
      <c r="K50" s="20">
        <v>95.84</v>
      </c>
      <c r="L50" s="21">
        <f>+L49+Tabla134579810234567891112131434567[[#This Row],[Debito]]-Tabla134579810234567891112131434567[[#This Row],[Credito]]</f>
        <v>5387946.6469999971</v>
      </c>
    </row>
    <row r="51" spans="1:12" ht="18" x14ac:dyDescent="0.35">
      <c r="A51" s="1"/>
      <c r="B51" s="16">
        <v>45434</v>
      </c>
      <c r="C51" s="17" t="s">
        <v>69</v>
      </c>
      <c r="D51" s="17"/>
      <c r="E51" s="17"/>
      <c r="F51" s="23" t="s">
        <v>25</v>
      </c>
      <c r="G51" s="19"/>
      <c r="H51" s="23" t="s">
        <v>28</v>
      </c>
      <c r="I51" s="19"/>
      <c r="J51" s="14"/>
      <c r="K51" s="20">
        <v>50200</v>
      </c>
      <c r="L51" s="21">
        <f>+L50+Tabla134579810234567891112131434567[[#This Row],[Debito]]-Tabla134579810234567891112131434567[[#This Row],[Credito]]</f>
        <v>5337746.6469999971</v>
      </c>
    </row>
    <row r="52" spans="1:12" ht="18" x14ac:dyDescent="0.35">
      <c r="A52" s="1"/>
      <c r="B52" s="16">
        <v>45434</v>
      </c>
      <c r="C52" s="17" t="s">
        <v>70</v>
      </c>
      <c r="D52" s="17"/>
      <c r="E52" s="17"/>
      <c r="F52" s="23" t="s">
        <v>25</v>
      </c>
      <c r="G52" s="19"/>
      <c r="H52" s="23" t="s">
        <v>28</v>
      </c>
      <c r="I52" s="19"/>
      <c r="J52" s="14"/>
      <c r="K52" s="20">
        <v>42735</v>
      </c>
      <c r="L52" s="21">
        <f>+L51+Tabla134579810234567891112131434567[[#This Row],[Debito]]-Tabla134579810234567891112131434567[[#This Row],[Credito]]</f>
        <v>5295011.6469999971</v>
      </c>
    </row>
    <row r="53" spans="1:12" ht="18" x14ac:dyDescent="0.35">
      <c r="A53" s="1"/>
      <c r="B53" s="16">
        <v>45434</v>
      </c>
      <c r="C53" s="17" t="s">
        <v>71</v>
      </c>
      <c r="D53" s="17"/>
      <c r="E53" s="17"/>
      <c r="F53" s="23" t="s">
        <v>25</v>
      </c>
      <c r="G53" s="19"/>
      <c r="H53" s="23" t="s">
        <v>28</v>
      </c>
      <c r="I53" s="19"/>
      <c r="J53" s="14"/>
      <c r="K53" s="20">
        <v>72600</v>
      </c>
      <c r="L53" s="21">
        <f>+L52+Tabla134579810234567891112131434567[[#This Row],[Debito]]-Tabla134579810234567891112131434567[[#This Row],[Credito]]</f>
        <v>5222411.6469999971</v>
      </c>
    </row>
    <row r="54" spans="1:12" ht="18" x14ac:dyDescent="0.35">
      <c r="A54" s="1"/>
      <c r="B54" s="16">
        <v>45434</v>
      </c>
      <c r="C54" s="17" t="s">
        <v>72</v>
      </c>
      <c r="D54" s="17"/>
      <c r="E54" s="17"/>
      <c r="F54" s="23" t="s">
        <v>25</v>
      </c>
      <c r="G54" s="19"/>
      <c r="H54" s="23" t="s">
        <v>28</v>
      </c>
      <c r="I54" s="19"/>
      <c r="J54" s="14"/>
      <c r="K54" s="20">
        <v>63892.5</v>
      </c>
      <c r="L54" s="21">
        <f>+L53+Tabla134579810234567891112131434567[[#This Row],[Debito]]-Tabla134579810234567891112131434567[[#This Row],[Credito]]</f>
        <v>5158519.1469999971</v>
      </c>
    </row>
    <row r="55" spans="1:12" ht="18" x14ac:dyDescent="0.35">
      <c r="A55" s="1"/>
      <c r="B55" s="16">
        <v>45435</v>
      </c>
      <c r="C55" s="17" t="s">
        <v>73</v>
      </c>
      <c r="D55" s="17"/>
      <c r="E55" s="17"/>
      <c r="F55" s="18" t="s">
        <v>16</v>
      </c>
      <c r="G55" s="19"/>
      <c r="H55" s="23" t="s">
        <v>17</v>
      </c>
      <c r="I55" s="19"/>
      <c r="J55" s="14"/>
      <c r="K55" s="14">
        <v>27.25</v>
      </c>
      <c r="L55" s="21">
        <f>+L54+Tabla134579810234567891112131434567[[#This Row],[Debito]]-Tabla134579810234567891112131434567[[#This Row],[Credito]]</f>
        <v>5158491.8969999971</v>
      </c>
    </row>
    <row r="56" spans="1:12" ht="18" x14ac:dyDescent="0.35">
      <c r="A56" s="1"/>
      <c r="B56" s="16">
        <v>45435</v>
      </c>
      <c r="C56" s="17" t="s">
        <v>74</v>
      </c>
      <c r="D56" s="17"/>
      <c r="E56" s="17"/>
      <c r="F56" s="18" t="s">
        <v>16</v>
      </c>
      <c r="G56" s="19"/>
      <c r="H56" s="23" t="s">
        <v>17</v>
      </c>
      <c r="I56" s="19"/>
      <c r="J56" s="14"/>
      <c r="K56" s="14">
        <v>27.25</v>
      </c>
      <c r="L56" s="21">
        <f>+L55+Tabla134579810234567891112131434567[[#This Row],[Debito]]-Tabla134579810234567891112131434567[[#This Row],[Credito]]</f>
        <v>5158464.6469999971</v>
      </c>
    </row>
    <row r="57" spans="1:12" ht="18" x14ac:dyDescent="0.35">
      <c r="A57" s="1"/>
      <c r="B57" s="16">
        <v>45435</v>
      </c>
      <c r="C57" s="17" t="s">
        <v>75</v>
      </c>
      <c r="D57" s="17"/>
      <c r="E57" s="17"/>
      <c r="F57" s="18" t="s">
        <v>16</v>
      </c>
      <c r="G57" s="19"/>
      <c r="H57" s="23" t="s">
        <v>17</v>
      </c>
      <c r="I57" s="19"/>
      <c r="J57" s="14"/>
      <c r="K57" s="14">
        <v>33.31</v>
      </c>
      <c r="L57" s="21">
        <f>+L56+Tabla134579810234567891112131434567[[#This Row],[Debito]]-Tabla134579810234567891112131434567[[#This Row],[Credito]]</f>
        <v>5158431.3369999975</v>
      </c>
    </row>
    <row r="58" spans="1:12" ht="18" x14ac:dyDescent="0.35">
      <c r="A58" s="1"/>
      <c r="B58" s="16">
        <v>45435</v>
      </c>
      <c r="C58" s="17" t="s">
        <v>76</v>
      </c>
      <c r="D58" s="17"/>
      <c r="E58" s="17"/>
      <c r="F58" s="18" t="s">
        <v>16</v>
      </c>
      <c r="G58" s="19"/>
      <c r="H58" s="23" t="s">
        <v>17</v>
      </c>
      <c r="I58" s="19"/>
      <c r="J58" s="14"/>
      <c r="K58" s="14">
        <v>118.05</v>
      </c>
      <c r="L58" s="21">
        <f>+L57+Tabla134579810234567891112131434567[[#This Row],[Debito]]-Tabla134579810234567891112131434567[[#This Row],[Credito]]</f>
        <v>5158313.2869999977</v>
      </c>
    </row>
    <row r="59" spans="1:12" ht="18" x14ac:dyDescent="0.35">
      <c r="A59" s="1"/>
      <c r="B59" s="16">
        <v>45435</v>
      </c>
      <c r="C59" s="17" t="s">
        <v>77</v>
      </c>
      <c r="D59" s="17"/>
      <c r="E59" s="17"/>
      <c r="F59" s="23" t="s">
        <v>25</v>
      </c>
      <c r="G59" s="19"/>
      <c r="H59" s="23" t="s">
        <v>28</v>
      </c>
      <c r="I59" s="19"/>
      <c r="J59" s="14"/>
      <c r="K59" s="14">
        <v>18165</v>
      </c>
      <c r="L59" s="21">
        <f>+L58+Tabla134579810234567891112131434567[[#This Row],[Debito]]-Tabla134579810234567891112131434567[[#This Row],[Credito]]</f>
        <v>5140148.2869999977</v>
      </c>
    </row>
    <row r="60" spans="1:12" ht="18" x14ac:dyDescent="0.35">
      <c r="A60" s="1"/>
      <c r="B60" s="16">
        <v>45435</v>
      </c>
      <c r="C60" s="17" t="s">
        <v>78</v>
      </c>
      <c r="D60" s="17"/>
      <c r="E60" s="17"/>
      <c r="F60" s="23" t="s">
        <v>25</v>
      </c>
      <c r="G60" s="19"/>
      <c r="H60" s="23" t="s">
        <v>28</v>
      </c>
      <c r="I60" s="19"/>
      <c r="J60" s="14"/>
      <c r="K60" s="14">
        <v>18165</v>
      </c>
      <c r="L60" s="21">
        <f>+L59+Tabla134579810234567891112131434567[[#This Row],[Debito]]-Tabla134579810234567891112131434567[[#This Row],[Credito]]</f>
        <v>5121983.2869999977</v>
      </c>
    </row>
    <row r="61" spans="1:12" ht="18" x14ac:dyDescent="0.35">
      <c r="A61" s="1"/>
      <c r="B61" s="16">
        <v>45435</v>
      </c>
      <c r="C61" s="17" t="s">
        <v>79</v>
      </c>
      <c r="D61" s="17"/>
      <c r="E61" s="17"/>
      <c r="F61" s="23" t="s">
        <v>25</v>
      </c>
      <c r="G61" s="19"/>
      <c r="H61" s="23" t="s">
        <v>28</v>
      </c>
      <c r="I61" s="19"/>
      <c r="J61" s="14"/>
      <c r="K61" s="14">
        <v>22207.5</v>
      </c>
      <c r="L61" s="21">
        <f>+L60+Tabla134579810234567891112131434567[[#This Row],[Debito]]-Tabla134579810234567891112131434567[[#This Row],[Credito]]</f>
        <v>5099775.7869999977</v>
      </c>
    </row>
    <row r="62" spans="1:12" ht="18" x14ac:dyDescent="0.35">
      <c r="A62" s="1"/>
      <c r="B62" s="16">
        <v>45435</v>
      </c>
      <c r="C62" s="17" t="s">
        <v>80</v>
      </c>
      <c r="D62" s="17"/>
      <c r="E62" s="17"/>
      <c r="F62" s="23" t="s">
        <v>25</v>
      </c>
      <c r="G62" s="19"/>
      <c r="H62" s="23" t="s">
        <v>28</v>
      </c>
      <c r="I62" s="19"/>
      <c r="J62" s="14"/>
      <c r="K62" s="14">
        <v>78700</v>
      </c>
      <c r="L62" s="21">
        <f>+L61+Tabla134579810234567891112131434567[[#This Row],[Debito]]-Tabla134579810234567891112131434567[[#This Row],[Credito]]</f>
        <v>5021075.7869999977</v>
      </c>
    </row>
    <row r="63" spans="1:12" ht="18" x14ac:dyDescent="0.35">
      <c r="A63" s="1"/>
      <c r="B63" s="16">
        <v>45436</v>
      </c>
      <c r="C63" s="17" t="s">
        <v>81</v>
      </c>
      <c r="D63" s="17"/>
      <c r="E63" s="17"/>
      <c r="F63" s="23" t="s">
        <v>25</v>
      </c>
      <c r="G63" s="19"/>
      <c r="H63" s="23" t="s">
        <v>28</v>
      </c>
      <c r="I63" s="19"/>
      <c r="J63" s="14"/>
      <c r="K63" s="14">
        <v>42735</v>
      </c>
      <c r="L63" s="21">
        <f>+L62+Tabla134579810234567891112131434567[[#This Row],[Debito]]-Tabla134579810234567891112131434567[[#This Row],[Credito]]</f>
        <v>4978340.7869999977</v>
      </c>
    </row>
    <row r="64" spans="1:12" ht="18" x14ac:dyDescent="0.35">
      <c r="A64" s="1"/>
      <c r="B64" s="16">
        <v>45436</v>
      </c>
      <c r="C64" s="17" t="s">
        <v>82</v>
      </c>
      <c r="D64" s="17"/>
      <c r="E64" s="17"/>
      <c r="F64" s="18" t="s">
        <v>16</v>
      </c>
      <c r="G64" s="19"/>
      <c r="H64" s="23" t="s">
        <v>17</v>
      </c>
      <c r="I64" s="19"/>
      <c r="J64" s="14"/>
      <c r="K64" s="14">
        <v>64.099999999999994</v>
      </c>
      <c r="L64" s="21">
        <f>+L63+Tabla134579810234567891112131434567[[#This Row],[Debito]]-Tabla134579810234567891112131434567[[#This Row],[Credito]]</f>
        <v>4978276.6869999981</v>
      </c>
    </row>
    <row r="65" spans="1:12" ht="18" x14ac:dyDescent="0.35">
      <c r="A65" s="1"/>
      <c r="B65" s="16">
        <v>45436</v>
      </c>
      <c r="C65" s="17" t="s">
        <v>83</v>
      </c>
      <c r="D65" s="19"/>
      <c r="E65" s="17"/>
      <c r="F65" s="23" t="s">
        <v>25</v>
      </c>
      <c r="G65" s="19"/>
      <c r="H65" s="23" t="s">
        <v>26</v>
      </c>
      <c r="I65" s="19"/>
      <c r="J65" s="14"/>
      <c r="K65" s="14">
        <v>112667.5</v>
      </c>
      <c r="L65" s="21">
        <f>+L64+Tabla134579810234567891112131434567[[#This Row],[Debito]]-Tabla134579810234567891112131434567[[#This Row],[Credito]]</f>
        <v>4865609.1869999981</v>
      </c>
    </row>
    <row r="66" spans="1:12" ht="18" x14ac:dyDescent="0.35">
      <c r="A66" s="1"/>
      <c r="B66" s="16">
        <v>45439</v>
      </c>
      <c r="C66" s="17" t="s">
        <v>84</v>
      </c>
      <c r="D66" s="19"/>
      <c r="E66" s="17"/>
      <c r="F66" s="18" t="s">
        <v>16</v>
      </c>
      <c r="G66" s="19"/>
      <c r="H66" s="23" t="s">
        <v>17</v>
      </c>
      <c r="I66" s="19"/>
      <c r="J66" s="14"/>
      <c r="K66" s="14">
        <v>14.96</v>
      </c>
      <c r="L66" s="21">
        <f>+L65+Tabla134579810234567891112131434567[[#This Row],[Debito]]-Tabla134579810234567891112131434567[[#This Row],[Credito]]</f>
        <v>4865594.2269999981</v>
      </c>
    </row>
    <row r="67" spans="1:12" ht="18" x14ac:dyDescent="0.35">
      <c r="A67" s="1"/>
      <c r="B67" s="16">
        <v>45439</v>
      </c>
      <c r="C67" s="17" t="s">
        <v>85</v>
      </c>
      <c r="D67" s="19"/>
      <c r="E67" s="17"/>
      <c r="F67" s="18" t="s">
        <v>16</v>
      </c>
      <c r="G67" s="19"/>
      <c r="H67" s="23" t="s">
        <v>17</v>
      </c>
      <c r="I67" s="19"/>
      <c r="J67" s="14"/>
      <c r="K67" s="14">
        <v>18.350000000000001</v>
      </c>
      <c r="L67" s="21">
        <f>+L66+Tabla134579810234567891112131434567[[#This Row],[Debito]]-Tabla134579810234567891112131434567[[#This Row],[Credito]]</f>
        <v>4865575.8769999985</v>
      </c>
    </row>
    <row r="68" spans="1:12" ht="18" x14ac:dyDescent="0.35">
      <c r="A68" s="1"/>
      <c r="B68" s="16">
        <v>45439</v>
      </c>
      <c r="C68" s="17" t="s">
        <v>86</v>
      </c>
      <c r="D68" s="19"/>
      <c r="E68" s="17"/>
      <c r="F68" s="18" t="s">
        <v>16</v>
      </c>
      <c r="G68" s="19"/>
      <c r="H68" s="23" t="s">
        <v>17</v>
      </c>
      <c r="I68" s="19"/>
      <c r="J68" s="14"/>
      <c r="K68" s="14">
        <v>21.11</v>
      </c>
      <c r="L68" s="21">
        <f>+L67+Tabla134579810234567891112131434567[[#This Row],[Debito]]-Tabla134579810234567891112131434567[[#This Row],[Credito]]</f>
        <v>4865554.7669999981</v>
      </c>
    </row>
    <row r="69" spans="1:12" ht="18" x14ac:dyDescent="0.35">
      <c r="A69" s="1"/>
      <c r="B69" s="16">
        <v>45439</v>
      </c>
      <c r="C69" s="17" t="s">
        <v>87</v>
      </c>
      <c r="D69" s="19"/>
      <c r="E69" s="17"/>
      <c r="F69" s="18" t="s">
        <v>16</v>
      </c>
      <c r="G69" s="19"/>
      <c r="H69" s="23" t="s">
        <v>17</v>
      </c>
      <c r="I69" s="19"/>
      <c r="J69" s="14"/>
      <c r="K69" s="14">
        <v>21.11</v>
      </c>
      <c r="L69" s="21">
        <f>+L68+Tabla134579810234567891112131434567[[#This Row],[Debito]]-Tabla134579810234567891112131434567[[#This Row],[Credito]]</f>
        <v>4865533.6569999978</v>
      </c>
    </row>
    <row r="70" spans="1:12" ht="18" x14ac:dyDescent="0.35">
      <c r="A70" s="1"/>
      <c r="B70" s="16">
        <v>45439</v>
      </c>
      <c r="C70" s="17" t="s">
        <v>88</v>
      </c>
      <c r="D70" s="19"/>
      <c r="E70" s="17"/>
      <c r="F70" s="18" t="s">
        <v>16</v>
      </c>
      <c r="G70" s="19"/>
      <c r="H70" s="23" t="s">
        <v>17</v>
      </c>
      <c r="I70" s="19"/>
      <c r="J70" s="14"/>
      <c r="K70" s="14">
        <v>21.11</v>
      </c>
      <c r="L70" s="21">
        <f>+L69+Tabla134579810234567891112131434567[[#This Row],[Debito]]-Tabla134579810234567891112131434567[[#This Row],[Credito]]</f>
        <v>4865512.5469999975</v>
      </c>
    </row>
    <row r="71" spans="1:12" ht="18" x14ac:dyDescent="0.35">
      <c r="A71" s="1"/>
      <c r="B71" s="16">
        <v>45439</v>
      </c>
      <c r="C71" s="17" t="s">
        <v>89</v>
      </c>
      <c r="D71" s="19"/>
      <c r="E71" s="17"/>
      <c r="F71" s="18" t="s">
        <v>16</v>
      </c>
      <c r="G71" s="19"/>
      <c r="H71" s="23" t="s">
        <v>17</v>
      </c>
      <c r="I71" s="19"/>
      <c r="J71" s="14"/>
      <c r="K71" s="14">
        <v>25.83</v>
      </c>
      <c r="L71" s="21">
        <f>+L70+Tabla134579810234567891112131434567[[#This Row],[Debito]]-Tabla134579810234567891112131434567[[#This Row],[Credito]]</f>
        <v>4865486.7169999974</v>
      </c>
    </row>
    <row r="72" spans="1:12" ht="18" x14ac:dyDescent="0.35">
      <c r="A72" s="1"/>
      <c r="B72" s="16">
        <v>45439</v>
      </c>
      <c r="C72" s="17" t="s">
        <v>90</v>
      </c>
      <c r="D72" s="19"/>
      <c r="E72" s="17"/>
      <c r="F72" s="18" t="s">
        <v>16</v>
      </c>
      <c r="G72" s="19"/>
      <c r="H72" s="23" t="s">
        <v>17</v>
      </c>
      <c r="I72" s="19"/>
      <c r="J72" s="14"/>
      <c r="K72" s="14">
        <v>27.25</v>
      </c>
      <c r="L72" s="21">
        <f>+L71+Tabla134579810234567891112131434567[[#This Row],[Debito]]-Tabla134579810234567891112131434567[[#This Row],[Credito]]</f>
        <v>4865459.4669999974</v>
      </c>
    </row>
    <row r="73" spans="1:12" ht="18" x14ac:dyDescent="0.35">
      <c r="A73" s="1"/>
      <c r="B73" s="16">
        <v>45439</v>
      </c>
      <c r="C73" s="17" t="s">
        <v>91</v>
      </c>
      <c r="D73" s="19"/>
      <c r="E73" s="17"/>
      <c r="F73" s="18" t="s">
        <v>16</v>
      </c>
      <c r="G73" s="19"/>
      <c r="H73" s="23" t="s">
        <v>17</v>
      </c>
      <c r="I73" s="19"/>
      <c r="J73" s="14"/>
      <c r="K73" s="14">
        <v>27.25</v>
      </c>
      <c r="L73" s="21">
        <f>+L72+Tabla134579810234567891112131434567[[#This Row],[Debito]]-Tabla134579810234567891112131434567[[#This Row],[Credito]]</f>
        <v>4865432.2169999974</v>
      </c>
    </row>
    <row r="74" spans="1:12" ht="18" x14ac:dyDescent="0.35">
      <c r="A74" s="1"/>
      <c r="B74" s="16">
        <v>45439</v>
      </c>
      <c r="C74" s="17" t="s">
        <v>92</v>
      </c>
      <c r="D74" s="19"/>
      <c r="E74" s="17"/>
      <c r="F74" s="18" t="s">
        <v>16</v>
      </c>
      <c r="G74" s="19"/>
      <c r="H74" s="23" t="s">
        <v>17</v>
      </c>
      <c r="I74" s="19"/>
      <c r="J74" s="14"/>
      <c r="K74" s="14">
        <v>33.31</v>
      </c>
      <c r="L74" s="21">
        <f>+L73+Tabla134579810234567891112131434567[[#This Row],[Debito]]-Tabla134579810234567891112131434567[[#This Row],[Credito]]</f>
        <v>4865398.9069999978</v>
      </c>
    </row>
    <row r="75" spans="1:12" ht="18" x14ac:dyDescent="0.35">
      <c r="A75" s="1"/>
      <c r="B75" s="16">
        <v>45439</v>
      </c>
      <c r="C75" s="17" t="s">
        <v>93</v>
      </c>
      <c r="D75" s="19"/>
      <c r="E75" s="17"/>
      <c r="F75" s="18" t="s">
        <v>16</v>
      </c>
      <c r="G75" s="19"/>
      <c r="H75" s="23" t="s">
        <v>94</v>
      </c>
      <c r="I75" s="19"/>
      <c r="J75" s="14"/>
      <c r="K75" s="14">
        <v>169</v>
      </c>
      <c r="L75" s="21">
        <f>+L74+Tabla134579810234567891112131434567[[#This Row],[Debito]]-Tabla134579810234567891112131434567[[#This Row],[Credito]]</f>
        <v>4865229.9069999978</v>
      </c>
    </row>
    <row r="76" spans="1:12" ht="18" x14ac:dyDescent="0.35">
      <c r="A76" s="1"/>
      <c r="B76" s="16">
        <v>45439</v>
      </c>
      <c r="C76" s="17" t="s">
        <v>95</v>
      </c>
      <c r="D76" s="19"/>
      <c r="E76" s="17"/>
      <c r="F76" s="23" t="s">
        <v>25</v>
      </c>
      <c r="G76" s="19"/>
      <c r="H76" s="23" t="s">
        <v>28</v>
      </c>
      <c r="I76" s="19"/>
      <c r="J76" s="14"/>
      <c r="K76" s="14">
        <v>9975</v>
      </c>
      <c r="L76" s="21">
        <f>+L75+Tabla134579810234567891112131434567[[#This Row],[Debito]]-Tabla134579810234567891112131434567[[#This Row],[Credito]]</f>
        <v>4855254.9069999978</v>
      </c>
    </row>
    <row r="77" spans="1:12" ht="18" x14ac:dyDescent="0.35">
      <c r="A77" s="1"/>
      <c r="B77" s="16">
        <v>45439</v>
      </c>
      <c r="C77" s="17" t="s">
        <v>96</v>
      </c>
      <c r="D77" s="19"/>
      <c r="E77" s="17"/>
      <c r="F77" s="23" t="s">
        <v>25</v>
      </c>
      <c r="G77" s="19"/>
      <c r="H77" s="23" t="s">
        <v>28</v>
      </c>
      <c r="I77" s="19"/>
      <c r="J77" s="14"/>
      <c r="K77" s="14">
        <v>12232.5</v>
      </c>
      <c r="L77" s="21">
        <f>+L76+Tabla134579810234567891112131434567[[#This Row],[Debito]]-Tabla134579810234567891112131434567[[#This Row],[Credito]]</f>
        <v>4843022.4069999978</v>
      </c>
    </row>
    <row r="78" spans="1:12" ht="18" x14ac:dyDescent="0.35">
      <c r="A78" s="1"/>
      <c r="B78" s="16">
        <v>45439</v>
      </c>
      <c r="C78" s="17" t="s">
        <v>97</v>
      </c>
      <c r="D78" s="19"/>
      <c r="E78" s="17"/>
      <c r="F78" s="23" t="s">
        <v>25</v>
      </c>
      <c r="G78" s="19"/>
      <c r="H78" s="23" t="s">
        <v>28</v>
      </c>
      <c r="I78" s="19"/>
      <c r="J78" s="14"/>
      <c r="K78" s="14">
        <v>14070</v>
      </c>
      <c r="L78" s="21">
        <f>+L77+Tabla134579810234567891112131434567[[#This Row],[Debito]]-Tabla134579810234567891112131434567[[#This Row],[Credito]]</f>
        <v>4828952.4069999978</v>
      </c>
    </row>
    <row r="79" spans="1:12" ht="18" x14ac:dyDescent="0.35">
      <c r="A79" s="1"/>
      <c r="B79" s="16">
        <v>45439</v>
      </c>
      <c r="C79" s="17" t="s">
        <v>98</v>
      </c>
      <c r="D79" s="19"/>
      <c r="E79" s="17"/>
      <c r="F79" s="23" t="s">
        <v>25</v>
      </c>
      <c r="G79" s="19"/>
      <c r="H79" s="23" t="s">
        <v>28</v>
      </c>
      <c r="I79" s="19"/>
      <c r="J79" s="14"/>
      <c r="K79" s="14">
        <v>14070</v>
      </c>
      <c r="L79" s="21">
        <f>+L78+Tabla134579810234567891112131434567[[#This Row],[Debito]]-Tabla134579810234567891112131434567[[#This Row],[Credito]]</f>
        <v>4814882.4069999978</v>
      </c>
    </row>
    <row r="80" spans="1:12" ht="18" x14ac:dyDescent="0.35">
      <c r="A80" s="1"/>
      <c r="B80" s="16">
        <v>45439</v>
      </c>
      <c r="C80" s="17" t="s">
        <v>99</v>
      </c>
      <c r="D80" s="19"/>
      <c r="E80" s="17"/>
      <c r="F80" s="23" t="s">
        <v>25</v>
      </c>
      <c r="G80" s="19"/>
      <c r="H80" s="23" t="s">
        <v>28</v>
      </c>
      <c r="I80" s="19"/>
      <c r="J80" s="14"/>
      <c r="K80" s="14">
        <v>14070</v>
      </c>
      <c r="L80" s="21">
        <f>+L79+Tabla134579810234567891112131434567[[#This Row],[Debito]]-Tabla134579810234567891112131434567[[#This Row],[Credito]]</f>
        <v>4800812.4069999978</v>
      </c>
    </row>
    <row r="81" spans="1:12" ht="18" x14ac:dyDescent="0.35">
      <c r="A81" s="1"/>
      <c r="B81" s="16">
        <v>45439</v>
      </c>
      <c r="C81" s="17" t="s">
        <v>100</v>
      </c>
      <c r="D81" s="19"/>
      <c r="E81" s="17"/>
      <c r="F81" s="23" t="s">
        <v>25</v>
      </c>
      <c r="G81" s="19"/>
      <c r="H81" s="23" t="s">
        <v>28</v>
      </c>
      <c r="I81" s="19"/>
      <c r="J81" s="14"/>
      <c r="K81" s="14">
        <v>17220</v>
      </c>
      <c r="L81" s="21">
        <f>+L80+Tabla134579810234567891112131434567[[#This Row],[Debito]]-Tabla134579810234567891112131434567[[#This Row],[Credito]]</f>
        <v>4783592.4069999978</v>
      </c>
    </row>
    <row r="82" spans="1:12" ht="18" x14ac:dyDescent="0.35">
      <c r="A82" s="1"/>
      <c r="B82" s="16">
        <v>45439</v>
      </c>
      <c r="C82" s="17" t="s">
        <v>101</v>
      </c>
      <c r="D82" s="19"/>
      <c r="E82" s="17"/>
      <c r="F82" s="23" t="s">
        <v>25</v>
      </c>
      <c r="G82" s="19"/>
      <c r="H82" s="23" t="s">
        <v>28</v>
      </c>
      <c r="I82" s="19"/>
      <c r="J82" s="14"/>
      <c r="K82" s="14">
        <v>18165</v>
      </c>
      <c r="L82" s="21">
        <f>+L81+Tabla134579810234567891112131434567[[#This Row],[Debito]]-Tabla134579810234567891112131434567[[#This Row],[Credito]]</f>
        <v>4765427.4069999978</v>
      </c>
    </row>
    <row r="83" spans="1:12" ht="18" x14ac:dyDescent="0.35">
      <c r="A83" s="1"/>
      <c r="B83" s="16">
        <v>45439</v>
      </c>
      <c r="C83" s="17" t="s">
        <v>102</v>
      </c>
      <c r="D83" s="19"/>
      <c r="E83" s="17"/>
      <c r="F83" s="23" t="s">
        <v>25</v>
      </c>
      <c r="G83" s="19"/>
      <c r="H83" s="23" t="s">
        <v>28</v>
      </c>
      <c r="I83" s="19"/>
      <c r="J83" s="14"/>
      <c r="K83" s="14">
        <v>18165</v>
      </c>
      <c r="L83" s="21">
        <f>+L82+Tabla134579810234567891112131434567[[#This Row],[Debito]]-Tabla134579810234567891112131434567[[#This Row],[Credito]]</f>
        <v>4747262.4069999978</v>
      </c>
    </row>
    <row r="84" spans="1:12" ht="18" x14ac:dyDescent="0.35">
      <c r="A84" s="1"/>
      <c r="B84" s="16">
        <v>45439</v>
      </c>
      <c r="C84" s="17" t="s">
        <v>103</v>
      </c>
      <c r="D84" s="19"/>
      <c r="E84" s="17"/>
      <c r="F84" s="23" t="s">
        <v>25</v>
      </c>
      <c r="G84" s="19"/>
      <c r="H84" s="23" t="s">
        <v>28</v>
      </c>
      <c r="I84" s="19"/>
      <c r="J84" s="14"/>
      <c r="K84" s="14">
        <v>22207.5</v>
      </c>
      <c r="L84" s="21">
        <f>+L83+Tabla134579810234567891112131434567[[#This Row],[Debito]]-Tabla134579810234567891112131434567[[#This Row],[Credito]]</f>
        <v>4725054.9069999978</v>
      </c>
    </row>
    <row r="85" spans="1:12" ht="18" x14ac:dyDescent="0.35">
      <c r="A85" s="1"/>
      <c r="B85" s="16">
        <v>45443</v>
      </c>
      <c r="C85" s="17">
        <v>9990002</v>
      </c>
      <c r="D85" s="19"/>
      <c r="E85" s="17"/>
      <c r="F85" s="18" t="s">
        <v>16</v>
      </c>
      <c r="G85" s="19"/>
      <c r="H85" s="23" t="s">
        <v>104</v>
      </c>
      <c r="I85" s="19"/>
      <c r="J85" s="14"/>
      <c r="K85" s="20">
        <v>175</v>
      </c>
      <c r="L85" s="21">
        <f>+L84+Tabla134579810234567891112131434567[[#This Row],[Debito]]-Tabla134579810234567891112131434567[[#This Row],[Credito]]</f>
        <v>4724879.9069999978</v>
      </c>
    </row>
    <row r="86" spans="1:12" ht="18" x14ac:dyDescent="0.35">
      <c r="A86" s="1"/>
      <c r="B86" s="29"/>
      <c r="C86" s="19"/>
      <c r="D86" s="19"/>
      <c r="E86" s="17"/>
      <c r="F86" s="30"/>
      <c r="G86" s="19"/>
      <c r="H86" s="31"/>
      <c r="I86" s="19"/>
      <c r="J86" s="14"/>
      <c r="K86" s="32"/>
      <c r="L86" s="21"/>
    </row>
    <row r="87" spans="1:12" ht="18.75" thickBot="1" x14ac:dyDescent="0.4">
      <c r="A87" s="1"/>
      <c r="B87" s="33" t="s">
        <v>105</v>
      </c>
      <c r="C87" s="33"/>
      <c r="D87" s="33"/>
      <c r="E87" s="33"/>
      <c r="F87" s="33"/>
      <c r="G87" s="33"/>
      <c r="H87" s="33"/>
      <c r="I87" s="34"/>
      <c r="J87" s="35">
        <f>SUM(J11:J86)</f>
        <v>2932550.08</v>
      </c>
      <c r="K87" s="35">
        <f>SUM(K9:K86)</f>
        <v>1543488.8300000005</v>
      </c>
      <c r="L87" s="36">
        <f>+L85</f>
        <v>4724879.9069999978</v>
      </c>
    </row>
    <row r="88" spans="1:12" ht="18.75" thickTop="1" x14ac:dyDescent="0.35">
      <c r="A88" s="1"/>
      <c r="B88" s="1"/>
      <c r="C88" s="1"/>
      <c r="D88" s="1"/>
      <c r="E88" s="1"/>
      <c r="F88" s="1"/>
      <c r="G88" s="1"/>
      <c r="H88" s="1"/>
      <c r="I88" s="1"/>
      <c r="J88" s="2"/>
      <c r="K88" s="2"/>
      <c r="L88" s="37"/>
    </row>
    <row r="89" spans="1:12" ht="18" x14ac:dyDescent="0.35">
      <c r="A89" s="1"/>
      <c r="B89" s="1"/>
      <c r="C89" s="1"/>
      <c r="D89" s="1"/>
      <c r="E89" s="1"/>
      <c r="F89" s="1"/>
      <c r="G89" s="1"/>
      <c r="H89" s="1"/>
      <c r="I89" s="1"/>
      <c r="J89" s="2"/>
      <c r="K89" s="2"/>
      <c r="L89" s="1"/>
    </row>
    <row r="90" spans="1:12" ht="18" x14ac:dyDescent="0.35">
      <c r="A90" s="1"/>
      <c r="B90" s="1"/>
      <c r="C90" s="1"/>
      <c r="D90" s="1"/>
      <c r="E90" s="1"/>
      <c r="F90" s="1"/>
      <c r="G90" s="1"/>
      <c r="H90" s="1"/>
      <c r="I90" s="1"/>
      <c r="J90" s="2"/>
      <c r="K90" s="2"/>
      <c r="L90" s="37"/>
    </row>
    <row r="91" spans="1:12" ht="18" x14ac:dyDescent="0.35">
      <c r="A91" s="1"/>
      <c r="B91" s="1"/>
      <c r="E91" s="1"/>
      <c r="F91" s="1"/>
      <c r="G91" s="1"/>
      <c r="H91" s="1"/>
      <c r="I91" s="1"/>
      <c r="J91" s="2"/>
    </row>
    <row r="92" spans="1:12" ht="18" x14ac:dyDescent="0.35">
      <c r="A92" s="1"/>
      <c r="B92" s="1"/>
      <c r="C92" s="38" t="s">
        <v>106</v>
      </c>
      <c r="D92" s="38"/>
      <c r="E92" s="38"/>
      <c r="G92" s="1"/>
      <c r="H92" s="39" t="s">
        <v>107</v>
      </c>
      <c r="I92" s="1"/>
      <c r="K92" s="38" t="s">
        <v>107</v>
      </c>
      <c r="L92" s="38"/>
    </row>
    <row r="93" spans="1:12" ht="18" x14ac:dyDescent="0.35">
      <c r="A93" s="1"/>
      <c r="B93" s="1"/>
      <c r="C93" s="40" t="s">
        <v>108</v>
      </c>
      <c r="D93" s="40"/>
      <c r="E93" s="40"/>
      <c r="G93" s="41"/>
      <c r="H93" s="42" t="s">
        <v>109</v>
      </c>
      <c r="I93" s="1"/>
      <c r="J93" s="1"/>
      <c r="K93" s="40" t="s">
        <v>110</v>
      </c>
      <c r="L93" s="40"/>
    </row>
    <row r="94" spans="1:12" ht="18" x14ac:dyDescent="0.35">
      <c r="A94" s="1"/>
      <c r="B94" s="1"/>
      <c r="C94" s="4" t="s">
        <v>111</v>
      </c>
      <c r="D94" s="4"/>
      <c r="E94" s="4"/>
      <c r="G94" s="41"/>
      <c r="H94" s="41" t="s">
        <v>112</v>
      </c>
      <c r="I94" s="1"/>
      <c r="J94" s="1"/>
      <c r="K94" s="4" t="s">
        <v>113</v>
      </c>
      <c r="L94" s="4"/>
    </row>
    <row r="95" spans="1:12" ht="18" x14ac:dyDescent="0.35">
      <c r="A95" s="1"/>
      <c r="B95" s="1"/>
      <c r="C95" s="1"/>
      <c r="D95" s="1"/>
      <c r="E95" s="1"/>
      <c r="F95" s="1"/>
      <c r="G95" s="1"/>
      <c r="H95" s="1"/>
      <c r="I95" s="1"/>
      <c r="J95" s="2"/>
      <c r="K95" s="2"/>
      <c r="L95" s="1"/>
    </row>
    <row r="96" spans="1:12" ht="18" x14ac:dyDescent="0.35">
      <c r="A96" s="1"/>
      <c r="B96" s="1"/>
      <c r="C96" s="1"/>
      <c r="D96" s="1"/>
      <c r="E96" s="1"/>
      <c r="F96" s="1"/>
      <c r="G96" s="1"/>
      <c r="H96" s="1"/>
      <c r="I96" s="1"/>
      <c r="J96" s="2"/>
      <c r="K96" s="2"/>
      <c r="L96" s="1"/>
    </row>
    <row r="97" spans="1:14" ht="18" x14ac:dyDescent="0.35">
      <c r="A97" s="1"/>
      <c r="B97" s="1"/>
      <c r="C97" s="1"/>
      <c r="D97" s="1"/>
      <c r="E97" s="1"/>
      <c r="F97" s="1"/>
      <c r="G97" s="1"/>
      <c r="H97" s="1"/>
      <c r="I97" s="1"/>
      <c r="J97" s="2"/>
      <c r="K97" s="2"/>
      <c r="L97" s="1"/>
    </row>
    <row r="98" spans="1:14" ht="18" x14ac:dyDescent="0.35">
      <c r="A98" s="1"/>
      <c r="B98" s="4" t="s">
        <v>0</v>
      </c>
      <c r="C98" s="4"/>
      <c r="D98" s="4"/>
      <c r="E98" s="4"/>
      <c r="F98" s="4"/>
      <c r="G98" s="4"/>
      <c r="H98" s="4"/>
      <c r="I98" s="4"/>
      <c r="J98" s="4"/>
      <c r="K98" s="4"/>
      <c r="L98" s="4"/>
    </row>
    <row r="99" spans="1:14" ht="18" x14ac:dyDescent="0.35">
      <c r="A99" s="1"/>
      <c r="B99" s="4" t="s">
        <v>1</v>
      </c>
      <c r="C99" s="4"/>
      <c r="D99" s="4"/>
      <c r="E99" s="4"/>
      <c r="F99" s="4"/>
      <c r="G99" s="4"/>
      <c r="H99" s="4"/>
      <c r="I99" s="4"/>
      <c r="J99" s="4"/>
      <c r="K99" s="4"/>
      <c r="L99" s="4"/>
    </row>
    <row r="100" spans="1:14" ht="18" x14ac:dyDescent="0.35">
      <c r="A100" s="1"/>
      <c r="B100" s="4" t="s">
        <v>114</v>
      </c>
      <c r="C100" s="4"/>
      <c r="D100" s="4"/>
      <c r="E100" s="4"/>
      <c r="F100" s="4"/>
      <c r="G100" s="4"/>
      <c r="H100" s="4"/>
      <c r="I100" s="4"/>
      <c r="J100" s="4"/>
      <c r="K100" s="4"/>
      <c r="L100" s="4"/>
    </row>
    <row r="101" spans="1:14" ht="18" x14ac:dyDescent="0.35">
      <c r="A101" s="1"/>
      <c r="B101" s="5">
        <f>+B5</f>
        <v>45443</v>
      </c>
      <c r="C101" s="5"/>
      <c r="D101" s="5"/>
      <c r="E101" s="5"/>
      <c r="F101" s="5"/>
      <c r="G101" s="5"/>
      <c r="H101" s="5"/>
      <c r="I101" s="5"/>
      <c r="J101" s="5"/>
      <c r="K101" s="5"/>
      <c r="L101" s="5"/>
    </row>
    <row r="102" spans="1:14" ht="18" x14ac:dyDescent="0.35">
      <c r="A102" s="1"/>
      <c r="B102" s="1"/>
      <c r="C102" s="1"/>
      <c r="D102" s="1"/>
      <c r="E102" s="1"/>
      <c r="F102" s="1"/>
      <c r="G102" s="1"/>
      <c r="H102" s="1"/>
      <c r="I102" s="1"/>
      <c r="J102" s="2"/>
      <c r="K102" s="2"/>
      <c r="L102" s="1"/>
    </row>
    <row r="103" spans="1:14" ht="18" x14ac:dyDescent="0.35">
      <c r="A103" s="1"/>
      <c r="B103" s="6" t="s">
        <v>3</v>
      </c>
      <c r="C103" s="6" t="s">
        <v>115</v>
      </c>
      <c r="D103" s="6" t="s">
        <v>5</v>
      </c>
      <c r="E103" s="6" t="s">
        <v>6</v>
      </c>
      <c r="F103" s="6" t="s">
        <v>7</v>
      </c>
      <c r="G103" s="6"/>
      <c r="H103" s="43" t="s">
        <v>116</v>
      </c>
      <c r="I103" s="43" t="s">
        <v>10</v>
      </c>
      <c r="J103" s="44" t="s">
        <v>117</v>
      </c>
      <c r="K103" s="44" t="s">
        <v>118</v>
      </c>
      <c r="L103" s="6" t="s">
        <v>13</v>
      </c>
    </row>
    <row r="104" spans="1:14" ht="18" x14ac:dyDescent="0.35">
      <c r="A104" s="1"/>
      <c r="B104" s="45"/>
      <c r="C104" s="46"/>
      <c r="D104" s="9"/>
      <c r="E104" s="9"/>
      <c r="F104" s="47"/>
      <c r="G104" s="9"/>
      <c r="H104" s="11" t="s">
        <v>14</v>
      </c>
      <c r="I104" s="9"/>
      <c r="J104" s="12"/>
      <c r="K104" s="12"/>
      <c r="L104" s="14">
        <f>+'[1]Abril 2024'!L213</f>
        <v>750625159.12266183</v>
      </c>
      <c r="N104" s="48"/>
    </row>
    <row r="105" spans="1:14" ht="66.599999999999994" customHeight="1" x14ac:dyDescent="0.35">
      <c r="A105" s="1"/>
      <c r="B105" s="16" t="s">
        <v>119</v>
      </c>
      <c r="C105" s="49" t="s">
        <v>120</v>
      </c>
      <c r="D105" s="50"/>
      <c r="E105" s="51" t="s">
        <v>121</v>
      </c>
      <c r="F105" s="51" t="s">
        <v>122</v>
      </c>
      <c r="G105" s="52"/>
      <c r="H105" s="53" t="s">
        <v>123</v>
      </c>
      <c r="I105" s="50"/>
      <c r="J105" s="54"/>
      <c r="K105" s="55">
        <v>59000</v>
      </c>
      <c r="L105" s="54">
        <f>L104+J105-K105</f>
        <v>750566159.12266183</v>
      </c>
      <c r="N105" s="48"/>
    </row>
    <row r="106" spans="1:14" ht="66.599999999999994" customHeight="1" x14ac:dyDescent="0.35">
      <c r="A106" s="1"/>
      <c r="B106" s="16" t="s">
        <v>119</v>
      </c>
      <c r="C106" s="49" t="s">
        <v>124</v>
      </c>
      <c r="D106" s="50"/>
      <c r="E106" s="51" t="s">
        <v>125</v>
      </c>
      <c r="F106" s="51" t="s">
        <v>126</v>
      </c>
      <c r="G106" s="52"/>
      <c r="H106" s="53" t="s">
        <v>127</v>
      </c>
      <c r="I106" s="50"/>
      <c r="J106" s="54"/>
      <c r="K106" s="55">
        <v>47580.55</v>
      </c>
      <c r="L106" s="54">
        <f t="shared" ref="L106:L169" si="0">+L105+J106-K106</f>
        <v>750518578.57266188</v>
      </c>
      <c r="N106" s="48"/>
    </row>
    <row r="107" spans="1:14" ht="66.599999999999994" customHeight="1" x14ac:dyDescent="0.35">
      <c r="A107" s="1"/>
      <c r="B107" s="16" t="s">
        <v>119</v>
      </c>
      <c r="C107" s="49" t="s">
        <v>128</v>
      </c>
      <c r="D107" s="50"/>
      <c r="E107" s="51" t="s">
        <v>121</v>
      </c>
      <c r="F107" s="51" t="s">
        <v>122</v>
      </c>
      <c r="G107" s="52"/>
      <c r="H107" s="53" t="s">
        <v>129</v>
      </c>
      <c r="I107" s="50"/>
      <c r="J107" s="54"/>
      <c r="K107" s="55">
        <v>47200</v>
      </c>
      <c r="L107" s="54">
        <f t="shared" si="0"/>
        <v>750471378.57266188</v>
      </c>
      <c r="N107" s="48"/>
    </row>
    <row r="108" spans="1:14" ht="66.599999999999994" customHeight="1" x14ac:dyDescent="0.35">
      <c r="A108" s="1"/>
      <c r="B108" s="16" t="s">
        <v>119</v>
      </c>
      <c r="C108" s="49" t="s">
        <v>130</v>
      </c>
      <c r="D108" s="50"/>
      <c r="E108" s="51" t="s">
        <v>131</v>
      </c>
      <c r="F108" s="51" t="s">
        <v>132</v>
      </c>
      <c r="G108" s="52"/>
      <c r="H108" s="53" t="s">
        <v>133</v>
      </c>
      <c r="I108" s="50"/>
      <c r="J108" s="54"/>
      <c r="K108" s="55">
        <v>151730.5</v>
      </c>
      <c r="L108" s="54">
        <f t="shared" si="0"/>
        <v>750319648.07266188</v>
      </c>
      <c r="N108" s="48"/>
    </row>
    <row r="109" spans="1:14" ht="66.599999999999994" customHeight="1" x14ac:dyDescent="0.35">
      <c r="A109" s="1"/>
      <c r="B109" s="16">
        <v>45415</v>
      </c>
      <c r="C109" s="49"/>
      <c r="D109" s="50"/>
      <c r="E109" s="51" t="s">
        <v>134</v>
      </c>
      <c r="F109" s="51" t="s">
        <v>132</v>
      </c>
      <c r="G109" s="52"/>
      <c r="H109" s="53" t="s">
        <v>135</v>
      </c>
      <c r="I109" s="50"/>
      <c r="J109" s="54">
        <v>1901697.1269083845</v>
      </c>
      <c r="K109" s="55"/>
      <c r="L109" s="54">
        <f t="shared" si="0"/>
        <v>752221345.1995703</v>
      </c>
      <c r="N109" s="48"/>
    </row>
    <row r="110" spans="1:14" ht="54" x14ac:dyDescent="0.35">
      <c r="A110" s="1"/>
      <c r="B110" s="16">
        <v>45415</v>
      </c>
      <c r="C110" s="49"/>
      <c r="D110" s="50"/>
      <c r="E110" s="51" t="s">
        <v>136</v>
      </c>
      <c r="F110" s="51" t="s">
        <v>132</v>
      </c>
      <c r="G110" s="52"/>
      <c r="H110" s="53" t="s">
        <v>137</v>
      </c>
      <c r="I110" s="50"/>
      <c r="J110" s="54">
        <v>162722942.8830916</v>
      </c>
      <c r="K110" s="55"/>
      <c r="L110" s="54">
        <f t="shared" si="0"/>
        <v>914944288.08266187</v>
      </c>
      <c r="N110" s="48"/>
    </row>
    <row r="111" spans="1:14" ht="66.599999999999994" customHeight="1" x14ac:dyDescent="0.35">
      <c r="A111" s="1"/>
      <c r="B111" s="16" t="s">
        <v>138</v>
      </c>
      <c r="C111" s="49" t="s">
        <v>139</v>
      </c>
      <c r="D111" s="50"/>
      <c r="E111" s="51" t="s">
        <v>140</v>
      </c>
      <c r="F111" s="51" t="s">
        <v>132</v>
      </c>
      <c r="G111" s="52"/>
      <c r="H111" s="53" t="s">
        <v>141</v>
      </c>
      <c r="I111" s="50"/>
      <c r="J111" s="54"/>
      <c r="K111" s="55">
        <v>67500</v>
      </c>
      <c r="L111" s="54">
        <f t="shared" si="0"/>
        <v>914876788.08266187</v>
      </c>
      <c r="N111" s="48"/>
    </row>
    <row r="112" spans="1:14" ht="66.599999999999994" customHeight="1" x14ac:dyDescent="0.35">
      <c r="A112" s="1"/>
      <c r="B112" s="16" t="s">
        <v>138</v>
      </c>
      <c r="C112" s="49" t="s">
        <v>142</v>
      </c>
      <c r="D112" s="50"/>
      <c r="E112" s="51" t="s">
        <v>140</v>
      </c>
      <c r="F112" s="51" t="s">
        <v>132</v>
      </c>
      <c r="G112" s="52"/>
      <c r="H112" s="53" t="s">
        <v>143</v>
      </c>
      <c r="I112" s="50"/>
      <c r="J112" s="54"/>
      <c r="K112" s="55">
        <v>53083.33</v>
      </c>
      <c r="L112" s="54">
        <f t="shared" si="0"/>
        <v>914823704.75266182</v>
      </c>
      <c r="N112" s="48"/>
    </row>
    <row r="113" spans="1:14" ht="66.599999999999994" customHeight="1" x14ac:dyDescent="0.35">
      <c r="A113" s="1"/>
      <c r="B113" s="16" t="s">
        <v>138</v>
      </c>
      <c r="C113" s="49" t="s">
        <v>144</v>
      </c>
      <c r="D113" s="50"/>
      <c r="E113" s="51" t="s">
        <v>140</v>
      </c>
      <c r="F113" s="51" t="s">
        <v>132</v>
      </c>
      <c r="G113" s="52"/>
      <c r="H113" s="53" t="s">
        <v>145</v>
      </c>
      <c r="I113" s="50"/>
      <c r="J113" s="54"/>
      <c r="K113" s="55">
        <v>102000</v>
      </c>
      <c r="L113" s="54">
        <f t="shared" si="0"/>
        <v>914721704.75266182</v>
      </c>
      <c r="N113" s="48"/>
    </row>
    <row r="114" spans="1:14" ht="66.599999999999994" customHeight="1" x14ac:dyDescent="0.35">
      <c r="A114" s="1"/>
      <c r="B114" s="16" t="s">
        <v>138</v>
      </c>
      <c r="C114" s="49" t="s">
        <v>146</v>
      </c>
      <c r="D114" s="50"/>
      <c r="E114" s="51" t="s">
        <v>140</v>
      </c>
      <c r="F114" s="51" t="s">
        <v>132</v>
      </c>
      <c r="G114" s="52"/>
      <c r="H114" s="53" t="s">
        <v>147</v>
      </c>
      <c r="I114" s="50"/>
      <c r="J114" s="54"/>
      <c r="K114" s="55">
        <v>40833.33</v>
      </c>
      <c r="L114" s="54">
        <f t="shared" si="0"/>
        <v>914680871.42266178</v>
      </c>
      <c r="N114" s="48"/>
    </row>
    <row r="115" spans="1:14" ht="66.599999999999994" customHeight="1" x14ac:dyDescent="0.35">
      <c r="A115" s="1"/>
      <c r="B115" s="16">
        <v>45419</v>
      </c>
      <c r="C115" s="49"/>
      <c r="D115" s="50"/>
      <c r="E115" s="51" t="s">
        <v>148</v>
      </c>
      <c r="F115" s="51" t="s">
        <v>132</v>
      </c>
      <c r="G115" s="52"/>
      <c r="H115" s="53" t="s">
        <v>149</v>
      </c>
      <c r="I115" s="50"/>
      <c r="J115" s="54">
        <v>1681258.2383999999</v>
      </c>
      <c r="K115" s="55"/>
      <c r="L115" s="54">
        <f t="shared" si="0"/>
        <v>916362129.66106176</v>
      </c>
      <c r="N115" s="48"/>
    </row>
    <row r="116" spans="1:14" ht="66.599999999999994" customHeight="1" x14ac:dyDescent="0.35">
      <c r="A116" s="1"/>
      <c r="B116" s="16" t="s">
        <v>150</v>
      </c>
      <c r="C116" s="49" t="s">
        <v>151</v>
      </c>
      <c r="D116" s="50"/>
      <c r="E116" s="51" t="s">
        <v>152</v>
      </c>
      <c r="F116" s="51" t="s">
        <v>132</v>
      </c>
      <c r="G116" s="52"/>
      <c r="H116" s="53" t="s">
        <v>153</v>
      </c>
      <c r="I116" s="50"/>
      <c r="J116" s="54"/>
      <c r="K116" s="55">
        <v>1327610.0299999998</v>
      </c>
      <c r="L116" s="54">
        <f t="shared" si="0"/>
        <v>915034519.63106179</v>
      </c>
      <c r="N116" s="48"/>
    </row>
    <row r="117" spans="1:14" ht="66.599999999999994" customHeight="1" x14ac:dyDescent="0.35">
      <c r="A117" s="1"/>
      <c r="B117" s="16" t="s">
        <v>154</v>
      </c>
      <c r="C117" s="49" t="s">
        <v>155</v>
      </c>
      <c r="D117" s="50"/>
      <c r="E117" s="51" t="s">
        <v>125</v>
      </c>
      <c r="F117" s="51" t="s">
        <v>156</v>
      </c>
      <c r="G117" s="52"/>
      <c r="H117" s="53" t="s">
        <v>157</v>
      </c>
      <c r="I117" s="50"/>
      <c r="J117" s="54"/>
      <c r="K117" s="55">
        <v>16697</v>
      </c>
      <c r="L117" s="54">
        <f t="shared" si="0"/>
        <v>915017822.63106179</v>
      </c>
      <c r="N117" s="48"/>
    </row>
    <row r="118" spans="1:14" ht="66.599999999999994" customHeight="1" x14ac:dyDescent="0.35">
      <c r="A118" s="1"/>
      <c r="B118" s="16" t="s">
        <v>154</v>
      </c>
      <c r="C118" s="49" t="s">
        <v>158</v>
      </c>
      <c r="D118" s="50"/>
      <c r="E118" s="51" t="s">
        <v>159</v>
      </c>
      <c r="F118" s="51" t="s">
        <v>160</v>
      </c>
      <c r="G118" s="52"/>
      <c r="H118" s="53" t="s">
        <v>161</v>
      </c>
      <c r="I118" s="50"/>
      <c r="J118" s="54"/>
      <c r="K118" s="55">
        <v>17676.400000000001</v>
      </c>
      <c r="L118" s="54">
        <f t="shared" si="0"/>
        <v>915000146.23106182</v>
      </c>
      <c r="N118" s="48"/>
    </row>
    <row r="119" spans="1:14" ht="66.599999999999994" customHeight="1" x14ac:dyDescent="0.35">
      <c r="A119" s="1"/>
      <c r="B119" s="16" t="s">
        <v>154</v>
      </c>
      <c r="C119" s="49" t="s">
        <v>162</v>
      </c>
      <c r="D119" s="50"/>
      <c r="E119" s="51" t="s">
        <v>163</v>
      </c>
      <c r="F119" s="56" t="s">
        <v>164</v>
      </c>
      <c r="G119" s="52"/>
      <c r="H119" s="53" t="s">
        <v>165</v>
      </c>
      <c r="I119" s="50"/>
      <c r="J119" s="54"/>
      <c r="K119" s="55">
        <v>10620</v>
      </c>
      <c r="L119" s="54">
        <f t="shared" si="0"/>
        <v>914989526.23106182</v>
      </c>
      <c r="N119" s="48"/>
    </row>
    <row r="120" spans="1:14" ht="66.599999999999994" customHeight="1" x14ac:dyDescent="0.35">
      <c r="A120" s="1"/>
      <c r="B120" s="16" t="s">
        <v>154</v>
      </c>
      <c r="C120" s="49" t="s">
        <v>166</v>
      </c>
      <c r="D120" s="50"/>
      <c r="E120" s="51" t="s">
        <v>167</v>
      </c>
      <c r="F120" s="56" t="s">
        <v>168</v>
      </c>
      <c r="G120" s="52"/>
      <c r="H120" s="53" t="s">
        <v>169</v>
      </c>
      <c r="I120" s="50"/>
      <c r="J120" s="54"/>
      <c r="K120" s="55">
        <v>111297.60000000001</v>
      </c>
      <c r="L120" s="54">
        <f t="shared" si="0"/>
        <v>914878228.63106179</v>
      </c>
      <c r="N120" s="48"/>
    </row>
    <row r="121" spans="1:14" ht="66.599999999999994" customHeight="1" x14ac:dyDescent="0.35">
      <c r="A121" s="1"/>
      <c r="B121" s="16" t="s">
        <v>154</v>
      </c>
      <c r="C121" s="49" t="s">
        <v>170</v>
      </c>
      <c r="D121" s="50"/>
      <c r="E121" s="51" t="s">
        <v>171</v>
      </c>
      <c r="F121" s="51" t="s">
        <v>172</v>
      </c>
      <c r="G121" s="52"/>
      <c r="H121" s="53" t="s">
        <v>173</v>
      </c>
      <c r="I121" s="50"/>
      <c r="J121" s="54"/>
      <c r="K121" s="55">
        <v>42120</v>
      </c>
      <c r="L121" s="54">
        <f t="shared" si="0"/>
        <v>914836108.63106179</v>
      </c>
      <c r="N121" s="48"/>
    </row>
    <row r="122" spans="1:14" ht="66.599999999999994" customHeight="1" x14ac:dyDescent="0.35">
      <c r="A122" s="1"/>
      <c r="B122" s="16" t="s">
        <v>154</v>
      </c>
      <c r="C122" s="57" t="s">
        <v>174</v>
      </c>
      <c r="D122" s="58"/>
      <c r="E122" s="59" t="s">
        <v>167</v>
      </c>
      <c r="F122" s="59" t="s">
        <v>175</v>
      </c>
      <c r="G122" s="60"/>
      <c r="H122" s="61" t="s">
        <v>176</v>
      </c>
      <c r="I122" s="58"/>
      <c r="J122" s="62"/>
      <c r="K122" s="63">
        <v>1652506.99</v>
      </c>
      <c r="L122" s="62">
        <f t="shared" si="0"/>
        <v>913183601.64106178</v>
      </c>
      <c r="N122" s="48"/>
    </row>
    <row r="123" spans="1:14" ht="66.599999999999994" customHeight="1" x14ac:dyDescent="0.35">
      <c r="A123" s="1"/>
      <c r="B123" s="16" t="s">
        <v>154</v>
      </c>
      <c r="C123" s="49" t="s">
        <v>177</v>
      </c>
      <c r="D123" s="50"/>
      <c r="E123" s="51" t="s">
        <v>178</v>
      </c>
      <c r="F123" s="51" t="s">
        <v>156</v>
      </c>
      <c r="G123" s="52"/>
      <c r="H123" s="53" t="s">
        <v>179</v>
      </c>
      <c r="I123" s="50"/>
      <c r="J123" s="54"/>
      <c r="K123" s="55">
        <v>74165.36</v>
      </c>
      <c r="L123" s="54">
        <f t="shared" si="0"/>
        <v>913109436.28106177</v>
      </c>
      <c r="N123" s="48"/>
    </row>
    <row r="124" spans="1:14" ht="66.599999999999994" customHeight="1" x14ac:dyDescent="0.35">
      <c r="A124" s="1"/>
      <c r="B124" s="64" t="s">
        <v>154</v>
      </c>
      <c r="C124" s="65" t="s">
        <v>180</v>
      </c>
      <c r="D124" s="66"/>
      <c r="E124" s="67" t="s">
        <v>181</v>
      </c>
      <c r="F124" s="68" t="s">
        <v>182</v>
      </c>
      <c r="G124" s="69"/>
      <c r="H124" s="70" t="s">
        <v>183</v>
      </c>
      <c r="I124" s="66"/>
      <c r="J124" s="71"/>
      <c r="K124" s="72">
        <v>292973.96999999997</v>
      </c>
      <c r="L124" s="71">
        <f t="shared" si="0"/>
        <v>912816462.31106174</v>
      </c>
    </row>
    <row r="125" spans="1:14" ht="66.599999999999994" customHeight="1" x14ac:dyDescent="0.35">
      <c r="A125" s="1"/>
      <c r="B125" s="64" t="s">
        <v>154</v>
      </c>
      <c r="C125" s="65" t="s">
        <v>184</v>
      </c>
      <c r="D125" s="66"/>
      <c r="E125" s="67" t="s">
        <v>185</v>
      </c>
      <c r="F125" s="68" t="s">
        <v>186</v>
      </c>
      <c r="G125" s="69"/>
      <c r="H125" s="70" t="s">
        <v>187</v>
      </c>
      <c r="I125" s="66"/>
      <c r="J125" s="71"/>
      <c r="K125" s="72">
        <v>1467073.13</v>
      </c>
      <c r="L125" s="71">
        <f t="shared" si="0"/>
        <v>911349389.18106174</v>
      </c>
    </row>
    <row r="126" spans="1:14" ht="66.599999999999994" customHeight="1" x14ac:dyDescent="0.35">
      <c r="A126" s="1"/>
      <c r="B126" s="64" t="s">
        <v>188</v>
      </c>
      <c r="C126" s="65" t="s">
        <v>189</v>
      </c>
      <c r="D126" s="66"/>
      <c r="E126" s="67" t="s">
        <v>190</v>
      </c>
      <c r="F126" s="68" t="s">
        <v>191</v>
      </c>
      <c r="G126" s="69"/>
      <c r="H126" s="70" t="s">
        <v>192</v>
      </c>
      <c r="I126" s="66"/>
      <c r="J126" s="71"/>
      <c r="K126" s="72">
        <v>300000</v>
      </c>
      <c r="L126" s="71">
        <f t="shared" si="0"/>
        <v>911049389.18106174</v>
      </c>
    </row>
    <row r="127" spans="1:14" ht="66.599999999999994" customHeight="1" x14ac:dyDescent="0.35">
      <c r="A127" s="1"/>
      <c r="B127" s="64" t="s">
        <v>188</v>
      </c>
      <c r="C127" s="65" t="s">
        <v>193</v>
      </c>
      <c r="D127" s="66"/>
      <c r="E127" s="67" t="s">
        <v>194</v>
      </c>
      <c r="F127" s="68" t="s">
        <v>195</v>
      </c>
      <c r="G127" s="69"/>
      <c r="H127" s="70" t="s">
        <v>196</v>
      </c>
      <c r="I127" s="66"/>
      <c r="J127" s="71"/>
      <c r="K127" s="72">
        <v>35400</v>
      </c>
      <c r="L127" s="71">
        <f t="shared" si="0"/>
        <v>911013989.18106174</v>
      </c>
    </row>
    <row r="128" spans="1:14" ht="66.599999999999994" customHeight="1" x14ac:dyDescent="0.35">
      <c r="A128" s="1"/>
      <c r="B128" s="64" t="s">
        <v>188</v>
      </c>
      <c r="C128" s="65" t="s">
        <v>197</v>
      </c>
      <c r="D128" s="66"/>
      <c r="E128" s="67" t="s">
        <v>198</v>
      </c>
      <c r="F128" s="68" t="s">
        <v>199</v>
      </c>
      <c r="G128" s="69"/>
      <c r="H128" s="70" t="s">
        <v>200</v>
      </c>
      <c r="I128" s="66"/>
      <c r="J128" s="71"/>
      <c r="K128" s="72">
        <v>5080</v>
      </c>
      <c r="L128" s="71">
        <f t="shared" si="0"/>
        <v>911008909.18106174</v>
      </c>
    </row>
    <row r="129" spans="1:14" ht="66.599999999999994" customHeight="1" x14ac:dyDescent="0.35">
      <c r="A129" s="1"/>
      <c r="B129" s="64" t="s">
        <v>188</v>
      </c>
      <c r="C129" s="65" t="s">
        <v>201</v>
      </c>
      <c r="D129" s="66"/>
      <c r="E129" s="67" t="s">
        <v>202</v>
      </c>
      <c r="F129" s="68" t="s">
        <v>203</v>
      </c>
      <c r="G129" s="69"/>
      <c r="H129" s="70" t="s">
        <v>204</v>
      </c>
      <c r="I129" s="66"/>
      <c r="J129" s="71"/>
      <c r="K129" s="72">
        <v>3036276.8800000004</v>
      </c>
      <c r="L129" s="71">
        <f t="shared" si="0"/>
        <v>907972632.30106175</v>
      </c>
    </row>
    <row r="130" spans="1:14" ht="66.599999999999994" customHeight="1" x14ac:dyDescent="0.35">
      <c r="A130" s="1"/>
      <c r="B130" s="64" t="s">
        <v>205</v>
      </c>
      <c r="C130" s="65" t="s">
        <v>206</v>
      </c>
      <c r="D130" s="66"/>
      <c r="E130" s="67" t="s">
        <v>207</v>
      </c>
      <c r="F130" s="51" t="s">
        <v>132</v>
      </c>
      <c r="G130" s="69"/>
      <c r="H130" s="70" t="s">
        <v>208</v>
      </c>
      <c r="I130" s="66"/>
      <c r="J130" s="71"/>
      <c r="K130" s="72">
        <v>98067.83</v>
      </c>
      <c r="L130" s="71">
        <f t="shared" si="0"/>
        <v>907874564.47106171</v>
      </c>
    </row>
    <row r="131" spans="1:14" ht="66.599999999999994" customHeight="1" x14ac:dyDescent="0.35">
      <c r="A131" s="1"/>
      <c r="B131" s="64" t="s">
        <v>205</v>
      </c>
      <c r="C131" s="65" t="s">
        <v>209</v>
      </c>
      <c r="D131" s="66"/>
      <c r="E131" s="67" t="s">
        <v>210</v>
      </c>
      <c r="F131" s="51" t="s">
        <v>132</v>
      </c>
      <c r="G131" s="69"/>
      <c r="H131" s="70" t="s">
        <v>211</v>
      </c>
      <c r="I131" s="66"/>
      <c r="J131" s="71"/>
      <c r="K131" s="72">
        <v>69294</v>
      </c>
      <c r="L131" s="71">
        <f t="shared" si="0"/>
        <v>907805270.47106171</v>
      </c>
    </row>
    <row r="132" spans="1:14" ht="66.599999999999994" customHeight="1" x14ac:dyDescent="0.35">
      <c r="A132" s="1"/>
      <c r="B132" s="64" t="s">
        <v>205</v>
      </c>
      <c r="C132" s="65" t="s">
        <v>212</v>
      </c>
      <c r="D132" s="66"/>
      <c r="E132" s="67" t="s">
        <v>213</v>
      </c>
      <c r="F132" s="51" t="s">
        <v>132</v>
      </c>
      <c r="G132" s="69"/>
      <c r="H132" s="70" t="s">
        <v>214</v>
      </c>
      <c r="I132" s="66"/>
      <c r="J132" s="71"/>
      <c r="K132" s="72">
        <v>4927729.1499999994</v>
      </c>
      <c r="L132" s="71">
        <f t="shared" si="0"/>
        <v>902877541.32106173</v>
      </c>
    </row>
    <row r="133" spans="1:14" ht="66.599999999999994" customHeight="1" x14ac:dyDescent="0.35">
      <c r="A133" s="1"/>
      <c r="B133" s="16" t="s">
        <v>205</v>
      </c>
      <c r="C133" s="49" t="s">
        <v>215</v>
      </c>
      <c r="D133" s="50"/>
      <c r="E133" s="51" t="s">
        <v>216</v>
      </c>
      <c r="F133" s="56" t="s">
        <v>132</v>
      </c>
      <c r="G133" s="52"/>
      <c r="H133" s="53" t="s">
        <v>217</v>
      </c>
      <c r="I133" s="50"/>
      <c r="J133" s="54"/>
      <c r="K133" s="55">
        <v>20000</v>
      </c>
      <c r="L133" s="71">
        <f t="shared" si="0"/>
        <v>902857541.32106173</v>
      </c>
    </row>
    <row r="134" spans="1:14" ht="66.599999999999994" customHeight="1" x14ac:dyDescent="0.35">
      <c r="A134" s="1"/>
      <c r="B134" s="16" t="s">
        <v>218</v>
      </c>
      <c r="C134" s="73" t="s">
        <v>219</v>
      </c>
      <c r="D134" s="50"/>
      <c r="E134" s="51" t="s">
        <v>220</v>
      </c>
      <c r="F134" s="56" t="s">
        <v>221</v>
      </c>
      <c r="G134" s="50"/>
      <c r="H134" s="53" t="s">
        <v>222</v>
      </c>
      <c r="I134" s="50"/>
      <c r="J134" s="54"/>
      <c r="K134" s="54">
        <v>8964766.9700000007</v>
      </c>
      <c r="L134" s="54">
        <f t="shared" si="0"/>
        <v>893892774.3510617</v>
      </c>
    </row>
    <row r="135" spans="1:14" ht="66.599999999999994" customHeight="1" x14ac:dyDescent="0.35">
      <c r="A135" s="1"/>
      <c r="B135" s="16" t="s">
        <v>218</v>
      </c>
      <c r="C135" s="73" t="s">
        <v>223</v>
      </c>
      <c r="D135" s="50"/>
      <c r="E135" s="51" t="s">
        <v>224</v>
      </c>
      <c r="F135" s="56" t="s">
        <v>132</v>
      </c>
      <c r="G135" s="50"/>
      <c r="H135" s="53" t="s">
        <v>225</v>
      </c>
      <c r="I135" s="50"/>
      <c r="J135" s="54"/>
      <c r="K135" s="54">
        <v>5180846.4399999995</v>
      </c>
      <c r="L135" s="54">
        <f t="shared" si="0"/>
        <v>888711927.91106164</v>
      </c>
    </row>
    <row r="136" spans="1:14" ht="66.599999999999994" customHeight="1" x14ac:dyDescent="0.35">
      <c r="A136" s="1"/>
      <c r="B136" s="16" t="s">
        <v>226</v>
      </c>
      <c r="C136" s="73" t="s">
        <v>227</v>
      </c>
      <c r="D136" s="50"/>
      <c r="E136" s="51" t="s">
        <v>228</v>
      </c>
      <c r="F136" s="51" t="s">
        <v>229</v>
      </c>
      <c r="G136" s="50"/>
      <c r="H136" s="53" t="s">
        <v>230</v>
      </c>
      <c r="I136" s="50"/>
      <c r="J136" s="54"/>
      <c r="K136" s="54">
        <v>320145.63</v>
      </c>
      <c r="L136" s="54">
        <f t="shared" si="0"/>
        <v>888391782.28106165</v>
      </c>
    </row>
    <row r="137" spans="1:14" ht="66.599999999999994" customHeight="1" x14ac:dyDescent="0.35">
      <c r="A137" s="1"/>
      <c r="B137" s="16" t="s">
        <v>226</v>
      </c>
      <c r="C137" s="73" t="s">
        <v>231</v>
      </c>
      <c r="D137" s="50"/>
      <c r="E137" s="51" t="s">
        <v>232</v>
      </c>
      <c r="F137" s="51" t="s">
        <v>233</v>
      </c>
      <c r="G137" s="50"/>
      <c r="H137" s="53" t="s">
        <v>234</v>
      </c>
      <c r="I137" s="50"/>
      <c r="J137" s="74"/>
      <c r="K137" s="54">
        <v>85392.1</v>
      </c>
      <c r="L137" s="54">
        <f t="shared" si="0"/>
        <v>888306390.18106163</v>
      </c>
      <c r="N137" s="75"/>
    </row>
    <row r="138" spans="1:14" ht="66.599999999999994" customHeight="1" x14ac:dyDescent="0.35">
      <c r="A138" s="1"/>
      <c r="B138" s="16" t="s">
        <v>226</v>
      </c>
      <c r="C138" s="73" t="s">
        <v>235</v>
      </c>
      <c r="D138" s="50"/>
      <c r="E138" s="56" t="s">
        <v>125</v>
      </c>
      <c r="F138" s="53" t="s">
        <v>236</v>
      </c>
      <c r="G138" s="50"/>
      <c r="H138" s="53" t="s">
        <v>237</v>
      </c>
      <c r="I138" s="50"/>
      <c r="J138" s="74"/>
      <c r="K138" s="54">
        <v>151984</v>
      </c>
      <c r="L138" s="54">
        <f t="shared" si="0"/>
        <v>888154406.18106163</v>
      </c>
    </row>
    <row r="139" spans="1:14" ht="66.599999999999994" customHeight="1" x14ac:dyDescent="0.35">
      <c r="A139" s="1"/>
      <c r="B139" s="16">
        <v>45427</v>
      </c>
      <c r="C139" s="73"/>
      <c r="D139" s="50"/>
      <c r="E139" s="56" t="s">
        <v>238</v>
      </c>
      <c r="F139" s="53" t="s">
        <v>132</v>
      </c>
      <c r="G139" s="50"/>
      <c r="H139" s="53" t="s">
        <v>239</v>
      </c>
      <c r="I139" s="50"/>
      <c r="J139" s="74">
        <v>1815882.1</v>
      </c>
      <c r="K139" s="54"/>
      <c r="L139" s="54">
        <f>+L138+J139-K139</f>
        <v>889970288.28106165</v>
      </c>
    </row>
    <row r="140" spans="1:14" ht="66.599999999999994" customHeight="1" x14ac:dyDescent="0.35">
      <c r="A140" s="1"/>
      <c r="B140" s="16" t="s">
        <v>240</v>
      </c>
      <c r="C140" s="73" t="s">
        <v>241</v>
      </c>
      <c r="D140" s="50"/>
      <c r="E140" s="50" t="s">
        <v>242</v>
      </c>
      <c r="F140" s="53" t="s">
        <v>243</v>
      </c>
      <c r="G140" s="50"/>
      <c r="H140" s="53" t="s">
        <v>244</v>
      </c>
      <c r="I140" s="50"/>
      <c r="J140" s="74"/>
      <c r="K140" s="54">
        <v>12724857.539999999</v>
      </c>
      <c r="L140" s="54">
        <f>+L139+J140-K140</f>
        <v>877245430.74106169</v>
      </c>
    </row>
    <row r="141" spans="1:14" ht="66.599999999999994" customHeight="1" x14ac:dyDescent="0.35">
      <c r="A141" s="1"/>
      <c r="B141" s="16" t="s">
        <v>240</v>
      </c>
      <c r="C141" s="73" t="s">
        <v>245</v>
      </c>
      <c r="D141" s="50"/>
      <c r="E141" s="51" t="s">
        <v>246</v>
      </c>
      <c r="F141" s="53" t="s">
        <v>247</v>
      </c>
      <c r="G141" s="50"/>
      <c r="H141" s="53" t="s">
        <v>248</v>
      </c>
      <c r="I141" s="50"/>
      <c r="J141" s="74"/>
      <c r="K141" s="54">
        <v>2822098.22</v>
      </c>
      <c r="L141" s="54">
        <f t="shared" si="0"/>
        <v>874423332.52106166</v>
      </c>
    </row>
    <row r="142" spans="1:14" ht="66.599999999999994" customHeight="1" x14ac:dyDescent="0.35">
      <c r="A142" s="1"/>
      <c r="B142" s="16" t="s">
        <v>240</v>
      </c>
      <c r="C142" s="73" t="s">
        <v>249</v>
      </c>
      <c r="D142" s="50"/>
      <c r="E142" s="51" t="s">
        <v>250</v>
      </c>
      <c r="F142" s="56" t="s">
        <v>251</v>
      </c>
      <c r="G142" s="50"/>
      <c r="H142" s="53" t="s">
        <v>252</v>
      </c>
      <c r="I142" s="50"/>
      <c r="J142" s="74"/>
      <c r="K142" s="54">
        <v>5911988.0499999998</v>
      </c>
      <c r="L142" s="54">
        <f t="shared" si="0"/>
        <v>868511344.47106171</v>
      </c>
    </row>
    <row r="143" spans="1:14" ht="66.599999999999994" customHeight="1" x14ac:dyDescent="0.35">
      <c r="A143" s="1"/>
      <c r="B143" s="16" t="s">
        <v>253</v>
      </c>
      <c r="C143" s="73" t="s">
        <v>254</v>
      </c>
      <c r="D143" s="50"/>
      <c r="E143" s="51" t="s">
        <v>190</v>
      </c>
      <c r="F143" s="56" t="s">
        <v>255</v>
      </c>
      <c r="G143" s="50"/>
      <c r="H143" s="53" t="s">
        <v>256</v>
      </c>
      <c r="I143" s="50"/>
      <c r="J143" s="74"/>
      <c r="K143" s="54">
        <v>387590.28</v>
      </c>
      <c r="L143" s="54">
        <f t="shared" si="0"/>
        <v>868123754.19106174</v>
      </c>
    </row>
    <row r="144" spans="1:14" ht="66.599999999999994" customHeight="1" x14ac:dyDescent="0.35">
      <c r="A144" s="1"/>
      <c r="B144" s="16" t="s">
        <v>253</v>
      </c>
      <c r="C144" s="73" t="s">
        <v>257</v>
      </c>
      <c r="D144" s="50"/>
      <c r="E144" s="51" t="s">
        <v>258</v>
      </c>
      <c r="F144" s="56" t="s">
        <v>132</v>
      </c>
      <c r="G144" s="50"/>
      <c r="H144" s="53" t="s">
        <v>259</v>
      </c>
      <c r="I144" s="50"/>
      <c r="J144" s="74"/>
      <c r="K144" s="54">
        <v>63519.5</v>
      </c>
      <c r="L144" s="54">
        <f t="shared" si="0"/>
        <v>868060234.69106174</v>
      </c>
    </row>
    <row r="145" spans="1:12" ht="66.599999999999994" customHeight="1" x14ac:dyDescent="0.35">
      <c r="A145" s="1"/>
      <c r="B145" s="16" t="s">
        <v>253</v>
      </c>
      <c r="C145" s="73" t="s">
        <v>260</v>
      </c>
      <c r="D145" s="50"/>
      <c r="E145" s="50" t="s">
        <v>261</v>
      </c>
      <c r="F145" s="53" t="s">
        <v>262</v>
      </c>
      <c r="G145" s="50"/>
      <c r="H145" s="53" t="s">
        <v>263</v>
      </c>
      <c r="I145" s="50"/>
      <c r="J145" s="74"/>
      <c r="K145" s="54">
        <v>3384256.44</v>
      </c>
      <c r="L145" s="54">
        <f t="shared" si="0"/>
        <v>864675978.25106168</v>
      </c>
    </row>
    <row r="146" spans="1:12" ht="52.15" customHeight="1" x14ac:dyDescent="0.35">
      <c r="A146" s="1"/>
      <c r="B146" s="16" t="s">
        <v>253</v>
      </c>
      <c r="C146" s="73" t="s">
        <v>264</v>
      </c>
      <c r="D146" s="50"/>
      <c r="E146" s="51" t="s">
        <v>242</v>
      </c>
      <c r="F146" s="53" t="s">
        <v>265</v>
      </c>
      <c r="G146" s="50"/>
      <c r="H146" s="53" t="s">
        <v>266</v>
      </c>
      <c r="I146" s="50"/>
      <c r="J146" s="74"/>
      <c r="K146" s="54">
        <v>10463947.949999999</v>
      </c>
      <c r="L146" s="54">
        <f t="shared" si="0"/>
        <v>854212030.30106163</v>
      </c>
    </row>
    <row r="147" spans="1:12" ht="54" x14ac:dyDescent="0.35">
      <c r="A147" s="1"/>
      <c r="B147" s="16">
        <v>45432</v>
      </c>
      <c r="C147" s="73">
        <v>1396</v>
      </c>
      <c r="D147" s="50"/>
      <c r="E147" s="50" t="s">
        <v>267</v>
      </c>
      <c r="F147" s="56" t="s">
        <v>132</v>
      </c>
      <c r="G147" s="50"/>
      <c r="H147" s="53" t="s">
        <v>268</v>
      </c>
      <c r="I147" s="50"/>
      <c r="J147" s="74"/>
      <c r="K147" s="54">
        <v>2110000</v>
      </c>
      <c r="L147" s="54">
        <f t="shared" si="0"/>
        <v>852102030.30106163</v>
      </c>
    </row>
    <row r="148" spans="1:12" ht="54" x14ac:dyDescent="0.35">
      <c r="A148" s="1"/>
      <c r="B148" s="16">
        <v>45432</v>
      </c>
      <c r="C148" s="73">
        <v>1406</v>
      </c>
      <c r="D148" s="50"/>
      <c r="E148" s="51" t="s">
        <v>269</v>
      </c>
      <c r="F148" s="53" t="s">
        <v>270</v>
      </c>
      <c r="G148" s="50"/>
      <c r="H148" s="53" t="s">
        <v>271</v>
      </c>
      <c r="I148" s="50"/>
      <c r="J148" s="74"/>
      <c r="K148" s="54">
        <v>15303266.67</v>
      </c>
      <c r="L148" s="54">
        <f t="shared" si="0"/>
        <v>836798763.63106167</v>
      </c>
    </row>
    <row r="149" spans="1:12" ht="54" x14ac:dyDescent="0.35">
      <c r="A149" s="1"/>
      <c r="B149" s="16">
        <v>45433</v>
      </c>
      <c r="C149" s="73">
        <v>1408</v>
      </c>
      <c r="D149" s="50"/>
      <c r="E149" s="51" t="s">
        <v>267</v>
      </c>
      <c r="F149" s="56" t="s">
        <v>132</v>
      </c>
      <c r="G149" s="50"/>
      <c r="H149" s="53" t="s">
        <v>272</v>
      </c>
      <c r="I149" s="50"/>
      <c r="J149" s="74"/>
      <c r="K149" s="54">
        <v>12928500</v>
      </c>
      <c r="L149" s="54">
        <f t="shared" si="0"/>
        <v>823870263.63106167</v>
      </c>
    </row>
    <row r="150" spans="1:12" ht="56.45" customHeight="1" x14ac:dyDescent="0.35">
      <c r="A150" s="1"/>
      <c r="B150" s="16">
        <v>45434</v>
      </c>
      <c r="C150" s="73">
        <v>1426</v>
      </c>
      <c r="D150" s="50"/>
      <c r="E150" s="51" t="s">
        <v>220</v>
      </c>
      <c r="F150" s="51" t="s">
        <v>273</v>
      </c>
      <c r="G150" s="50"/>
      <c r="H150" s="53" t="s">
        <v>274</v>
      </c>
      <c r="I150" s="50"/>
      <c r="J150" s="74"/>
      <c r="K150" s="54">
        <v>2607433.69</v>
      </c>
      <c r="L150" s="54">
        <f t="shared" si="0"/>
        <v>821262829.94106162</v>
      </c>
    </row>
    <row r="151" spans="1:12" ht="56.45" customHeight="1" x14ac:dyDescent="0.35">
      <c r="A151" s="1"/>
      <c r="B151" s="16">
        <v>45434</v>
      </c>
      <c r="C151" s="73">
        <v>1436</v>
      </c>
      <c r="D151" s="50"/>
      <c r="E151" s="50" t="s">
        <v>275</v>
      </c>
      <c r="F151" s="56" t="s">
        <v>276</v>
      </c>
      <c r="G151" s="50"/>
      <c r="H151" s="53" t="s">
        <v>277</v>
      </c>
      <c r="I151" s="50"/>
      <c r="J151" s="74"/>
      <c r="K151" s="54">
        <v>111975.25</v>
      </c>
      <c r="L151" s="54">
        <f t="shared" si="0"/>
        <v>821150854.69106162</v>
      </c>
    </row>
    <row r="152" spans="1:12" ht="56.45" customHeight="1" x14ac:dyDescent="0.35">
      <c r="A152" s="1"/>
      <c r="B152" s="16">
        <v>45434</v>
      </c>
      <c r="C152" s="73">
        <v>1437</v>
      </c>
      <c r="D152" s="73"/>
      <c r="E152" s="50" t="s">
        <v>275</v>
      </c>
      <c r="F152" s="56" t="s">
        <v>276</v>
      </c>
      <c r="G152" s="50"/>
      <c r="H152" s="53" t="s">
        <v>278</v>
      </c>
      <c r="I152" s="50"/>
      <c r="J152" s="54"/>
      <c r="K152" s="54">
        <v>252966.94</v>
      </c>
      <c r="L152" s="54">
        <f t="shared" si="0"/>
        <v>820897887.75106156</v>
      </c>
    </row>
    <row r="153" spans="1:12" ht="56.45" customHeight="1" x14ac:dyDescent="0.35">
      <c r="A153" s="1"/>
      <c r="B153" s="16">
        <v>45434</v>
      </c>
      <c r="C153" s="73">
        <v>1438</v>
      </c>
      <c r="D153" s="73"/>
      <c r="E153" s="51" t="s">
        <v>194</v>
      </c>
      <c r="F153" s="56" t="s">
        <v>279</v>
      </c>
      <c r="G153" s="50"/>
      <c r="H153" s="53" t="s">
        <v>280</v>
      </c>
      <c r="I153" s="50"/>
      <c r="J153" s="54"/>
      <c r="K153" s="54">
        <v>70947.5</v>
      </c>
      <c r="L153" s="54">
        <f t="shared" si="0"/>
        <v>820826940.25106156</v>
      </c>
    </row>
    <row r="154" spans="1:12" ht="56.45" customHeight="1" x14ac:dyDescent="0.35">
      <c r="A154" s="1"/>
      <c r="B154" s="16">
        <v>45434</v>
      </c>
      <c r="C154" s="73">
        <v>1439</v>
      </c>
      <c r="D154" s="73"/>
      <c r="E154" s="51" t="s">
        <v>194</v>
      </c>
      <c r="F154" s="56" t="s">
        <v>279</v>
      </c>
      <c r="G154" s="50"/>
      <c r="H154" s="53" t="s">
        <v>281</v>
      </c>
      <c r="I154" s="50"/>
      <c r="J154" s="54"/>
      <c r="K154" s="54">
        <v>35473.75</v>
      </c>
      <c r="L154" s="54">
        <f t="shared" si="0"/>
        <v>820791466.50106156</v>
      </c>
    </row>
    <row r="155" spans="1:12" ht="56.45" customHeight="1" x14ac:dyDescent="0.35">
      <c r="A155" s="1"/>
      <c r="B155" s="16">
        <v>45434</v>
      </c>
      <c r="C155" s="73">
        <v>1440</v>
      </c>
      <c r="D155" s="73"/>
      <c r="E155" s="51" t="s">
        <v>194</v>
      </c>
      <c r="F155" s="56" t="s">
        <v>279</v>
      </c>
      <c r="G155" s="50"/>
      <c r="H155" s="53" t="s">
        <v>282</v>
      </c>
      <c r="I155" s="50"/>
      <c r="J155" s="54"/>
      <c r="K155" s="54">
        <v>30509.88</v>
      </c>
      <c r="L155" s="54">
        <f t="shared" si="0"/>
        <v>820760956.62106156</v>
      </c>
    </row>
    <row r="156" spans="1:12" ht="56.45" customHeight="1" x14ac:dyDescent="0.35">
      <c r="A156" s="1"/>
      <c r="B156" s="16">
        <v>45434</v>
      </c>
      <c r="C156" s="73">
        <v>1441</v>
      </c>
      <c r="D156" s="73"/>
      <c r="E156" s="50" t="s">
        <v>275</v>
      </c>
      <c r="F156" s="56" t="s">
        <v>283</v>
      </c>
      <c r="G156" s="50"/>
      <c r="H156" s="53" t="s">
        <v>284</v>
      </c>
      <c r="I156" s="50"/>
      <c r="J156" s="54"/>
      <c r="K156" s="54">
        <v>250065.6</v>
      </c>
      <c r="L156" s="54">
        <f t="shared" si="0"/>
        <v>820510891.02106154</v>
      </c>
    </row>
    <row r="157" spans="1:12" ht="56.45" customHeight="1" x14ac:dyDescent="0.35">
      <c r="A157" s="1"/>
      <c r="B157" s="16">
        <v>45434</v>
      </c>
      <c r="C157" s="73">
        <v>1442</v>
      </c>
      <c r="D157" s="73"/>
      <c r="E157" s="50" t="s">
        <v>285</v>
      </c>
      <c r="F157" s="56" t="s">
        <v>286</v>
      </c>
      <c r="G157" s="50"/>
      <c r="H157" s="53" t="s">
        <v>287</v>
      </c>
      <c r="I157" s="50"/>
      <c r="J157" s="54"/>
      <c r="K157" s="54">
        <v>13530</v>
      </c>
      <c r="L157" s="54">
        <f t="shared" si="0"/>
        <v>820497361.02106154</v>
      </c>
    </row>
    <row r="158" spans="1:12" ht="56.45" customHeight="1" x14ac:dyDescent="0.35">
      <c r="A158" s="1"/>
      <c r="B158" s="16">
        <v>45434</v>
      </c>
      <c r="C158" s="73">
        <v>1443</v>
      </c>
      <c r="D158" s="73"/>
      <c r="E158" s="50" t="s">
        <v>167</v>
      </c>
      <c r="F158" s="56" t="s">
        <v>288</v>
      </c>
      <c r="G158" s="50"/>
      <c r="H158" s="53" t="s">
        <v>289</v>
      </c>
      <c r="I158" s="50"/>
      <c r="J158" s="54"/>
      <c r="K158" s="54">
        <v>100000</v>
      </c>
      <c r="L158" s="54">
        <f t="shared" si="0"/>
        <v>820397361.02106154</v>
      </c>
    </row>
    <row r="159" spans="1:12" ht="56.45" customHeight="1" x14ac:dyDescent="0.35">
      <c r="A159" s="1"/>
      <c r="B159" s="16">
        <v>45434</v>
      </c>
      <c r="C159" s="73">
        <v>1444</v>
      </c>
      <c r="D159" s="73"/>
      <c r="E159" s="50" t="s">
        <v>194</v>
      </c>
      <c r="F159" s="56" t="s">
        <v>279</v>
      </c>
      <c r="G159" s="50"/>
      <c r="H159" s="53" t="s">
        <v>290</v>
      </c>
      <c r="I159" s="50"/>
      <c r="J159" s="54"/>
      <c r="K159" s="54">
        <v>35473.75</v>
      </c>
      <c r="L159" s="54">
        <f t="shared" si="0"/>
        <v>820361887.27106154</v>
      </c>
    </row>
    <row r="160" spans="1:12" ht="56.45" customHeight="1" x14ac:dyDescent="0.35">
      <c r="A160" s="1"/>
      <c r="B160" s="16">
        <v>45434</v>
      </c>
      <c r="C160" s="73">
        <v>1447</v>
      </c>
      <c r="D160" s="73"/>
      <c r="E160" s="50" t="s">
        <v>181</v>
      </c>
      <c r="F160" s="56" t="s">
        <v>182</v>
      </c>
      <c r="G160" s="50"/>
      <c r="H160" s="53" t="s">
        <v>291</v>
      </c>
      <c r="I160" s="50"/>
      <c r="J160" s="54"/>
      <c r="K160" s="54">
        <v>167580.46</v>
      </c>
      <c r="L160" s="54">
        <f t="shared" si="0"/>
        <v>820194306.8110615</v>
      </c>
    </row>
    <row r="161" spans="1:14" ht="56.45" customHeight="1" x14ac:dyDescent="0.35">
      <c r="A161" s="1"/>
      <c r="B161" s="16">
        <v>45435</v>
      </c>
      <c r="C161" s="73">
        <v>1461</v>
      </c>
      <c r="D161" s="73"/>
      <c r="E161" s="50" t="s">
        <v>194</v>
      </c>
      <c r="F161" s="53" t="s">
        <v>292</v>
      </c>
      <c r="G161" s="50"/>
      <c r="H161" s="53" t="s">
        <v>293</v>
      </c>
      <c r="I161" s="50"/>
      <c r="J161" s="54"/>
      <c r="K161" s="54">
        <v>58113.48</v>
      </c>
      <c r="L161" s="54">
        <f t="shared" si="0"/>
        <v>820136193.33106148</v>
      </c>
    </row>
    <row r="162" spans="1:14" ht="56.45" customHeight="1" x14ac:dyDescent="0.35">
      <c r="A162" s="1"/>
      <c r="B162" s="16">
        <v>45435</v>
      </c>
      <c r="C162" s="73">
        <v>1462</v>
      </c>
      <c r="D162" s="73"/>
      <c r="E162" s="56" t="s">
        <v>294</v>
      </c>
      <c r="F162" s="56" t="s">
        <v>295</v>
      </c>
      <c r="G162" s="50"/>
      <c r="H162" s="53" t="s">
        <v>296</v>
      </c>
      <c r="I162" s="50"/>
      <c r="J162" s="54"/>
      <c r="K162" s="54">
        <v>46020</v>
      </c>
      <c r="L162" s="54">
        <f t="shared" si="0"/>
        <v>820090173.33106148</v>
      </c>
    </row>
    <row r="163" spans="1:14" ht="56.45" customHeight="1" x14ac:dyDescent="0.35">
      <c r="A163" s="1"/>
      <c r="B163" s="16">
        <v>45435</v>
      </c>
      <c r="C163" s="73">
        <v>1463</v>
      </c>
      <c r="D163" s="73"/>
      <c r="E163" s="56" t="s">
        <v>121</v>
      </c>
      <c r="F163" s="56" t="s">
        <v>297</v>
      </c>
      <c r="G163" s="50"/>
      <c r="H163" s="53" t="s">
        <v>298</v>
      </c>
      <c r="I163" s="50"/>
      <c r="J163" s="54"/>
      <c r="K163" s="54">
        <v>25370</v>
      </c>
      <c r="L163" s="54">
        <f t="shared" si="0"/>
        <v>820064803.33106148</v>
      </c>
    </row>
    <row r="164" spans="1:14" ht="56.45" customHeight="1" x14ac:dyDescent="0.35">
      <c r="A164" s="1"/>
      <c r="B164" s="16">
        <v>45435</v>
      </c>
      <c r="C164" s="73">
        <v>1464</v>
      </c>
      <c r="D164" s="73"/>
      <c r="E164" s="56" t="s">
        <v>299</v>
      </c>
      <c r="F164" s="56" t="s">
        <v>300</v>
      </c>
      <c r="G164" s="50"/>
      <c r="H164" s="53" t="s">
        <v>301</v>
      </c>
      <c r="I164" s="50"/>
      <c r="J164" s="54"/>
      <c r="K164" s="54">
        <v>24923.599999999999</v>
      </c>
      <c r="L164" s="54">
        <f t="shared" si="0"/>
        <v>820039879.73106146</v>
      </c>
      <c r="N164" s="75"/>
    </row>
    <row r="165" spans="1:14" ht="56.45" customHeight="1" x14ac:dyDescent="0.35">
      <c r="A165" s="1"/>
      <c r="B165" s="16">
        <v>45435</v>
      </c>
      <c r="C165" s="73">
        <v>1475</v>
      </c>
      <c r="D165" s="73"/>
      <c r="E165" s="56" t="s">
        <v>302</v>
      </c>
      <c r="F165" s="56" t="s">
        <v>303</v>
      </c>
      <c r="G165" s="50"/>
      <c r="H165" s="53" t="s">
        <v>304</v>
      </c>
      <c r="I165" s="50"/>
      <c r="J165" s="54"/>
      <c r="K165" s="54">
        <v>5150000</v>
      </c>
      <c r="L165" s="54">
        <f t="shared" si="0"/>
        <v>814889879.73106146</v>
      </c>
      <c r="N165" s="75"/>
    </row>
    <row r="166" spans="1:14" ht="56.45" customHeight="1" x14ac:dyDescent="0.35">
      <c r="A166" s="1"/>
      <c r="B166" s="16">
        <v>45435</v>
      </c>
      <c r="C166" s="73"/>
      <c r="D166" s="73"/>
      <c r="E166" s="56" t="s">
        <v>305</v>
      </c>
      <c r="F166" s="56" t="s">
        <v>132</v>
      </c>
      <c r="G166" s="50"/>
      <c r="H166" s="53" t="s">
        <v>306</v>
      </c>
      <c r="I166" s="50"/>
      <c r="J166" s="54">
        <v>1788088.38</v>
      </c>
      <c r="K166" s="54"/>
      <c r="L166" s="54">
        <f t="shared" si="0"/>
        <v>816677968.11106145</v>
      </c>
      <c r="N166" s="75"/>
    </row>
    <row r="167" spans="1:14" ht="54" x14ac:dyDescent="0.35">
      <c r="A167" s="1"/>
      <c r="B167" s="16" t="s">
        <v>307</v>
      </c>
      <c r="C167" s="73" t="s">
        <v>308</v>
      </c>
      <c r="D167" s="73"/>
      <c r="E167" s="56" t="s">
        <v>275</v>
      </c>
      <c r="F167" s="56" t="s">
        <v>309</v>
      </c>
      <c r="G167" s="50"/>
      <c r="H167" s="53" t="s">
        <v>310</v>
      </c>
      <c r="I167" s="50"/>
      <c r="J167" s="54"/>
      <c r="K167" s="54">
        <v>149200.81</v>
      </c>
      <c r="L167" s="54">
        <f t="shared" si="0"/>
        <v>816528767.30106151</v>
      </c>
      <c r="N167" s="75"/>
    </row>
    <row r="168" spans="1:14" ht="54" x14ac:dyDescent="0.35">
      <c r="A168" s="1"/>
      <c r="B168" s="16" t="s">
        <v>307</v>
      </c>
      <c r="C168" s="73" t="s">
        <v>311</v>
      </c>
      <c r="D168" s="73"/>
      <c r="E168" s="56" t="s">
        <v>312</v>
      </c>
      <c r="F168" s="56" t="s">
        <v>313</v>
      </c>
      <c r="G168" s="50"/>
      <c r="H168" s="53" t="s">
        <v>314</v>
      </c>
      <c r="I168" s="50"/>
      <c r="J168" s="54"/>
      <c r="K168" s="54">
        <v>2670513.0999999996</v>
      </c>
      <c r="L168" s="54">
        <f t="shared" si="0"/>
        <v>813858254.20106149</v>
      </c>
      <c r="N168" s="75"/>
    </row>
    <row r="169" spans="1:14" ht="55.5" customHeight="1" x14ac:dyDescent="0.35">
      <c r="A169" s="1"/>
      <c r="B169" s="16">
        <v>45439</v>
      </c>
      <c r="C169" s="73">
        <v>1499</v>
      </c>
      <c r="D169" s="73"/>
      <c r="E169" s="56" t="s">
        <v>315</v>
      </c>
      <c r="F169" s="53" t="s">
        <v>316</v>
      </c>
      <c r="G169" s="50"/>
      <c r="H169" s="53" t="s">
        <v>317</v>
      </c>
      <c r="I169" s="50"/>
      <c r="J169" s="54"/>
      <c r="K169" s="54">
        <v>264615</v>
      </c>
      <c r="L169" s="54">
        <f t="shared" si="0"/>
        <v>813593639.20106149</v>
      </c>
      <c r="N169" s="75"/>
    </row>
    <row r="170" spans="1:14" ht="54" x14ac:dyDescent="0.35">
      <c r="A170" s="1"/>
      <c r="B170" s="16">
        <v>45439</v>
      </c>
      <c r="C170" s="73">
        <v>1501</v>
      </c>
      <c r="D170" s="73"/>
      <c r="E170" s="56" t="s">
        <v>140</v>
      </c>
      <c r="F170" s="53" t="s">
        <v>132</v>
      </c>
      <c r="G170" s="50"/>
      <c r="H170" s="53" t="s">
        <v>318</v>
      </c>
      <c r="I170" s="50"/>
      <c r="J170" s="54"/>
      <c r="K170" s="54">
        <v>415052.77</v>
      </c>
      <c r="L170" s="54">
        <f t="shared" ref="L170:L196" si="1">+L169+J170-K170</f>
        <v>813178586.43106151</v>
      </c>
      <c r="N170" s="75"/>
    </row>
    <row r="171" spans="1:14" ht="36" x14ac:dyDescent="0.35">
      <c r="A171" s="1"/>
      <c r="B171" s="16">
        <v>45439</v>
      </c>
      <c r="C171" s="73">
        <v>1505</v>
      </c>
      <c r="D171" s="73"/>
      <c r="E171" s="56" t="s">
        <v>242</v>
      </c>
      <c r="F171" s="53" t="s">
        <v>319</v>
      </c>
      <c r="G171" s="50"/>
      <c r="H171" s="53" t="s">
        <v>320</v>
      </c>
      <c r="I171" s="50"/>
      <c r="J171" s="54"/>
      <c r="K171" s="54">
        <v>3711483.89</v>
      </c>
      <c r="L171" s="54">
        <f t="shared" si="1"/>
        <v>809467102.54106152</v>
      </c>
      <c r="N171" s="75"/>
    </row>
    <row r="172" spans="1:14" ht="54" x14ac:dyDescent="0.35">
      <c r="A172" s="1"/>
      <c r="B172" s="16">
        <v>45440</v>
      </c>
      <c r="C172" s="73">
        <v>1507</v>
      </c>
      <c r="D172" s="73"/>
      <c r="E172" s="56" t="s">
        <v>140</v>
      </c>
      <c r="F172" s="53" t="s">
        <v>132</v>
      </c>
      <c r="G172" s="50"/>
      <c r="H172" s="53" t="s">
        <v>321</v>
      </c>
      <c r="I172" s="50"/>
      <c r="J172" s="54"/>
      <c r="K172" s="54">
        <v>247666.67</v>
      </c>
      <c r="L172" s="54">
        <f t="shared" si="1"/>
        <v>809219435.87106156</v>
      </c>
      <c r="N172" s="75"/>
    </row>
    <row r="173" spans="1:14" ht="54" x14ac:dyDescent="0.35">
      <c r="A173" s="1"/>
      <c r="B173" s="16">
        <v>45440</v>
      </c>
      <c r="C173" s="73">
        <v>1511</v>
      </c>
      <c r="D173" s="73"/>
      <c r="E173" s="56" t="s">
        <v>322</v>
      </c>
      <c r="F173" s="56" t="s">
        <v>323</v>
      </c>
      <c r="G173" s="50"/>
      <c r="H173" s="53" t="s">
        <v>324</v>
      </c>
      <c r="I173" s="50"/>
      <c r="J173" s="54"/>
      <c r="K173" s="54">
        <v>17473200.359999999</v>
      </c>
      <c r="L173" s="54">
        <f t="shared" si="1"/>
        <v>791746235.51106155</v>
      </c>
      <c r="N173" s="75"/>
    </row>
    <row r="174" spans="1:14" ht="54" x14ac:dyDescent="0.35">
      <c r="A174" s="1"/>
      <c r="B174" s="16">
        <v>45440</v>
      </c>
      <c r="C174" s="73"/>
      <c r="D174" s="73"/>
      <c r="E174" s="56" t="s">
        <v>325</v>
      </c>
      <c r="F174" s="56" t="s">
        <v>132</v>
      </c>
      <c r="G174" s="50"/>
      <c r="H174" s="53" t="s">
        <v>326</v>
      </c>
      <c r="I174" s="50"/>
      <c r="J174" s="54">
        <v>148381007.76594999</v>
      </c>
      <c r="K174" s="54"/>
      <c r="L174" s="54">
        <f t="shared" si="1"/>
        <v>940127243.27701151</v>
      </c>
      <c r="N174" s="75"/>
    </row>
    <row r="175" spans="1:14" ht="54" x14ac:dyDescent="0.35">
      <c r="A175" s="1"/>
      <c r="B175" s="16">
        <v>45440</v>
      </c>
      <c r="C175" s="73"/>
      <c r="D175" s="73"/>
      <c r="E175" s="56" t="s">
        <v>327</v>
      </c>
      <c r="F175" s="56" t="s">
        <v>132</v>
      </c>
      <c r="G175" s="50"/>
      <c r="H175" s="53" t="s">
        <v>328</v>
      </c>
      <c r="I175" s="50"/>
      <c r="J175" s="54">
        <v>1610244.84595</v>
      </c>
      <c r="K175" s="54"/>
      <c r="L175" s="54">
        <f t="shared" si="1"/>
        <v>941737488.12296152</v>
      </c>
      <c r="N175" s="75"/>
    </row>
    <row r="176" spans="1:14" ht="54" x14ac:dyDescent="0.35">
      <c r="A176" s="1"/>
      <c r="B176" s="16">
        <v>45441</v>
      </c>
      <c r="C176" s="73">
        <v>1517</v>
      </c>
      <c r="D176" s="73"/>
      <c r="E176" s="56" t="s">
        <v>329</v>
      </c>
      <c r="F176" s="56" t="s">
        <v>132</v>
      </c>
      <c r="G176" s="50"/>
      <c r="H176" s="53" t="s">
        <v>330</v>
      </c>
      <c r="I176" s="50"/>
      <c r="J176" s="54"/>
      <c r="K176" s="54">
        <v>248086.73</v>
      </c>
      <c r="L176" s="54">
        <f t="shared" si="1"/>
        <v>941489401.3929615</v>
      </c>
      <c r="N176" s="75"/>
    </row>
    <row r="177" spans="1:14" ht="54" x14ac:dyDescent="0.35">
      <c r="A177" s="1"/>
      <c r="B177" s="16">
        <v>45441</v>
      </c>
      <c r="C177" s="73">
        <v>1521</v>
      </c>
      <c r="D177" s="73"/>
      <c r="E177" s="56" t="s">
        <v>242</v>
      </c>
      <c r="F177" s="56" t="s">
        <v>331</v>
      </c>
      <c r="G177" s="50"/>
      <c r="H177" s="53" t="s">
        <v>332</v>
      </c>
      <c r="I177" s="50"/>
      <c r="J177" s="54"/>
      <c r="K177" s="54">
        <v>10804134.59</v>
      </c>
      <c r="L177" s="54">
        <f t="shared" si="1"/>
        <v>930685266.80296147</v>
      </c>
      <c r="N177" s="75"/>
    </row>
    <row r="178" spans="1:14" ht="36" x14ac:dyDescent="0.35">
      <c r="A178" s="1"/>
      <c r="B178" s="16">
        <v>45443</v>
      </c>
      <c r="C178" s="73">
        <v>1536</v>
      </c>
      <c r="D178" s="73"/>
      <c r="E178" s="56" t="s">
        <v>242</v>
      </c>
      <c r="F178" s="56" t="s">
        <v>333</v>
      </c>
      <c r="G178" s="50"/>
      <c r="H178" s="53" t="s">
        <v>334</v>
      </c>
      <c r="I178" s="50"/>
      <c r="J178" s="54"/>
      <c r="K178" s="54">
        <v>12445003.6</v>
      </c>
      <c r="L178" s="54">
        <f t="shared" si="1"/>
        <v>918240263.20296144</v>
      </c>
      <c r="N178" s="75"/>
    </row>
    <row r="179" spans="1:14" ht="54" x14ac:dyDescent="0.35">
      <c r="A179" s="1"/>
      <c r="B179" s="16">
        <v>45443</v>
      </c>
      <c r="C179" s="73">
        <v>1537</v>
      </c>
      <c r="D179" s="73"/>
      <c r="E179" s="56" t="s">
        <v>335</v>
      </c>
      <c r="F179" s="56" t="s">
        <v>336</v>
      </c>
      <c r="G179" s="50"/>
      <c r="H179" s="53" t="s">
        <v>337</v>
      </c>
      <c r="I179" s="50"/>
      <c r="J179" s="54"/>
      <c r="K179" s="54">
        <v>6519868.8600000003</v>
      </c>
      <c r="L179" s="54">
        <f t="shared" si="1"/>
        <v>911720394.34296143</v>
      </c>
      <c r="N179" s="75"/>
    </row>
    <row r="180" spans="1:14" ht="36" x14ac:dyDescent="0.35">
      <c r="A180" s="1"/>
      <c r="B180" s="16">
        <v>45443</v>
      </c>
      <c r="C180" s="73">
        <v>1546</v>
      </c>
      <c r="D180" s="73"/>
      <c r="E180" s="56" t="s">
        <v>242</v>
      </c>
      <c r="F180" s="56" t="s">
        <v>338</v>
      </c>
      <c r="G180" s="50"/>
      <c r="H180" s="53" t="s">
        <v>339</v>
      </c>
      <c r="I180" s="50"/>
      <c r="J180" s="54"/>
      <c r="K180" s="54">
        <v>4504230.6900000004</v>
      </c>
      <c r="L180" s="54">
        <f t="shared" si="1"/>
        <v>907216163.65296137</v>
      </c>
      <c r="N180" s="75"/>
    </row>
    <row r="181" spans="1:14" ht="36" x14ac:dyDescent="0.35">
      <c r="A181" s="1"/>
      <c r="B181" s="16">
        <v>45443</v>
      </c>
      <c r="C181" s="73">
        <v>1560</v>
      </c>
      <c r="D181" s="73"/>
      <c r="E181" s="56" t="s">
        <v>340</v>
      </c>
      <c r="F181" s="56" t="s">
        <v>341</v>
      </c>
      <c r="G181" s="50"/>
      <c r="H181" s="53" t="s">
        <v>342</v>
      </c>
      <c r="I181" s="50"/>
      <c r="J181" s="54"/>
      <c r="K181" s="54">
        <v>295826</v>
      </c>
      <c r="L181" s="54">
        <f t="shared" si="1"/>
        <v>906920337.65296137</v>
      </c>
    </row>
    <row r="182" spans="1:14" ht="36" x14ac:dyDescent="0.35">
      <c r="A182" s="1"/>
      <c r="B182" s="16">
        <v>45443</v>
      </c>
      <c r="C182" s="73">
        <v>1565</v>
      </c>
      <c r="D182" s="73"/>
      <c r="E182" s="56" t="s">
        <v>343</v>
      </c>
      <c r="F182" s="56" t="s">
        <v>344</v>
      </c>
      <c r="G182" s="50"/>
      <c r="H182" s="53" t="s">
        <v>345</v>
      </c>
      <c r="I182" s="50"/>
      <c r="J182" s="54"/>
      <c r="K182" s="54">
        <v>21299</v>
      </c>
      <c r="L182" s="54">
        <f t="shared" si="1"/>
        <v>906899038.65296137</v>
      </c>
    </row>
    <row r="183" spans="1:14" ht="36" x14ac:dyDescent="0.35">
      <c r="A183" s="1"/>
      <c r="B183" s="16">
        <v>45443</v>
      </c>
      <c r="C183" s="73">
        <v>1567</v>
      </c>
      <c r="D183" s="73"/>
      <c r="E183" s="56" t="s">
        <v>346</v>
      </c>
      <c r="F183" s="56" t="s">
        <v>347</v>
      </c>
      <c r="G183" s="50"/>
      <c r="H183" s="53" t="s">
        <v>348</v>
      </c>
      <c r="I183" s="50"/>
      <c r="J183" s="54"/>
      <c r="K183" s="54">
        <v>9530.48</v>
      </c>
      <c r="L183" s="54">
        <f t="shared" si="1"/>
        <v>906889508.17296135</v>
      </c>
    </row>
    <row r="184" spans="1:14" ht="36" x14ac:dyDescent="0.35">
      <c r="A184" s="1"/>
      <c r="B184" s="16">
        <v>45443</v>
      </c>
      <c r="C184" s="73">
        <v>1569</v>
      </c>
      <c r="D184" s="73"/>
      <c r="E184" s="56" t="s">
        <v>349</v>
      </c>
      <c r="F184" s="56" t="s">
        <v>350</v>
      </c>
      <c r="G184" s="50"/>
      <c r="H184" s="53" t="s">
        <v>351</v>
      </c>
      <c r="I184" s="50"/>
      <c r="J184" s="54"/>
      <c r="K184" s="54">
        <v>34515</v>
      </c>
      <c r="L184" s="54">
        <f t="shared" si="1"/>
        <v>906854993.17296135</v>
      </c>
    </row>
    <row r="185" spans="1:14" ht="36" x14ac:dyDescent="0.35">
      <c r="A185" s="1"/>
      <c r="B185" s="16">
        <v>45443</v>
      </c>
      <c r="C185" s="73">
        <v>1571</v>
      </c>
      <c r="D185" s="73"/>
      <c r="E185" s="56" t="s">
        <v>352</v>
      </c>
      <c r="F185" s="56" t="s">
        <v>353</v>
      </c>
      <c r="G185" s="50"/>
      <c r="H185" s="53" t="s">
        <v>354</v>
      </c>
      <c r="I185" s="50"/>
      <c r="J185" s="54"/>
      <c r="K185" s="54">
        <v>234879</v>
      </c>
      <c r="L185" s="54">
        <f t="shared" si="1"/>
        <v>906620114.17296135</v>
      </c>
    </row>
    <row r="186" spans="1:14" ht="29.25" customHeight="1" x14ac:dyDescent="0.35">
      <c r="A186" s="1"/>
      <c r="B186" s="16">
        <v>45443</v>
      </c>
      <c r="C186" s="73">
        <v>1574</v>
      </c>
      <c r="D186" s="73"/>
      <c r="E186" s="56" t="s">
        <v>121</v>
      </c>
      <c r="F186" s="56" t="s">
        <v>122</v>
      </c>
      <c r="G186" s="50"/>
      <c r="H186" s="53" t="s">
        <v>355</v>
      </c>
      <c r="I186" s="50"/>
      <c r="J186" s="54"/>
      <c r="K186" s="54">
        <v>23600</v>
      </c>
      <c r="L186" s="54">
        <f t="shared" si="1"/>
        <v>906596514.17296135</v>
      </c>
    </row>
    <row r="187" spans="1:14" ht="36" x14ac:dyDescent="0.35">
      <c r="A187" s="1"/>
      <c r="B187" s="16">
        <v>45443</v>
      </c>
      <c r="C187" s="73">
        <v>1578</v>
      </c>
      <c r="D187" s="73"/>
      <c r="E187" s="56" t="s">
        <v>356</v>
      </c>
      <c r="F187" s="56" t="s">
        <v>357</v>
      </c>
      <c r="G187" s="50"/>
      <c r="H187" s="53" t="s">
        <v>358</v>
      </c>
      <c r="I187" s="50"/>
      <c r="J187" s="54"/>
      <c r="K187" s="54">
        <v>180687.5</v>
      </c>
      <c r="L187" s="54">
        <f t="shared" si="1"/>
        <v>906415826.67296135</v>
      </c>
    </row>
    <row r="188" spans="1:14" ht="49.5" customHeight="1" x14ac:dyDescent="0.35">
      <c r="A188" s="1"/>
      <c r="B188" s="16">
        <v>45443</v>
      </c>
      <c r="C188" s="73">
        <v>1579</v>
      </c>
      <c r="D188" s="73"/>
      <c r="E188" s="56" t="s">
        <v>359</v>
      </c>
      <c r="F188" s="56" t="s">
        <v>360</v>
      </c>
      <c r="G188" s="50"/>
      <c r="H188" s="53" t="s">
        <v>361</v>
      </c>
      <c r="I188" s="50"/>
      <c r="J188" s="54"/>
      <c r="K188" s="54">
        <v>8288593.0899999999</v>
      </c>
      <c r="L188" s="54">
        <f t="shared" si="1"/>
        <v>898127233.58296132</v>
      </c>
    </row>
    <row r="189" spans="1:14" ht="30" customHeight="1" x14ac:dyDescent="0.35">
      <c r="A189" s="1"/>
      <c r="B189" s="16">
        <v>45443</v>
      </c>
      <c r="C189" s="73">
        <v>1580</v>
      </c>
      <c r="D189" s="73"/>
      <c r="E189" s="56" t="s">
        <v>121</v>
      </c>
      <c r="F189" s="56" t="s">
        <v>122</v>
      </c>
      <c r="G189" s="50"/>
      <c r="H189" s="53" t="s">
        <v>362</v>
      </c>
      <c r="I189" s="50"/>
      <c r="J189" s="54"/>
      <c r="K189" s="54">
        <v>47200</v>
      </c>
      <c r="L189" s="54">
        <f t="shared" si="1"/>
        <v>898080033.58296132</v>
      </c>
    </row>
    <row r="190" spans="1:14" ht="36" x14ac:dyDescent="0.35">
      <c r="A190" s="1"/>
      <c r="B190" s="16">
        <v>45443</v>
      </c>
      <c r="C190" s="73">
        <v>1583</v>
      </c>
      <c r="D190" s="73"/>
      <c r="E190" s="56" t="s">
        <v>315</v>
      </c>
      <c r="F190" s="56" t="s">
        <v>316</v>
      </c>
      <c r="G190" s="50"/>
      <c r="H190" s="53" t="s">
        <v>363</v>
      </c>
      <c r="I190" s="50"/>
      <c r="J190" s="54"/>
      <c r="K190" s="54">
        <v>230985</v>
      </c>
      <c r="L190" s="54">
        <f t="shared" si="1"/>
        <v>897849048.58296132</v>
      </c>
    </row>
    <row r="191" spans="1:14" ht="39.75" customHeight="1" x14ac:dyDescent="0.35">
      <c r="A191" s="1"/>
      <c r="B191" s="16">
        <v>45443</v>
      </c>
      <c r="C191" s="73">
        <v>1584</v>
      </c>
      <c r="D191" s="73"/>
      <c r="E191" s="56" t="s">
        <v>121</v>
      </c>
      <c r="F191" s="56" t="s">
        <v>122</v>
      </c>
      <c r="G191" s="50"/>
      <c r="H191" s="53" t="s">
        <v>364</v>
      </c>
      <c r="I191" s="50"/>
      <c r="J191" s="54"/>
      <c r="K191" s="54">
        <v>35400</v>
      </c>
      <c r="L191" s="54">
        <f t="shared" si="1"/>
        <v>897813648.58296132</v>
      </c>
    </row>
    <row r="192" spans="1:14" ht="39.75" customHeight="1" x14ac:dyDescent="0.35">
      <c r="A192" s="1"/>
      <c r="B192" s="16">
        <v>45443</v>
      </c>
      <c r="C192" s="73">
        <v>1589</v>
      </c>
      <c r="D192" s="73"/>
      <c r="E192" s="56" t="s">
        <v>121</v>
      </c>
      <c r="F192" s="56" t="s">
        <v>122</v>
      </c>
      <c r="G192" s="50"/>
      <c r="H192" s="53" t="s">
        <v>365</v>
      </c>
      <c r="I192" s="50"/>
      <c r="J192" s="54"/>
      <c r="K192" s="54">
        <v>4720</v>
      </c>
      <c r="L192" s="54">
        <f t="shared" si="1"/>
        <v>897808928.58296132</v>
      </c>
    </row>
    <row r="193" spans="1:14" ht="49.5" customHeight="1" x14ac:dyDescent="0.35">
      <c r="A193" s="1"/>
      <c r="B193" s="16">
        <v>45443</v>
      </c>
      <c r="C193" s="73">
        <v>1590</v>
      </c>
      <c r="D193" s="73"/>
      <c r="E193" s="56" t="s">
        <v>366</v>
      </c>
      <c r="F193" s="56" t="s">
        <v>367</v>
      </c>
      <c r="G193" s="50"/>
      <c r="H193" s="53" t="s">
        <v>368</v>
      </c>
      <c r="I193" s="50"/>
      <c r="J193" s="54"/>
      <c r="K193" s="54">
        <v>387830</v>
      </c>
      <c r="L193" s="54">
        <f t="shared" si="1"/>
        <v>897421098.58296132</v>
      </c>
    </row>
    <row r="194" spans="1:14" ht="39.75" customHeight="1" x14ac:dyDescent="0.35">
      <c r="A194" s="1"/>
      <c r="B194" s="16">
        <v>45443</v>
      </c>
      <c r="C194" s="73">
        <v>1594</v>
      </c>
      <c r="D194" s="73"/>
      <c r="E194" s="56" t="s">
        <v>242</v>
      </c>
      <c r="F194" s="56" t="s">
        <v>369</v>
      </c>
      <c r="G194" s="50"/>
      <c r="H194" s="53" t="s">
        <v>370</v>
      </c>
      <c r="I194" s="50"/>
      <c r="J194" s="54"/>
      <c r="K194" s="54">
        <v>15894365.32</v>
      </c>
      <c r="L194" s="54">
        <f t="shared" si="1"/>
        <v>881526733.26296127</v>
      </c>
    </row>
    <row r="195" spans="1:14" ht="54" x14ac:dyDescent="0.35">
      <c r="A195" s="1"/>
      <c r="B195" s="16">
        <v>45443</v>
      </c>
      <c r="C195" s="73">
        <v>1598</v>
      </c>
      <c r="D195" s="73"/>
      <c r="E195" s="56" t="s">
        <v>371</v>
      </c>
      <c r="F195" s="56" t="s">
        <v>372</v>
      </c>
      <c r="G195" s="50"/>
      <c r="H195" s="53" t="s">
        <v>373</v>
      </c>
      <c r="I195" s="50"/>
      <c r="J195" s="54"/>
      <c r="K195" s="54">
        <v>12342718.76</v>
      </c>
      <c r="L195" s="54">
        <f t="shared" si="1"/>
        <v>869184014.50296128</v>
      </c>
    </row>
    <row r="196" spans="1:14" ht="39.75" customHeight="1" x14ac:dyDescent="0.35">
      <c r="A196" s="1"/>
      <c r="B196" s="16">
        <v>45443</v>
      </c>
      <c r="C196" s="73">
        <v>1602</v>
      </c>
      <c r="D196" s="73"/>
      <c r="E196" s="56" t="s">
        <v>242</v>
      </c>
      <c r="F196" s="56" t="s">
        <v>333</v>
      </c>
      <c r="G196" s="50"/>
      <c r="H196" s="53" t="s">
        <v>374</v>
      </c>
      <c r="I196" s="50"/>
      <c r="J196" s="54"/>
      <c r="K196" s="54">
        <v>1621936.59</v>
      </c>
      <c r="L196" s="54">
        <f t="shared" si="1"/>
        <v>867562077.91296124</v>
      </c>
    </row>
    <row r="197" spans="1:14" ht="18.75" thickBot="1" x14ac:dyDescent="0.3">
      <c r="B197" s="76" t="s">
        <v>105</v>
      </c>
      <c r="C197" s="76"/>
      <c r="D197" s="76"/>
      <c r="E197" s="76"/>
      <c r="F197" s="76"/>
      <c r="G197" s="76"/>
      <c r="H197" s="76"/>
      <c r="I197" s="77"/>
      <c r="J197" s="78">
        <f>SUM(J104:J196)</f>
        <v>319901121.34029996</v>
      </c>
      <c r="K197" s="78">
        <f>SUM(K104:K196)</f>
        <v>202964202.54999995</v>
      </c>
      <c r="L197" s="78">
        <f>+L196</f>
        <v>867562077.91296124</v>
      </c>
    </row>
    <row r="198" spans="1:14" ht="18.75" thickTop="1" x14ac:dyDescent="0.35">
      <c r="B198" s="1"/>
      <c r="C198" s="1"/>
      <c r="D198" s="1"/>
      <c r="E198" s="1"/>
      <c r="F198" s="1"/>
      <c r="G198" s="1"/>
      <c r="H198" s="1"/>
      <c r="I198" s="1"/>
      <c r="J198" s="2"/>
      <c r="K198" s="2"/>
      <c r="L198" s="1"/>
    </row>
    <row r="199" spans="1:14" ht="18" x14ac:dyDescent="0.35">
      <c r="B199" s="1"/>
      <c r="C199" s="1"/>
      <c r="D199" s="1"/>
      <c r="E199" s="1"/>
      <c r="F199" s="1"/>
      <c r="G199" s="1"/>
      <c r="H199" s="1"/>
      <c r="I199" s="1"/>
      <c r="J199" s="2"/>
      <c r="K199" s="2"/>
      <c r="L199" s="1"/>
    </row>
    <row r="200" spans="1:14" ht="18" x14ac:dyDescent="0.35">
      <c r="B200" s="1"/>
      <c r="C200" s="1"/>
      <c r="D200" s="1"/>
      <c r="E200" s="1"/>
      <c r="F200" s="1"/>
      <c r="G200" s="1"/>
      <c r="H200" s="1"/>
      <c r="I200" s="1"/>
      <c r="J200" s="2"/>
      <c r="K200" s="2"/>
      <c r="L200" s="1"/>
    </row>
    <row r="201" spans="1:14" ht="18" x14ac:dyDescent="0.35">
      <c r="B201" s="1"/>
      <c r="E201" s="1"/>
      <c r="F201" s="1"/>
      <c r="G201" s="1"/>
      <c r="H201" s="1"/>
      <c r="I201" s="1"/>
      <c r="J201" s="2"/>
    </row>
    <row r="202" spans="1:14" ht="18" x14ac:dyDescent="0.35">
      <c r="B202" s="1"/>
      <c r="C202" s="38" t="s">
        <v>106</v>
      </c>
      <c r="D202" s="38"/>
      <c r="E202" s="38"/>
      <c r="G202" s="1"/>
      <c r="H202" s="39" t="s">
        <v>107</v>
      </c>
      <c r="I202" s="1"/>
      <c r="K202" s="38" t="s">
        <v>107</v>
      </c>
      <c r="L202" s="38"/>
    </row>
    <row r="203" spans="1:14" ht="18" x14ac:dyDescent="0.35">
      <c r="B203" s="1"/>
      <c r="C203" s="40" t="s">
        <v>108</v>
      </c>
      <c r="D203" s="40"/>
      <c r="E203" s="40"/>
      <c r="G203" s="41"/>
      <c r="H203" s="42" t="s">
        <v>109</v>
      </c>
      <c r="I203" s="1"/>
      <c r="J203" s="1"/>
      <c r="K203" s="40" t="s">
        <v>110</v>
      </c>
      <c r="L203" s="40"/>
    </row>
    <row r="204" spans="1:14" ht="18" x14ac:dyDescent="0.35">
      <c r="B204" s="1"/>
      <c r="C204" s="4" t="s">
        <v>111</v>
      </c>
      <c r="D204" s="4"/>
      <c r="E204" s="4"/>
      <c r="G204" s="41"/>
      <c r="H204" s="41" t="s">
        <v>112</v>
      </c>
      <c r="I204" s="1"/>
      <c r="J204" s="1"/>
      <c r="K204" s="4" t="s">
        <v>113</v>
      </c>
      <c r="L204" s="4"/>
    </row>
    <row r="205" spans="1:14" ht="18" x14ac:dyDescent="0.35">
      <c r="B205" s="1"/>
      <c r="C205" s="1"/>
      <c r="D205" s="1"/>
      <c r="E205" s="1"/>
      <c r="F205" s="1"/>
      <c r="G205" s="1"/>
      <c r="H205" s="1"/>
      <c r="I205" s="1"/>
      <c r="J205" s="2"/>
      <c r="K205" s="2"/>
      <c r="L205" s="1"/>
      <c r="N205" s="75"/>
    </row>
    <row r="206" spans="1:14" x14ac:dyDescent="0.25">
      <c r="N206" s="48"/>
    </row>
    <row r="207" spans="1:14" x14ac:dyDescent="0.25">
      <c r="L207" s="48"/>
    </row>
    <row r="208" spans="1:14" x14ac:dyDescent="0.25">
      <c r="K208" s="75"/>
    </row>
    <row r="209" spans="11:11" x14ac:dyDescent="0.25">
      <c r="K209" s="79"/>
    </row>
    <row r="211" spans="11:11" x14ac:dyDescent="0.25">
      <c r="K211" s="75"/>
    </row>
  </sheetData>
  <mergeCells count="22">
    <mergeCell ref="C204:E204"/>
    <mergeCell ref="K204:L204"/>
    <mergeCell ref="B100:L100"/>
    <mergeCell ref="B101:L101"/>
    <mergeCell ref="B197:H197"/>
    <mergeCell ref="C202:E202"/>
    <mergeCell ref="K202:L202"/>
    <mergeCell ref="C203:E203"/>
    <mergeCell ref="K203:L203"/>
    <mergeCell ref="C93:E93"/>
    <mergeCell ref="K93:L93"/>
    <mergeCell ref="C94:E94"/>
    <mergeCell ref="K94:L94"/>
    <mergeCell ref="B98:L98"/>
    <mergeCell ref="B99:L99"/>
    <mergeCell ref="B2:L2"/>
    <mergeCell ref="B3:L3"/>
    <mergeCell ref="B4:L4"/>
    <mergeCell ref="B5:L5"/>
    <mergeCell ref="B87:H87"/>
    <mergeCell ref="C92:E92"/>
    <mergeCell ref="K92:L92"/>
  </mergeCells>
  <pageMargins left="0.7" right="0.7" top="0.75" bottom="0.75" header="0.3" footer="0.3"/>
  <pageSetup paperSize="5" scale="50" fitToHeight="0" orientation="landscape" verticalDpi="0" r:id="rId1"/>
  <rowBreaks count="1" manualBreakCount="1">
    <brk id="96"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331A3D51-37D5-467A-834C-A53281FA3CFA}"/>
</file>

<file path=customXml/itemProps2.xml><?xml version="1.0" encoding="utf-8"?>
<ds:datastoreItem xmlns:ds="http://schemas.openxmlformats.org/officeDocument/2006/customXml" ds:itemID="{B6234CBD-E113-43D0-8DAF-EA1625D16991}"/>
</file>

<file path=customXml/itemProps3.xml><?xml version="1.0" encoding="utf-8"?>
<ds:datastoreItem xmlns:ds="http://schemas.openxmlformats.org/officeDocument/2006/customXml" ds:itemID="{ED41782F-F3FF-4E92-9C46-628085A9A1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Maggy Villar</cp:lastModifiedBy>
  <dcterms:created xsi:type="dcterms:W3CDTF">2024-06-04T19:32:56Z</dcterms:created>
  <dcterms:modified xsi:type="dcterms:W3CDTF">2024-06-04T19:36:04Z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ies>
</file>