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Compartido Nomina - Portal Transparencia/Octubre 2024/"/>
    </mc:Choice>
  </mc:AlternateContent>
  <xr:revisionPtr revIDLastSave="304" documentId="8_{1B0B7DF6-4215-4CA8-897F-5E3178B8811E}" xr6:coauthVersionLast="47" xr6:coauthVersionMax="47" xr10:uidLastSave="{792887AC-E846-436B-AB64-2A0EC7661FF0}"/>
  <bookViews>
    <workbookView xWindow="-120" yWindow="-120" windowWidth="29040" windowHeight="15840" activeTab="4" xr2:uid="{CD2FB2FA-5C56-48C2-8BB9-AB49E6712513}"/>
  </bookViews>
  <sheets>
    <sheet name="FIJAS OCT 2024" sheetId="9" r:id="rId1"/>
    <sheet name=" TEMPORALES OCT 2024" sheetId="3" r:id="rId2"/>
    <sheet name="PERIODO PROBATORIO OCT 2024" sheetId="7" r:id="rId3"/>
    <sheet name="INTERINATO OCT 2024" sheetId="8" r:id="rId4"/>
    <sheet name="TRAMITE OCT 2024" sheetId="6" r:id="rId5"/>
  </sheets>
  <definedNames>
    <definedName name="_xlnm._FilterDatabase" localSheetId="1" hidden="1">#N/A</definedName>
    <definedName name="_xlnm._FilterDatabase" localSheetId="0" hidden="1">'FIJAS OCT 2024'!$B$9:$O$132</definedName>
    <definedName name="_xlnm._FilterDatabase" localSheetId="3" hidden="1">#N/A</definedName>
    <definedName name="_xlnm._FilterDatabase" localSheetId="2" hidden="1">#N/A</definedName>
    <definedName name="_xlnm._FilterDatabase" localSheetId="4" hidden="1">#N/A</definedName>
    <definedName name="_xlnm.Print_Area" localSheetId="0">'FIJAS OCT 2024'!$A$1:$O$140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3" l="1"/>
  <c r="L28" i="3"/>
  <c r="P28" i="3" s="1"/>
  <c r="Q28" i="3" s="1"/>
  <c r="N28" i="3"/>
  <c r="O132" i="9"/>
  <c r="I132" i="9"/>
  <c r="L85" i="9"/>
  <c r="J85" i="9"/>
  <c r="N85" i="9" s="1"/>
  <c r="O85" i="9" s="1"/>
  <c r="L65" i="9"/>
  <c r="J65" i="9"/>
  <c r="N65" i="9" s="1"/>
  <c r="O65" i="9" s="1"/>
  <c r="L66" i="9"/>
  <c r="J66" i="9"/>
  <c r="N66" i="9" s="1"/>
  <c r="O66" i="9" s="1"/>
  <c r="L100" i="9"/>
  <c r="J100" i="9"/>
  <c r="N100" i="9" s="1"/>
  <c r="O100" i="9" s="1"/>
  <c r="N11" i="7" l="1"/>
  <c r="K132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0" i="9"/>
  <c r="K73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11" i="3"/>
  <c r="O73" i="3"/>
  <c r="N73" i="3" l="1"/>
  <c r="P68" i="3"/>
  <c r="Q68" i="3" s="1"/>
  <c r="L73" i="3"/>
  <c r="N91" i="9"/>
  <c r="O91" i="9" s="1"/>
  <c r="J132" i="9"/>
  <c r="L132" i="9"/>
  <c r="N92" i="9"/>
  <c r="O92" i="9" s="1"/>
  <c r="N93" i="9"/>
  <c r="O93" i="9" s="1"/>
  <c r="P72" i="3"/>
  <c r="Q72" i="3" s="1"/>
  <c r="P24" i="3"/>
  <c r="Q24" i="3" s="1"/>
  <c r="P43" i="3"/>
  <c r="Q43" i="3" s="1"/>
  <c r="P47" i="3"/>
  <c r="Q47" i="3" s="1"/>
  <c r="P51" i="3"/>
  <c r="Q51" i="3" s="1"/>
  <c r="P55" i="3"/>
  <c r="Q55" i="3" s="1"/>
  <c r="P59" i="3"/>
  <c r="Q59" i="3" s="1"/>
  <c r="P63" i="3"/>
  <c r="Q63" i="3" s="1"/>
  <c r="P67" i="3"/>
  <c r="Q67" i="3" s="1"/>
  <c r="P22" i="3"/>
  <c r="Q22" i="3" s="1"/>
  <c r="P27" i="3"/>
  <c r="Q27" i="3" s="1"/>
  <c r="P31" i="3"/>
  <c r="Q31" i="3" s="1"/>
  <c r="P32" i="3"/>
  <c r="Q32" i="3" s="1"/>
  <c r="P36" i="3"/>
  <c r="Q36" i="3" s="1"/>
  <c r="P39" i="3"/>
  <c r="P14" i="3"/>
  <c r="Q14" i="3" s="1"/>
  <c r="P15" i="3"/>
  <c r="Q15" i="3" s="1"/>
  <c r="P18" i="3"/>
  <c r="Q18" i="3" s="1"/>
  <c r="P19" i="3"/>
  <c r="Q19" i="3" s="1"/>
  <c r="M132" i="9"/>
  <c r="N24" i="9"/>
  <c r="O24" i="9" s="1"/>
  <c r="N25" i="9"/>
  <c r="O25" i="9" s="1"/>
  <c r="N28" i="9"/>
  <c r="O28" i="9" s="1"/>
  <c r="N29" i="9"/>
  <c r="O29" i="9" s="1"/>
  <c r="N32" i="9"/>
  <c r="O32" i="9" s="1"/>
  <c r="N33" i="9"/>
  <c r="O33" i="9" s="1"/>
  <c r="N36" i="9"/>
  <c r="O36" i="9" s="1"/>
  <c r="N37" i="9"/>
  <c r="O37" i="9" s="1"/>
  <c r="N40" i="9"/>
  <c r="O40" i="9" s="1"/>
  <c r="N41" i="9"/>
  <c r="O41" i="9" s="1"/>
  <c r="N44" i="9"/>
  <c r="O44" i="9" s="1"/>
  <c r="N45" i="9"/>
  <c r="O45" i="9" s="1"/>
  <c r="N48" i="9"/>
  <c r="O48" i="9" s="1"/>
  <c r="N49" i="9"/>
  <c r="O49" i="9" s="1"/>
  <c r="N52" i="9"/>
  <c r="O52" i="9" s="1"/>
  <c r="N53" i="9"/>
  <c r="O53" i="9" s="1"/>
  <c r="N56" i="9"/>
  <c r="O56" i="9" s="1"/>
  <c r="N60" i="9"/>
  <c r="O60" i="9" s="1"/>
  <c r="N64" i="9"/>
  <c r="O64" i="9" s="1"/>
  <c r="N70" i="9"/>
  <c r="O70" i="9" s="1"/>
  <c r="N74" i="9"/>
  <c r="O74" i="9" s="1"/>
  <c r="N78" i="9"/>
  <c r="O78" i="9" s="1"/>
  <c r="N82" i="9"/>
  <c r="O82" i="9" s="1"/>
  <c r="N87" i="9"/>
  <c r="O87" i="9" s="1"/>
  <c r="N130" i="9" l="1"/>
  <c r="O130" i="9" s="1"/>
  <c r="N126" i="9"/>
  <c r="O126" i="9" s="1"/>
  <c r="N121" i="9"/>
  <c r="O121" i="9" s="1"/>
  <c r="N117" i="9"/>
  <c r="O117" i="9" s="1"/>
  <c r="N113" i="9"/>
  <c r="O113" i="9" s="1"/>
  <c r="N109" i="9"/>
  <c r="O109" i="9" s="1"/>
  <c r="N105" i="9"/>
  <c r="O105" i="9" s="1"/>
  <c r="N101" i="9"/>
  <c r="O101" i="9" s="1"/>
  <c r="N89" i="9"/>
  <c r="O89" i="9" s="1"/>
  <c r="N125" i="9"/>
  <c r="O125" i="9" s="1"/>
  <c r="N128" i="9"/>
  <c r="O128" i="9" s="1"/>
  <c r="N123" i="9"/>
  <c r="O123" i="9" s="1"/>
  <c r="N119" i="9"/>
  <c r="O119" i="9" s="1"/>
  <c r="N115" i="9"/>
  <c r="O115" i="9" s="1"/>
  <c r="N111" i="9"/>
  <c r="O111" i="9" s="1"/>
  <c r="N107" i="9"/>
  <c r="O107" i="9" s="1"/>
  <c r="N103" i="9"/>
  <c r="O103" i="9" s="1"/>
  <c r="N98" i="9"/>
  <c r="O98" i="9" s="1"/>
  <c r="N95" i="9"/>
  <c r="O95" i="9" s="1"/>
  <c r="N84" i="9"/>
  <c r="O84" i="9" s="1"/>
  <c r="N80" i="9"/>
  <c r="O80" i="9" s="1"/>
  <c r="N76" i="9"/>
  <c r="O76" i="9" s="1"/>
  <c r="N72" i="9"/>
  <c r="O72" i="9" s="1"/>
  <c r="N68" i="9"/>
  <c r="O68" i="9" s="1"/>
  <c r="N62" i="9"/>
  <c r="O62" i="9" s="1"/>
  <c r="N58" i="9"/>
  <c r="O58" i="9" s="1"/>
  <c r="N129" i="9"/>
  <c r="O129" i="9" s="1"/>
  <c r="N124" i="9"/>
  <c r="O124" i="9" s="1"/>
  <c r="N120" i="9"/>
  <c r="O120" i="9" s="1"/>
  <c r="N116" i="9"/>
  <c r="O116" i="9" s="1"/>
  <c r="N112" i="9"/>
  <c r="O112" i="9" s="1"/>
  <c r="N108" i="9"/>
  <c r="O108" i="9" s="1"/>
  <c r="N104" i="9"/>
  <c r="O104" i="9" s="1"/>
  <c r="N99" i="9"/>
  <c r="O99" i="9" s="1"/>
  <c r="N96" i="9"/>
  <c r="O96" i="9" s="1"/>
  <c r="N90" i="9"/>
  <c r="O90" i="9" s="1"/>
  <c r="N86" i="9"/>
  <c r="O86" i="9" s="1"/>
  <c r="N81" i="9"/>
  <c r="O81" i="9" s="1"/>
  <c r="N77" i="9"/>
  <c r="O77" i="9" s="1"/>
  <c r="N73" i="9"/>
  <c r="O73" i="9" s="1"/>
  <c r="N69" i="9"/>
  <c r="O69" i="9" s="1"/>
  <c r="N63" i="9"/>
  <c r="O63" i="9" s="1"/>
  <c r="N59" i="9"/>
  <c r="O59" i="9" s="1"/>
  <c r="N55" i="9"/>
  <c r="O55" i="9" s="1"/>
  <c r="N51" i="9"/>
  <c r="O51" i="9" s="1"/>
  <c r="N47" i="9"/>
  <c r="O47" i="9" s="1"/>
  <c r="N43" i="9"/>
  <c r="O43" i="9" s="1"/>
  <c r="N39" i="9"/>
  <c r="O39" i="9" s="1"/>
  <c r="N35" i="9"/>
  <c r="O35" i="9" s="1"/>
  <c r="N31" i="9"/>
  <c r="O31" i="9" s="1"/>
  <c r="N27" i="9"/>
  <c r="O27" i="9" s="1"/>
  <c r="N23" i="9"/>
  <c r="O23" i="9" s="1"/>
  <c r="P25" i="3"/>
  <c r="Q25" i="3" s="1"/>
  <c r="P71" i="3"/>
  <c r="Q71" i="3" s="1"/>
  <c r="P66" i="3"/>
  <c r="Q66" i="3" s="1"/>
  <c r="P62" i="3"/>
  <c r="Q62" i="3" s="1"/>
  <c r="P58" i="3"/>
  <c r="Q58" i="3" s="1"/>
  <c r="P54" i="3"/>
  <c r="Q54" i="3" s="1"/>
  <c r="P50" i="3"/>
  <c r="Q50" i="3" s="1"/>
  <c r="P46" i="3"/>
  <c r="Q46" i="3" s="1"/>
  <c r="P42" i="3"/>
  <c r="Q42" i="3" s="1"/>
  <c r="P37" i="3"/>
  <c r="Q37" i="3" s="1"/>
  <c r="P33" i="3"/>
  <c r="Q33" i="3" s="1"/>
  <c r="P70" i="3"/>
  <c r="Q70" i="3" s="1"/>
  <c r="P65" i="3"/>
  <c r="Q65" i="3" s="1"/>
  <c r="P61" i="3"/>
  <c r="Q61" i="3" s="1"/>
  <c r="P57" i="3"/>
  <c r="P53" i="3"/>
  <c r="Q53" i="3" s="1"/>
  <c r="P49" i="3"/>
  <c r="Q49" i="3" s="1"/>
  <c r="P45" i="3"/>
  <c r="Q45" i="3" s="1"/>
  <c r="P41" i="3"/>
  <c r="Q41" i="3" s="1"/>
  <c r="P69" i="3"/>
  <c r="Q69" i="3" s="1"/>
  <c r="P64" i="3"/>
  <c r="Q64" i="3" s="1"/>
  <c r="P60" i="3"/>
  <c r="Q60" i="3" s="1"/>
  <c r="P56" i="3"/>
  <c r="Q56" i="3" s="1"/>
  <c r="P52" i="3"/>
  <c r="Q52" i="3" s="1"/>
  <c r="P48" i="3"/>
  <c r="Q48" i="3" s="1"/>
  <c r="P44" i="3"/>
  <c r="Q44" i="3" s="1"/>
  <c r="P40" i="3"/>
  <c r="Q40" i="3" s="1"/>
  <c r="N131" i="9"/>
  <c r="O131" i="9" s="1"/>
  <c r="N127" i="9"/>
  <c r="O127" i="9" s="1"/>
  <c r="N122" i="9"/>
  <c r="O122" i="9" s="1"/>
  <c r="N118" i="9"/>
  <c r="O118" i="9" s="1"/>
  <c r="N114" i="9"/>
  <c r="O114" i="9" s="1"/>
  <c r="N110" i="9"/>
  <c r="O110" i="9" s="1"/>
  <c r="N106" i="9"/>
  <c r="O106" i="9" s="1"/>
  <c r="N102" i="9"/>
  <c r="O102" i="9" s="1"/>
  <c r="N97" i="9"/>
  <c r="O97" i="9" s="1"/>
  <c r="N94" i="9"/>
  <c r="O94" i="9" s="1"/>
  <c r="N88" i="9"/>
  <c r="O88" i="9" s="1"/>
  <c r="N83" i="9"/>
  <c r="O83" i="9" s="1"/>
  <c r="N79" i="9"/>
  <c r="O79" i="9" s="1"/>
  <c r="N75" i="9"/>
  <c r="O75" i="9" s="1"/>
  <c r="N71" i="9"/>
  <c r="O71" i="9" s="1"/>
  <c r="N67" i="9"/>
  <c r="O67" i="9" s="1"/>
  <c r="N61" i="9"/>
  <c r="O61" i="9" s="1"/>
  <c r="N57" i="9"/>
  <c r="O57" i="9" s="1"/>
  <c r="N54" i="9"/>
  <c r="O54" i="9" s="1"/>
  <c r="N50" i="9"/>
  <c r="O50" i="9" s="1"/>
  <c r="N46" i="9"/>
  <c r="O46" i="9" s="1"/>
  <c r="N42" i="9"/>
  <c r="O42" i="9" s="1"/>
  <c r="N38" i="9"/>
  <c r="O38" i="9" s="1"/>
  <c r="N34" i="9"/>
  <c r="O34" i="9" s="1"/>
  <c r="N30" i="9"/>
  <c r="O30" i="9" s="1"/>
  <c r="N26" i="9"/>
  <c r="O26" i="9" s="1"/>
  <c r="N22" i="9"/>
  <c r="O22" i="9" s="1"/>
  <c r="P11" i="3"/>
  <c r="Q11" i="3" s="1"/>
  <c r="P38" i="3"/>
  <c r="Q38" i="3" s="1"/>
  <c r="P34" i="3"/>
  <c r="Q34" i="3" s="1"/>
  <c r="P16" i="3"/>
  <c r="Q16" i="3" s="1"/>
  <c r="P12" i="3"/>
  <c r="Q12" i="3" s="1"/>
  <c r="P26" i="3"/>
  <c r="Q26" i="3" s="1"/>
  <c r="P21" i="3"/>
  <c r="Q21" i="3" s="1"/>
  <c r="Q39" i="3"/>
  <c r="P23" i="3"/>
  <c r="Q23" i="3" s="1"/>
  <c r="P29" i="3"/>
  <c r="Q29" i="3" s="1"/>
  <c r="P17" i="3"/>
  <c r="Q17" i="3" s="1"/>
  <c r="P13" i="3"/>
  <c r="Q13" i="3" s="1"/>
  <c r="P30" i="3"/>
  <c r="Q30" i="3" s="1"/>
  <c r="P20" i="3"/>
  <c r="Q20" i="3" s="1"/>
  <c r="P35" i="3"/>
  <c r="Q35" i="3" s="1"/>
  <c r="N19" i="9"/>
  <c r="O19" i="9" s="1"/>
  <c r="N15" i="9"/>
  <c r="O15" i="9" s="1"/>
  <c r="N11" i="9"/>
  <c r="O11" i="9" s="1"/>
  <c r="N20" i="9"/>
  <c r="O20" i="9" s="1"/>
  <c r="N16" i="9"/>
  <c r="O16" i="9" s="1"/>
  <c r="N12" i="9"/>
  <c r="O12" i="9" s="1"/>
  <c r="N10" i="9"/>
  <c r="N21" i="9"/>
  <c r="O21" i="9" s="1"/>
  <c r="N17" i="9"/>
  <c r="O17" i="9" s="1"/>
  <c r="N13" i="9"/>
  <c r="O13" i="9" s="1"/>
  <c r="N18" i="9"/>
  <c r="O18" i="9" s="1"/>
  <c r="N14" i="9"/>
  <c r="O14" i="9" s="1"/>
  <c r="N12" i="7"/>
  <c r="K12" i="8"/>
  <c r="M12" i="8"/>
  <c r="I12" i="8"/>
  <c r="L11" i="8"/>
  <c r="J11" i="8"/>
  <c r="L10" i="8"/>
  <c r="L12" i="8" s="1"/>
  <c r="J10" i="8"/>
  <c r="N10" i="8" s="1"/>
  <c r="N11" i="6"/>
  <c r="N12" i="6"/>
  <c r="J12" i="6"/>
  <c r="K12" i="6"/>
  <c r="L12" i="6"/>
  <c r="M12" i="6"/>
  <c r="I12" i="6"/>
  <c r="L11" i="6"/>
  <c r="J11" i="6"/>
  <c r="O11" i="6"/>
  <c r="O12" i="6"/>
  <c r="M12" i="7"/>
  <c r="K12" i="7"/>
  <c r="I12" i="7"/>
  <c r="L12" i="7"/>
  <c r="J12" i="7"/>
  <c r="N11" i="8"/>
  <c r="O11" i="8" s="1"/>
  <c r="O11" i="7"/>
  <c r="O12" i="7" s="1"/>
  <c r="N12" i="8" l="1"/>
  <c r="O10" i="8"/>
  <c r="O12" i="8" s="1"/>
  <c r="J12" i="8"/>
  <c r="Q57" i="3"/>
  <c r="Q73" i="3" s="1"/>
  <c r="P73" i="3"/>
  <c r="O10" i="9"/>
  <c r="N132" i="9"/>
</calcChain>
</file>

<file path=xl/sharedStrings.xml><?xml version="1.0" encoding="utf-8"?>
<sst xmlns="http://schemas.openxmlformats.org/spreadsheetml/2006/main" count="1220" uniqueCount="303">
  <si>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</si>
  <si>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</si>
  <si>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</si>
  <si>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</si>
  <si>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</si>
  <si>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</si>
  <si>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</si>
  <si>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</si>
  <si>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</si>
  <si>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</si>
  <si>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</si>
  <si>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</si>
  <si>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ANA ALTAGRACIA RODRIGUEZ ORTIZ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</si>
  <si>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</si>
  <si>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</si>
  <si>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</si>
  <si>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</si>
  <si>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</si>
  <si>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</si>
  <si>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</si>
  <si>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</si>
  <si>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</si>
  <si>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FELIPE ALBERTO CRUZ CERDA</t>
  </si>
  <si>
    <t>ARQUITECTO (A)</t>
  </si>
  <si>
    <t>VLADIMIR BERRA SANTANA</t>
  </si>
  <si>
    <t>ENC. DIV. PRESUPUESTO</t>
  </si>
  <si>
    <t>TOPOGRAFO (A)</t>
  </si>
  <si>
    <t>ALEJANDRO AMPARO CASTILLO</t>
  </si>
  <si>
    <t>AUXILIAR TOPOGRAFIA</t>
  </si>
  <si>
    <t>FRANCISCO PAULINO HERNANDEZ</t>
  </si>
  <si>
    <t>JOSE ANEURYS MEDRANO IMBERT</t>
  </si>
  <si>
    <t>JOSE ALTAGRACIA GONZALEZ TAPIA</t>
  </si>
  <si>
    <t>AGUSTIN ANTONIO DE LOS SANTOS VENTU</t>
  </si>
  <si>
    <t>ADRIANA SANTIAGO HERNANDEZ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</si>
  <si>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</si>
  <si>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</si>
  <si>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</si>
  <si>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</si>
  <si>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</si>
  <si>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</si>
  <si>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</si>
  <si>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</si>
  <si>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JENNIFER PAOLA FERNANDEZ LEDESMA</t>
  </si>
  <si>
    <t>ASISTENTE</t>
  </si>
  <si>
    <t>CLEUFO OGANDO DE OLEO</t>
  </si>
  <si>
    <t>FATIMA JASIEL ESPINOSA GUZMAN</t>
  </si>
  <si>
    <t>SECRETARIA EJECUTIVA</t>
  </si>
  <si>
    <t>JOSE ANTONIO REVECA DELGADO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</si>
  <si>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</si>
  <si>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</si>
  <si>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</si>
  <si>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</si>
  <si>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</si>
  <si>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</si>
  <si>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</si>
  <si>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</si>
  <si>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</si>
  <si>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</si>
  <si>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</si>
  <si>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</si>
  <si>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</si>
  <si>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</si>
  <si>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</si>
  <si>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</si>
  <si>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</si>
  <si>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</si>
  <si>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</si>
  <si>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</si>
  <si>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</si>
  <si>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</si>
  <si>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</si>
  <si>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</si>
  <si>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</si>
  <si>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</si>
  <si>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</si>
  <si>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</si>
  <si>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</si>
  <si>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</si>
  <si>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 xml:space="preserve">PLANIFICACION 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</si>
  <si>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</si>
  <si>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</si>
  <si>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</si>
  <si>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</si>
  <si>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</si>
  <si>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</si>
  <si>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</si>
  <si>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</si>
  <si>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</si>
  <si>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</si>
  <si>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</si>
  <si>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</si>
  <si>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</si>
  <si>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</si>
  <si>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</si>
  <si>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</si>
  <si>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</si>
  <si>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</si>
  <si>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</si>
  <si>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</si>
  <si>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</si>
  <si>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</si>
  <si>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</si>
  <si>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INGENIERO DE DRENAJE</t>
  </si>
  <si>
    <t>YAHAIRA ROXANNA GUERRA BRITO</t>
  </si>
  <si>
    <t>DHARIANA MENDEZ MEDINA</t>
  </si>
  <si>
    <t>ANEUDY HERNANDEZ LEYBA</t>
  </si>
  <si>
    <t>BRYAN ANDRES DE LA ROSA GOMEZ</t>
  </si>
  <si>
    <t>SOPORTE TECNICO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</si>
  <si>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</si>
  <si>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</si>
  <si>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</si>
  <si>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</si>
  <si>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</si>
  <si>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</si>
  <si>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</si>
  <si>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</si>
  <si>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ANTHONY DE JESUS GUZMAN GOMEZ</t>
  </si>
  <si>
    <t>CLAUDIA ESTHER VALENZUELA MARTINEZ</t>
  </si>
  <si>
    <t>DORYS ALTAGRACIA NUÑEZ FELIZ</t>
  </si>
  <si>
    <t>PLANIFICACION</t>
  </si>
  <si>
    <t>BASILIO GREGORIO SANTANA ROSARIO</t>
  </si>
  <si>
    <t>ANALISTA PLANIFICACION Y DESARROLLO</t>
  </si>
  <si>
    <t>Nómina Personal Temporal</t>
  </si>
  <si>
    <t>JEAN CARLOS ADAMES DEL POZO</t>
  </si>
  <si>
    <t>CRISTINA ARGELIA JIMENEZ DE FERNAND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</si>
  <si>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</si>
  <si>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</si>
  <si>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</si>
  <si>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</si>
  <si>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</si>
  <si>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RESPONSABLE DE ACCESO A LA INFORMACION</t>
  </si>
  <si>
    <t>ENCARGADO DEPARTAMENTO JURIDICO</t>
  </si>
  <si>
    <t>ENCARGADO (A) SECCION JURIDICA</t>
  </si>
  <si>
    <t>RONIRIS SILVERIO GONZALEZ</t>
  </si>
  <si>
    <t>ANALISTA DE NOMINAS</t>
  </si>
  <si>
    <t xml:space="preserve">ANALISTA DE COMPRAS Y CONTRATACIONES </t>
  </si>
  <si>
    <t xml:space="preserve">ENC. DIVISION DISEÑO ESTRUCTURAL </t>
  </si>
  <si>
    <t>BERNARDO CABA DE LA CRUZ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</si>
  <si>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</si>
  <si>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</si>
  <si>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</si>
  <si>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</si>
  <si>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</si>
  <si>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</si>
  <si>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</si>
  <si>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</si>
  <si>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</si>
  <si>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</si>
  <si>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</si>
  <si>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</si>
  <si>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</si>
  <si>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</si>
  <si>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</si>
  <si>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</si>
  <si>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</si>
  <si>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</si>
  <si>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</si>
  <si>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</si>
  <si>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</si>
  <si>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</si>
  <si>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</si>
  <si>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</si>
  <si>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</si>
  <si>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</si>
  <si>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</si>
  <si>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</si>
  <si>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ROLANDO AGUERO</t>
  </si>
  <si>
    <t>CESAR AUGUSTO VENTURA FELIZ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</si>
  <si>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</si>
  <si>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</si>
  <si>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</si>
  <si>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</si>
  <si>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</si>
  <si>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</si>
  <si>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</si>
  <si>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</si>
  <si>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</si>
  <si>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</si>
  <si>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RICHARD QUEZADA ACEVEDO</t>
  </si>
  <si>
    <t>AYUDANTE MANTENIMIENTO</t>
  </si>
  <si>
    <t>SECRETARIA</t>
  </si>
  <si>
    <t>Departamento de Recursos Humanos</t>
  </si>
  <si>
    <t>FRANCISCO ALBERTO VOLQUEZ BATISTA</t>
  </si>
  <si>
    <t>TECNICO ADMINISTRATIVO</t>
  </si>
  <si>
    <t>LISSETTE VANESSA RIVAS MARTINEZ</t>
  </si>
  <si>
    <t>ANALISTA DE PRESUPUESTO</t>
  </si>
  <si>
    <t>TECNOLOGIA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</si>
  <si>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</si>
  <si>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</si>
  <si>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</si>
  <si>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</si>
  <si>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</si>
  <si>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</si>
  <si>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</si>
  <si>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</si>
  <si>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</si>
  <si>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</si>
  <si>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</si>
  <si>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MARIELA CONCEPCION ESTEVEZ UREÑA</t>
  </si>
  <si>
    <t>KEYLLIN SHARINE DE LOS SANTOS MENDEZ</t>
  </si>
  <si>
    <t>JOSE ROMAN ESTEVES NUÑEZ</t>
  </si>
  <si>
    <t>EDUIN JOHAN TEJEDA PIMENTEL</t>
  </si>
  <si>
    <t>RAMON EMILIO BAEZ BRITO</t>
  </si>
  <si>
    <t>DANIEL TAVERAS</t>
  </si>
  <si>
    <t>ESTEBAN DE LA CRUZ CANDELARIA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</si>
  <si>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</si>
  <si>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</si>
  <si>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</si>
  <si>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</si>
  <si>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</si>
  <si>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</si>
  <si>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COORDINADOR (A) TECNICO (FISCALIZACION)</t>
  </si>
  <si>
    <t>COORDINADOR (A) TECNICO (DISEÑO VIAL)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</si>
  <si>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</si>
  <si>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</si>
  <si>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</si>
  <si>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</si>
  <si>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</si>
  <si>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</si>
  <si>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</si>
  <si>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</si>
  <si>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</si>
  <si>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</si>
  <si>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</si>
  <si>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OSIA VALDEZ ANDUJAR</t>
  </si>
  <si>
    <t>JESUS GARCIA</t>
  </si>
  <si>
    <t>RUBEN ELIAS LIMBAR VIZCAINO</t>
  </si>
  <si>
    <t>ANALISTA DE CONTABILIDAD</t>
  </si>
  <si>
    <t>ALEXANDRO DE LA CRUZ SANCHEZ</t>
  </si>
  <si>
    <t>LUIS ANTONIO TEZANOS DAMIRON</t>
  </si>
  <si>
    <t>BESSY MARIA SANTANA BELTREZ</t>
  </si>
  <si>
    <t xml:space="preserve">ENCARGADA ADMINISTRATIVA </t>
  </si>
  <si>
    <t>WILLIAM GABRIEL FERREIRA DE JESUS</t>
  </si>
  <si>
    <t>ANALISTA  DE RECURSOS HUMANOS</t>
  </si>
  <si>
    <t>ALFREDO ACOSTA ACEVEDO</t>
  </si>
  <si>
    <t>ALBA IRIS MONTERO</t>
  </si>
  <si>
    <t>ARACELYS BELEN VASQUEZ</t>
  </si>
  <si>
    <t>ONEYMI RAMOS PICHARDO</t>
  </si>
  <si>
    <t>MAIRENY SANCHEZ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</si>
  <si>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</si>
  <si>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</si>
  <si>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</si>
  <si>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</si>
  <si>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</si>
  <si>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</si>
  <si>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KEITER ANTONIO REYES SANTA</t>
  </si>
  <si>
    <t>RICARDO ACOSTA GARCIA</t>
  </si>
  <si>
    <t>REYNALDO TAVERAS LOPEZ</t>
  </si>
  <si>
    <t>ARQUITECTA</t>
  </si>
  <si>
    <t>RAMON ALFONZO DIAZ FERREYRA</t>
  </si>
  <si>
    <t>RAUL PILAR ROA MEDINA</t>
  </si>
  <si>
    <t>ENC. SECC. DESARROLLO INSTITUCIONAL</t>
  </si>
  <si>
    <t>LAURENCIO ERNESTO CANTALICIO CALDERON</t>
  </si>
  <si>
    <t>PAMELA DESIREE GONZALEZ MUÑOZ</t>
  </si>
  <si>
    <t>HAENDEL ANTONIO GARCIA HENRIQUEZ</t>
  </si>
  <si>
    <t>LUIS ALFREDO VASQUEZ MARTINEZ</t>
  </si>
  <si>
    <t>KELVIN CRISTIAN REGALADO ARCANGEL</t>
  </si>
  <si>
    <t>DENNIS MANUEL GUZMAN RAMIREZ</t>
  </si>
  <si>
    <t>JOSEFINA MONTERO VICENTE</t>
  </si>
  <si>
    <t>ANALISTA DE PLANIFICACION</t>
  </si>
  <si>
    <t>PERIODO PROBATORIO</t>
  </si>
  <si>
    <t>Genero</t>
  </si>
  <si>
    <t>Función</t>
  </si>
  <si>
    <t>CARRERA ADMINISTRATIVA</t>
  </si>
  <si>
    <t>TEMPORAL</t>
  </si>
  <si>
    <t xml:space="preserve">TRAMITE DE PENSION </t>
  </si>
  <si>
    <t>COORDINADOR (A) TECNICO (CALIDAD EN OBRAS)</t>
  </si>
  <si>
    <t>FEMENINO</t>
  </si>
  <si>
    <t>MASCULINO</t>
  </si>
  <si>
    <t>Nómina Personal Interinato</t>
  </si>
  <si>
    <t>KATHERIN  ARGENTINA ABINADER MIRABAL</t>
  </si>
  <si>
    <t>DELIZ EURIPIDE DE LOS SANTOS MATEO</t>
  </si>
  <si>
    <t>SAIRA CASTILLO</t>
  </si>
  <si>
    <t>GERMAN CANARIO PICHARDO</t>
  </si>
  <si>
    <t>INGENIERO CIVIL</t>
  </si>
  <si>
    <t>MELINA NOVA CESPEDES</t>
  </si>
  <si>
    <t>PLAYAS Y BALNEARIOS</t>
  </si>
  <si>
    <t>MAGDALENA SANCHEZ VELAZQUEZ</t>
  </si>
  <si>
    <t>WELLINGTON ANDRES LIMA AYBAR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</si>
  <si>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</si>
  <si>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</si>
  <si>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</si>
  <si>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</si>
  <si>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</si>
  <si>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</si>
  <si>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PAMELA SOSA MORAN</t>
  </si>
  <si>
    <t xml:space="preserve">ANALISTA RECURSOS HUMANOS </t>
  </si>
  <si>
    <t>HANIBAL HAWER ALCANTARA QUEZADA</t>
  </si>
  <si>
    <t>ADMINISTRADOR REDES SOCIALES Y COMUNICACIONES</t>
  </si>
  <si>
    <t>GEREMIAS DEL CARMEN BASILIO CRISOSTOMO</t>
  </si>
  <si>
    <t>SANDY ANDRES GUILLEN</t>
  </si>
  <si>
    <t>SANDY SALDAÑA RODRIGUEZ</t>
  </si>
  <si>
    <t>Octubre 2024</t>
  </si>
  <si>
    <t>LUIS JUNIOR SARANTE</t>
  </si>
  <si>
    <t>MARIANO BERROA</t>
  </si>
  <si>
    <t>JOSE FRANKLIN DUARTE CRUCETA</t>
  </si>
  <si>
    <t>FIORDALI TRONCOSO OGANDO</t>
  </si>
  <si>
    <t>ENC. DE COMPRAS Y CONTRATACIONES</t>
  </si>
  <si>
    <t>LISSETT MERCEDES SORIANO PAULA</t>
  </si>
  <si>
    <t xml:space="preserve">Desde </t>
  </si>
  <si>
    <t>Hasta</t>
  </si>
  <si>
    <t xml:space="preserve">Nómina Personal Periodo Probatorio </t>
  </si>
  <si>
    <t xml:space="preserve">Nómina Tramite de 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</si>
</sst>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7" applyNumberFormat="0" applyAlignment="0" applyProtection="0"/>
    <xf numFmtId="0" fontId="8" fillId="22" borderId="18" applyNumberFormat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7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1" applyNumberFormat="0" applyFont="0" applyAlignment="0" applyProtection="0"/>
    <xf numFmtId="0" fontId="16" fillId="21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11" fillId="0" borderId="24" applyNumberFormat="0" applyFill="0" applyAlignment="0" applyProtection="0"/>
    <xf numFmtId="0" fontId="21" fillId="0" borderId="25" applyNumberFormat="0" applyFill="0" applyAlignment="0" applyProtection="0"/>
  </cellStyleXfs>
  <cellXfs count="95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4" fontId="23" fillId="35" borderId="4" xfId="0" applyNumberFormat="1" applyFont="1" applyFill="1" applyBorder="1"/>
    <xf numFmtId="49" fontId="24" fillId="36" borderId="2" xfId="35" applyNumberFormat="1" applyFont="1" applyFill="1" applyBorder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0" fontId="21" fillId="0" borderId="0" xfId="0" applyFont="1"/>
    <xf numFmtId="43" fontId="21" fillId="0" borderId="7" xfId="33" applyFont="1" applyFill="1" applyBorder="1"/>
    <xf numFmtId="43" fontId="21" fillId="0" borderId="8" xfId="33" applyFont="1" applyFill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9" fillId="36" borderId="10" xfId="0" applyNumberFormat="1" applyFont="1" applyFill="1" applyBorder="1" applyAlignment="1">
      <alignment horizontal="center" vertical="center" wrapText="1"/>
    </xf>
    <xf numFmtId="0" fontId="2" fillId="36" borderId="10" xfId="35" applyFont="1" applyFill="1" applyBorder="1" applyAlignment="1">
      <alignment horizontal="center" vertical="center" wrapText="1"/>
    </xf>
    <xf numFmtId="40" fontId="2" fillId="36" borderId="11" xfId="35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43" fontId="5" fillId="0" borderId="0" xfId="33" applyFont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6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6" fillId="0" borderId="1" xfId="0" applyFont="1" applyBorder="1" applyAlignment="1">
      <alignment vertical="center"/>
    </xf>
    <xf numFmtId="49" fontId="26" fillId="0" borderId="1" xfId="35" applyNumberFormat="1" applyFont="1" applyBorder="1" applyAlignment="1">
      <alignment horizontal="center" vertical="center"/>
    </xf>
    <xf numFmtId="43" fontId="21" fillId="0" borderId="8" xfId="33" applyFont="1" applyFill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43" fontId="22" fillId="34" borderId="2" xfId="33" applyFont="1" applyFill="1" applyBorder="1"/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3" fontId="21" fillId="0" borderId="1" xfId="33" applyFont="1" applyFill="1" applyBorder="1" applyAlignment="1">
      <alignment horizontal="left" vertical="center"/>
    </xf>
    <xf numFmtId="43" fontId="21" fillId="0" borderId="7" xfId="33" applyFont="1" applyFill="1" applyBorder="1" applyAlignment="1">
      <alignment horizontal="left" vertical="center"/>
    </xf>
    <xf numFmtId="43" fontId="21" fillId="0" borderId="8" xfId="33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3" applyFont="1" applyBorder="1"/>
    <xf numFmtId="43" fontId="23" fillId="35" borderId="4" xfId="33" applyFont="1" applyFill="1" applyBorder="1" applyAlignment="1">
      <alignment vertical="center"/>
    </xf>
    <xf numFmtId="43" fontId="22" fillId="34" borderId="26" xfId="33" applyFont="1" applyFill="1" applyBorder="1"/>
    <xf numFmtId="14" fontId="21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35" borderId="12" xfId="0" applyFont="1" applyFill="1" applyBorder="1" applyAlignment="1">
      <alignment horizontal="center" wrapText="1"/>
    </xf>
    <xf numFmtId="0" fontId="28" fillId="35" borderId="13" xfId="0" applyFont="1" applyFill="1" applyBorder="1" applyAlignment="1">
      <alignment horizontal="center" wrapText="1"/>
    </xf>
    <xf numFmtId="0" fontId="28" fillId="35" borderId="15" xfId="0" applyFont="1" applyFill="1" applyBorder="1" applyAlignment="1">
      <alignment horizontal="center" wrapText="1"/>
    </xf>
    <xf numFmtId="0" fontId="27" fillId="0" borderId="13" xfId="0" applyFont="1" applyBorder="1" applyAlignment="1">
      <alignment wrapText="1"/>
    </xf>
    <xf numFmtId="0" fontId="27" fillId="0" borderId="15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762000</xdr:colOff>
      <xdr:row>1</xdr:row>
      <xdr:rowOff>133350</xdr:rowOff>
    </xdr:from>
    <xdr:to>
      <xdr:col>16</xdr:col>
      <xdr:colOff>1047751</xdr:colOff>
      <xdr:row>9</xdr:row>
      <xdr:rowOff>180975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15435" name="1 Imagen">
          <a:extLst>
            <a:ext uri="{FF2B5EF4-FFF2-40B4-BE49-F238E27FC236}">
              <a16:creationId xmlns:a16="http://schemas.microsoft.com/office/drawing/2014/main" id="{F796398C-3CCA-F2F7-1DEA-7DA68562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847725</xdr:colOff>
      <xdr:row>2</xdr:row>
      <xdr:rowOff>9525</xdr:rowOff>
    </xdr:from>
    <xdr:to>
      <xdr:col>14</xdr:col>
      <xdr:colOff>1057275</xdr:colOff>
      <xdr:row>9</xdr:row>
      <xdr:rowOff>19050</xdr:rowOff>
    </xdr:to>
    <xdr:pic>
      <xdr:nvPicPr>
        <xdr:cNvPr id="15436" name="Imagen 2">
          <a:extLst>
            <a:ext uri="{FF2B5EF4-FFF2-40B4-BE49-F238E27FC236}">
              <a16:creationId xmlns:a16="http://schemas.microsoft.com/office/drawing/2014/main" id="{6F9CA464-2AFF-E209-033F-D3634484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0525"/>
          <a:ext cx="12573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0"/>
  <sheetViews>
    <sheetView showGridLines="0" showWhiteSpace="0" topLeftCell="A94" zoomScale="70" zoomScaleNormal="70" zoomScaleSheetLayoutView="40" zoomScalePageLayoutView="40" workbookViewId="0">
      <selection activeCell="B139" sqref="B139:O139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9.28515625" customWidth="1"/>
    <col min="4" max="4" width="13" customWidth="1"/>
    <col min="5" max="5" width="50.5703125" customWidth="1"/>
    <col min="6" max="6" width="14.85546875" style="77" customWidth="1"/>
    <col min="7" max="7" width="29.140625" style="6" customWidth="1"/>
    <col min="8" max="8" width="25.5703125" style="6" customWidth="1"/>
    <col min="9" max="9" width="25.710937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75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75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83"/>
      <c r="C3" s="83"/>
      <c r="D3" s="83"/>
      <c r="E3" s="83"/>
      <c r="F3" s="83"/>
      <c r="G3" s="83"/>
      <c r="H3" s="83"/>
      <c r="I3" s="83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83" t="s">
        <v>181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57"/>
      <c r="Q4" s="57"/>
    </row>
    <row r="5" spans="1:17" ht="15.75" x14ac:dyDescent="0.25">
      <c r="B5" s="84" t="s">
        <v>11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58"/>
      <c r="Q5" s="58"/>
    </row>
    <row r="6" spans="1:17" ht="16.5" x14ac:dyDescent="0.3">
      <c r="B6" s="85" t="s">
        <v>292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59"/>
      <c r="Q6" s="59"/>
    </row>
    <row r="7" spans="1:17" x14ac:dyDescent="0.25">
      <c r="B7" s="2"/>
      <c r="C7" s="2"/>
      <c r="D7" s="2"/>
      <c r="E7" s="2"/>
      <c r="F7" s="75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7"/>
      <c r="C8" s="4"/>
      <c r="D8" s="4"/>
      <c r="E8" s="4"/>
      <c r="F8" s="76"/>
      <c r="G8" s="7"/>
      <c r="H8" s="7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17" t="s">
        <v>2</v>
      </c>
      <c r="C9" s="20" t="s">
        <v>0</v>
      </c>
      <c r="D9" s="20" t="s">
        <v>261</v>
      </c>
      <c r="E9" s="20" t="s">
        <v>262</v>
      </c>
      <c r="F9" s="20" t="s">
        <v>127</v>
      </c>
      <c r="G9" s="20" t="s">
        <v>3</v>
      </c>
      <c r="H9" s="21" t="s">
        <v>4</v>
      </c>
      <c r="I9" s="20" t="s">
        <v>5</v>
      </c>
      <c r="J9" s="18" t="s">
        <v>1</v>
      </c>
      <c r="K9" s="18" t="s">
        <v>6</v>
      </c>
      <c r="L9" s="18" t="s">
        <v>7</v>
      </c>
      <c r="M9" s="18" t="s">
        <v>8</v>
      </c>
      <c r="N9" s="18" t="s">
        <v>9</v>
      </c>
      <c r="O9" s="19" t="s">
        <v>10</v>
      </c>
      <c r="P9" s="15"/>
      <c r="Q9" s="15"/>
    </row>
    <row r="10" spans="1:17" x14ac:dyDescent="0.25">
      <c r="B10" s="66">
        <v>1</v>
      </c>
      <c r="C10" s="23" t="s">
        <v>124</v>
      </c>
      <c r="D10" s="36" t="s">
        <v>267</v>
      </c>
      <c r="E10" s="23" t="s">
        <v>212</v>
      </c>
      <c r="F10" s="36" t="s">
        <v>84</v>
      </c>
      <c r="G10" s="24" t="s">
        <v>79</v>
      </c>
      <c r="H10" s="24" t="s">
        <v>89</v>
      </c>
      <c r="I10" s="26">
        <v>100000</v>
      </c>
      <c r="J10" s="26">
        <f>+I10*2.87%</f>
        <v>2870</v>
      </c>
      <c r="K10" s="26">
        <v>12105.37</v>
      </c>
      <c r="L10" s="26">
        <f>+I10*3.04%</f>
        <v>3040</v>
      </c>
      <c r="M10" s="26">
        <v>25</v>
      </c>
      <c r="N10" s="34">
        <f>SUM(J10:M10)</f>
        <v>18040.370000000003</v>
      </c>
      <c r="O10" s="35">
        <f>+I10-N10</f>
        <v>81959.63</v>
      </c>
      <c r="P10" s="22"/>
      <c r="Q10" s="22"/>
    </row>
    <row r="11" spans="1:17" x14ac:dyDescent="0.25">
      <c r="B11" s="66">
        <v>2</v>
      </c>
      <c r="C11" s="23" t="s">
        <v>72</v>
      </c>
      <c r="D11" s="36" t="s">
        <v>267</v>
      </c>
      <c r="E11" s="23" t="s">
        <v>211</v>
      </c>
      <c r="F11" s="36" t="s">
        <v>84</v>
      </c>
      <c r="G11" s="24" t="s">
        <v>79</v>
      </c>
      <c r="H11" s="24" t="s">
        <v>89</v>
      </c>
      <c r="I11" s="26">
        <v>100000</v>
      </c>
      <c r="J11" s="26">
        <f t="shared" ref="J11:J76" si="0">+I11*2.87%</f>
        <v>2870</v>
      </c>
      <c r="K11" s="26">
        <v>12105.37</v>
      </c>
      <c r="L11" s="26">
        <f t="shared" ref="L11:L76" si="1">+I11*3.04%</f>
        <v>3040</v>
      </c>
      <c r="M11" s="26">
        <v>25</v>
      </c>
      <c r="N11" s="34">
        <f t="shared" ref="N11:N74" si="2">SUM(J11:M11)</f>
        <v>18040.370000000003</v>
      </c>
      <c r="O11" s="35">
        <f t="shared" ref="O11:O74" si="3">+I11-N11</f>
        <v>81959.63</v>
      </c>
      <c r="P11" s="22"/>
      <c r="Q11" s="22"/>
    </row>
    <row r="12" spans="1:17" ht="15" customHeight="1" x14ac:dyDescent="0.25">
      <c r="B12" s="66">
        <v>3</v>
      </c>
      <c r="C12" s="23" t="s">
        <v>51</v>
      </c>
      <c r="D12" s="36" t="s">
        <v>268</v>
      </c>
      <c r="E12" s="23" t="s">
        <v>213</v>
      </c>
      <c r="F12" s="36" t="s">
        <v>84</v>
      </c>
      <c r="G12" s="24" t="s">
        <v>276</v>
      </c>
      <c r="H12" s="24" t="s">
        <v>89</v>
      </c>
      <c r="I12" s="26">
        <v>90000</v>
      </c>
      <c r="J12" s="26">
        <f t="shared" si="0"/>
        <v>2583</v>
      </c>
      <c r="K12" s="26">
        <v>9753.1200000000008</v>
      </c>
      <c r="L12" s="26">
        <f t="shared" si="1"/>
        <v>2736</v>
      </c>
      <c r="M12" s="26">
        <v>25</v>
      </c>
      <c r="N12" s="34">
        <f t="shared" si="2"/>
        <v>15097.12</v>
      </c>
      <c r="O12" s="35">
        <f t="shared" si="3"/>
        <v>74902.880000000005</v>
      </c>
      <c r="P12" s="22"/>
      <c r="Q12" s="22"/>
    </row>
    <row r="13" spans="1:17" ht="15" customHeight="1" x14ac:dyDescent="0.25">
      <c r="B13" s="66">
        <v>4</v>
      </c>
      <c r="C13" s="23" t="s">
        <v>125</v>
      </c>
      <c r="D13" s="36" t="s">
        <v>268</v>
      </c>
      <c r="E13" s="23" t="s">
        <v>215</v>
      </c>
      <c r="F13" s="36" t="s">
        <v>84</v>
      </c>
      <c r="G13" s="24" t="s">
        <v>79</v>
      </c>
      <c r="H13" s="24" t="s">
        <v>89</v>
      </c>
      <c r="I13" s="26">
        <v>90000</v>
      </c>
      <c r="J13" s="26">
        <f t="shared" si="0"/>
        <v>2583</v>
      </c>
      <c r="K13" s="26">
        <v>9753.1200000000008</v>
      </c>
      <c r="L13" s="26">
        <f t="shared" si="1"/>
        <v>2736</v>
      </c>
      <c r="M13" s="26">
        <v>25</v>
      </c>
      <c r="N13" s="34">
        <f t="shared" si="2"/>
        <v>15097.12</v>
      </c>
      <c r="O13" s="35">
        <f t="shared" si="3"/>
        <v>74902.880000000005</v>
      </c>
      <c r="P13" s="22"/>
      <c r="Q13" s="22"/>
    </row>
    <row r="14" spans="1:17" ht="15.75" customHeight="1" x14ac:dyDescent="0.25">
      <c r="A14" s="33"/>
      <c r="B14" s="66">
        <v>5</v>
      </c>
      <c r="C14" s="23" t="s">
        <v>156</v>
      </c>
      <c r="D14" s="36" t="s">
        <v>267</v>
      </c>
      <c r="E14" s="23" t="s">
        <v>214</v>
      </c>
      <c r="F14" s="36" t="s">
        <v>84</v>
      </c>
      <c r="G14" s="24" t="s">
        <v>81</v>
      </c>
      <c r="H14" s="24" t="s">
        <v>89</v>
      </c>
      <c r="I14" s="26">
        <v>90000</v>
      </c>
      <c r="J14" s="26">
        <f t="shared" si="0"/>
        <v>2583</v>
      </c>
      <c r="K14" s="26">
        <v>9324.25</v>
      </c>
      <c r="L14" s="26">
        <f t="shared" si="1"/>
        <v>2736</v>
      </c>
      <c r="M14" s="26">
        <v>1740.46</v>
      </c>
      <c r="N14" s="34">
        <f t="shared" si="2"/>
        <v>16383.71</v>
      </c>
      <c r="O14" s="35">
        <f t="shared" si="3"/>
        <v>73616.290000000008</v>
      </c>
      <c r="P14" s="22"/>
      <c r="Q14" s="22"/>
    </row>
    <row r="15" spans="1:17" ht="15" customHeight="1" x14ac:dyDescent="0.25">
      <c r="B15" s="66">
        <v>6</v>
      </c>
      <c r="C15" s="23" t="s">
        <v>217</v>
      </c>
      <c r="D15" s="36" t="s">
        <v>267</v>
      </c>
      <c r="E15" s="23" t="s">
        <v>266</v>
      </c>
      <c r="F15" s="36" t="s">
        <v>84</v>
      </c>
      <c r="G15" s="24" t="s">
        <v>79</v>
      </c>
      <c r="H15" s="24" t="s">
        <v>89</v>
      </c>
      <c r="I15" s="26">
        <v>90000</v>
      </c>
      <c r="J15" s="26">
        <f t="shared" si="0"/>
        <v>2583</v>
      </c>
      <c r="K15" s="26">
        <v>9753.1200000000008</v>
      </c>
      <c r="L15" s="26">
        <f t="shared" si="1"/>
        <v>2736</v>
      </c>
      <c r="M15" s="26">
        <v>25</v>
      </c>
      <c r="N15" s="34">
        <f t="shared" si="2"/>
        <v>15097.12</v>
      </c>
      <c r="O15" s="35">
        <f t="shared" si="3"/>
        <v>74902.880000000005</v>
      </c>
      <c r="P15" s="22"/>
      <c r="Q15" s="22"/>
    </row>
    <row r="16" spans="1:17" ht="15" customHeight="1" x14ac:dyDescent="0.25">
      <c r="B16" s="66">
        <v>7</v>
      </c>
      <c r="C16" s="23" t="s">
        <v>116</v>
      </c>
      <c r="D16" s="36" t="s">
        <v>268</v>
      </c>
      <c r="E16" s="23" t="s">
        <v>216</v>
      </c>
      <c r="F16" s="36" t="s">
        <v>84</v>
      </c>
      <c r="G16" s="24" t="s">
        <v>79</v>
      </c>
      <c r="H16" s="24" t="s">
        <v>89</v>
      </c>
      <c r="I16" s="26">
        <v>90000</v>
      </c>
      <c r="J16" s="26">
        <f t="shared" si="0"/>
        <v>2583</v>
      </c>
      <c r="K16" s="26">
        <v>9753.1200000000008</v>
      </c>
      <c r="L16" s="26">
        <f t="shared" si="1"/>
        <v>2736</v>
      </c>
      <c r="M16" s="26">
        <v>25</v>
      </c>
      <c r="N16" s="34">
        <f t="shared" si="2"/>
        <v>15097.12</v>
      </c>
      <c r="O16" s="35">
        <f t="shared" si="3"/>
        <v>74902.880000000005</v>
      </c>
      <c r="P16" s="22"/>
      <c r="Q16" s="22"/>
    </row>
    <row r="17" spans="1:255" ht="15.75" customHeight="1" x14ac:dyDescent="0.25">
      <c r="A17" s="33"/>
      <c r="B17" s="66">
        <v>8</v>
      </c>
      <c r="C17" s="23" t="s">
        <v>220</v>
      </c>
      <c r="D17" s="36" t="s">
        <v>267</v>
      </c>
      <c r="E17" s="23" t="s">
        <v>219</v>
      </c>
      <c r="F17" s="36" t="s">
        <v>84</v>
      </c>
      <c r="G17" s="24" t="s">
        <v>79</v>
      </c>
      <c r="H17" s="24" t="s">
        <v>89</v>
      </c>
      <c r="I17" s="26">
        <v>90000</v>
      </c>
      <c r="J17" s="26">
        <f t="shared" si="0"/>
        <v>2583</v>
      </c>
      <c r="K17" s="26">
        <v>9753.1200000000008</v>
      </c>
      <c r="L17" s="26">
        <f t="shared" si="1"/>
        <v>2736</v>
      </c>
      <c r="M17" s="26">
        <v>25</v>
      </c>
      <c r="N17" s="34">
        <f t="shared" si="2"/>
        <v>15097.12</v>
      </c>
      <c r="O17" s="35">
        <f t="shared" si="3"/>
        <v>74902.880000000005</v>
      </c>
      <c r="P17" s="22"/>
      <c r="Q17" s="22"/>
    </row>
    <row r="18" spans="1:255" ht="15.75" customHeight="1" x14ac:dyDescent="0.25">
      <c r="A18" s="33"/>
      <c r="B18" s="66">
        <v>9</v>
      </c>
      <c r="C18" s="23" t="s">
        <v>253</v>
      </c>
      <c r="D18" s="36" t="s">
        <v>267</v>
      </c>
      <c r="E18" s="23" t="s">
        <v>211</v>
      </c>
      <c r="F18" s="36" t="s">
        <v>84</v>
      </c>
      <c r="G18" s="24" t="s">
        <v>79</v>
      </c>
      <c r="H18" s="24" t="s">
        <v>89</v>
      </c>
      <c r="I18" s="26">
        <v>80000</v>
      </c>
      <c r="J18" s="26">
        <f t="shared" si="0"/>
        <v>2296</v>
      </c>
      <c r="K18" s="26">
        <v>7400.87</v>
      </c>
      <c r="L18" s="26">
        <f t="shared" si="1"/>
        <v>2432</v>
      </c>
      <c r="M18" s="26">
        <v>25</v>
      </c>
      <c r="N18" s="34">
        <f t="shared" si="2"/>
        <v>12153.869999999999</v>
      </c>
      <c r="O18" s="35">
        <f t="shared" si="3"/>
        <v>67846.13</v>
      </c>
      <c r="P18" s="22"/>
      <c r="Q18" s="22"/>
    </row>
    <row r="19" spans="1:255" s="49" customFormat="1" ht="21" customHeight="1" x14ac:dyDescent="0.25">
      <c r="B19" s="66">
        <v>10</v>
      </c>
      <c r="C19" s="23" t="s">
        <v>254</v>
      </c>
      <c r="D19" s="36" t="s">
        <v>268</v>
      </c>
      <c r="E19" s="23" t="s">
        <v>216</v>
      </c>
      <c r="F19" s="36" t="s">
        <v>84</v>
      </c>
      <c r="G19" s="24" t="s">
        <v>79</v>
      </c>
      <c r="H19" s="24" t="s">
        <v>89</v>
      </c>
      <c r="I19" s="39">
        <v>80000</v>
      </c>
      <c r="J19" s="26">
        <f t="shared" si="0"/>
        <v>2296</v>
      </c>
      <c r="K19" s="39">
        <v>7400.87</v>
      </c>
      <c r="L19" s="26">
        <f t="shared" si="1"/>
        <v>2432</v>
      </c>
      <c r="M19" s="40">
        <v>25</v>
      </c>
      <c r="N19" s="34">
        <f t="shared" si="2"/>
        <v>12153.869999999999</v>
      </c>
      <c r="O19" s="35">
        <f t="shared" si="3"/>
        <v>67846.13</v>
      </c>
      <c r="P19" s="51"/>
    </row>
    <row r="20" spans="1:255" s="49" customFormat="1" ht="15" customHeight="1" x14ac:dyDescent="0.25">
      <c r="B20" s="66">
        <v>11</v>
      </c>
      <c r="C20" s="23" t="s">
        <v>42</v>
      </c>
      <c r="D20" s="36" t="s">
        <v>267</v>
      </c>
      <c r="E20" s="23" t="s">
        <v>43</v>
      </c>
      <c r="F20" s="36" t="s">
        <v>84</v>
      </c>
      <c r="G20" s="24" t="s">
        <v>78</v>
      </c>
      <c r="H20" s="24" t="s">
        <v>89</v>
      </c>
      <c r="I20" s="39">
        <v>55000</v>
      </c>
      <c r="J20" s="26">
        <f t="shared" si="0"/>
        <v>1578.5</v>
      </c>
      <c r="K20" s="39">
        <v>2045.04</v>
      </c>
      <c r="L20" s="26">
        <f t="shared" si="1"/>
        <v>1672</v>
      </c>
      <c r="M20" s="40">
        <v>3455.92</v>
      </c>
      <c r="N20" s="34">
        <f t="shared" si="2"/>
        <v>8751.4599999999991</v>
      </c>
      <c r="O20" s="35">
        <f t="shared" si="3"/>
        <v>46248.54</v>
      </c>
      <c r="P20" s="51"/>
    </row>
    <row r="21" spans="1:255" s="49" customFormat="1" ht="25.5" customHeight="1" x14ac:dyDescent="0.25">
      <c r="B21" s="66">
        <v>12</v>
      </c>
      <c r="C21" s="23" t="s">
        <v>45</v>
      </c>
      <c r="D21" s="36" t="s">
        <v>267</v>
      </c>
      <c r="E21" s="23" t="s">
        <v>46</v>
      </c>
      <c r="F21" s="36" t="s">
        <v>84</v>
      </c>
      <c r="G21" s="24" t="s">
        <v>79</v>
      </c>
      <c r="H21" s="24" t="s">
        <v>89</v>
      </c>
      <c r="I21" s="39">
        <v>45000</v>
      </c>
      <c r="J21" s="26">
        <f t="shared" si="0"/>
        <v>1291.5</v>
      </c>
      <c r="K21" s="39">
        <v>891.01</v>
      </c>
      <c r="L21" s="26">
        <f t="shared" si="1"/>
        <v>1368</v>
      </c>
      <c r="M21" s="40">
        <v>1740.46</v>
      </c>
      <c r="N21" s="34">
        <f t="shared" si="2"/>
        <v>5290.97</v>
      </c>
      <c r="O21" s="35">
        <f>+I21-N21</f>
        <v>39709.03</v>
      </c>
      <c r="P21" s="51"/>
    </row>
    <row r="22" spans="1:255" ht="15" customHeight="1" x14ac:dyDescent="0.25">
      <c r="B22" s="66">
        <v>13</v>
      </c>
      <c r="C22" s="23" t="s">
        <v>34</v>
      </c>
      <c r="D22" s="36" t="s">
        <v>267</v>
      </c>
      <c r="E22" s="23" t="s">
        <v>183</v>
      </c>
      <c r="F22" s="36" t="s">
        <v>88</v>
      </c>
      <c r="G22" s="24" t="s">
        <v>279</v>
      </c>
      <c r="H22" s="24" t="s">
        <v>89</v>
      </c>
      <c r="I22" s="26">
        <v>46000</v>
      </c>
      <c r="J22" s="26">
        <f t="shared" si="0"/>
        <v>1320.2</v>
      </c>
      <c r="K22" s="26">
        <v>1289.46</v>
      </c>
      <c r="L22" s="26">
        <f t="shared" si="1"/>
        <v>1398.4</v>
      </c>
      <c r="M22" s="26">
        <v>25</v>
      </c>
      <c r="N22" s="34">
        <f t="shared" si="2"/>
        <v>4033.06</v>
      </c>
      <c r="O22" s="35">
        <f t="shared" si="3"/>
        <v>41966.94</v>
      </c>
      <c r="P22" s="22"/>
      <c r="Q22" s="22"/>
    </row>
    <row r="23" spans="1:255" ht="15" customHeight="1" x14ac:dyDescent="0.25">
      <c r="B23" s="66">
        <v>14</v>
      </c>
      <c r="C23" s="23" t="s">
        <v>20</v>
      </c>
      <c r="D23" s="36" t="s">
        <v>267</v>
      </c>
      <c r="E23" s="23" t="s">
        <v>21</v>
      </c>
      <c r="F23" s="36" t="s">
        <v>86</v>
      </c>
      <c r="G23" s="24" t="s">
        <v>279</v>
      </c>
      <c r="H23" s="24" t="s">
        <v>89</v>
      </c>
      <c r="I23" s="26">
        <v>40000</v>
      </c>
      <c r="J23" s="26">
        <f t="shared" si="0"/>
        <v>1148</v>
      </c>
      <c r="K23" s="26">
        <v>442.65</v>
      </c>
      <c r="L23" s="26">
        <f t="shared" si="1"/>
        <v>1216</v>
      </c>
      <c r="M23" s="26">
        <v>25</v>
      </c>
      <c r="N23" s="34">
        <f t="shared" si="2"/>
        <v>2831.65</v>
      </c>
      <c r="O23" s="35">
        <f t="shared" si="3"/>
        <v>37168.35</v>
      </c>
      <c r="P23" s="22"/>
      <c r="Q23" s="22"/>
    </row>
    <row r="24" spans="1:255" x14ac:dyDescent="0.25">
      <c r="B24" s="66">
        <v>15</v>
      </c>
      <c r="C24" s="23" t="s">
        <v>66</v>
      </c>
      <c r="D24" s="36" t="s">
        <v>267</v>
      </c>
      <c r="E24" s="23" t="s">
        <v>67</v>
      </c>
      <c r="F24" s="36" t="s">
        <v>85</v>
      </c>
      <c r="G24" s="24" t="s">
        <v>81</v>
      </c>
      <c r="H24" s="24" t="s">
        <v>263</v>
      </c>
      <c r="I24" s="26">
        <v>65000</v>
      </c>
      <c r="J24" s="26">
        <f t="shared" si="0"/>
        <v>1865.5</v>
      </c>
      <c r="K24" s="26">
        <v>4427.58</v>
      </c>
      <c r="L24" s="26">
        <f t="shared" si="1"/>
        <v>1976</v>
      </c>
      <c r="M24" s="26">
        <v>25</v>
      </c>
      <c r="N24" s="34">
        <f t="shared" si="2"/>
        <v>8294.08</v>
      </c>
      <c r="O24" s="35">
        <f t="shared" si="3"/>
        <v>56705.919999999998</v>
      </c>
      <c r="P24" s="22"/>
      <c r="Q24" s="22"/>
    </row>
    <row r="25" spans="1:255" ht="15" customHeight="1" x14ac:dyDescent="0.25">
      <c r="B25" s="66">
        <v>16</v>
      </c>
      <c r="C25" s="23" t="s">
        <v>36</v>
      </c>
      <c r="D25" s="36" t="s">
        <v>267</v>
      </c>
      <c r="E25" s="23" t="s">
        <v>128</v>
      </c>
      <c r="F25" s="36" t="s">
        <v>83</v>
      </c>
      <c r="G25" s="24" t="s">
        <v>280</v>
      </c>
      <c r="H25" s="24" t="s">
        <v>89</v>
      </c>
      <c r="I25" s="26">
        <v>150000</v>
      </c>
      <c r="J25" s="26">
        <f t="shared" si="0"/>
        <v>4305</v>
      </c>
      <c r="K25" s="26">
        <v>23437.75</v>
      </c>
      <c r="L25" s="26">
        <f t="shared" si="1"/>
        <v>4560</v>
      </c>
      <c r="M25" s="26">
        <v>1740.46</v>
      </c>
      <c r="N25" s="34">
        <f t="shared" si="2"/>
        <v>34043.21</v>
      </c>
      <c r="O25" s="35">
        <f t="shared" si="3"/>
        <v>115956.79000000001</v>
      </c>
      <c r="P25" s="22"/>
      <c r="Q25" s="22"/>
    </row>
    <row r="26" spans="1:255" s="68" customFormat="1" ht="31.5" customHeight="1" x14ac:dyDescent="0.25">
      <c r="B26" s="66">
        <v>17</v>
      </c>
      <c r="C26" s="69" t="s">
        <v>37</v>
      </c>
      <c r="D26" s="69" t="s">
        <v>267</v>
      </c>
      <c r="E26" s="74" t="s">
        <v>284</v>
      </c>
      <c r="F26" s="36" t="s">
        <v>83</v>
      </c>
      <c r="G26" s="36" t="s">
        <v>280</v>
      </c>
      <c r="H26" s="36" t="s">
        <v>89</v>
      </c>
      <c r="I26" s="70">
        <v>90000</v>
      </c>
      <c r="J26" s="26">
        <f t="shared" si="0"/>
        <v>2583</v>
      </c>
      <c r="K26" s="70">
        <v>9324.25</v>
      </c>
      <c r="L26" s="26">
        <f t="shared" si="1"/>
        <v>2736</v>
      </c>
      <c r="M26" s="70">
        <v>1740.46</v>
      </c>
      <c r="N26" s="71">
        <f t="shared" si="2"/>
        <v>16383.71</v>
      </c>
      <c r="O26" s="72">
        <f t="shared" si="3"/>
        <v>73616.290000000008</v>
      </c>
      <c r="P26" s="73"/>
      <c r="Q26" s="73"/>
    </row>
    <row r="27" spans="1:255" ht="16.5" customHeight="1" x14ac:dyDescent="0.25">
      <c r="B27" s="66">
        <v>18</v>
      </c>
      <c r="C27" s="23" t="s">
        <v>38</v>
      </c>
      <c r="D27" s="36" t="s">
        <v>268</v>
      </c>
      <c r="E27" s="23" t="s">
        <v>281</v>
      </c>
      <c r="F27" s="36" t="s">
        <v>85</v>
      </c>
      <c r="G27" s="24" t="s">
        <v>280</v>
      </c>
      <c r="H27" s="24" t="s">
        <v>89</v>
      </c>
      <c r="I27" s="26">
        <v>70000</v>
      </c>
      <c r="J27" s="26">
        <f t="shared" si="0"/>
        <v>2009</v>
      </c>
      <c r="K27" s="26">
        <v>5368.48</v>
      </c>
      <c r="L27" s="26">
        <f t="shared" si="1"/>
        <v>2128</v>
      </c>
      <c r="M27" s="26">
        <v>25</v>
      </c>
      <c r="N27" s="34">
        <f t="shared" si="2"/>
        <v>9530.48</v>
      </c>
      <c r="O27" s="35">
        <f t="shared" si="3"/>
        <v>60469.520000000004</v>
      </c>
      <c r="P27" s="22"/>
      <c r="Q27" s="22"/>
    </row>
    <row r="28" spans="1:255" s="1" customFormat="1" x14ac:dyDescent="0.25">
      <c r="A28"/>
      <c r="B28" s="66">
        <v>19</v>
      </c>
      <c r="C28" s="23" t="s">
        <v>68</v>
      </c>
      <c r="D28" s="36" t="s">
        <v>267</v>
      </c>
      <c r="E28" s="23" t="s">
        <v>121</v>
      </c>
      <c r="F28" s="36" t="s">
        <v>85</v>
      </c>
      <c r="G28" s="24" t="s">
        <v>280</v>
      </c>
      <c r="H28" s="24" t="s">
        <v>263</v>
      </c>
      <c r="I28" s="26">
        <v>65000</v>
      </c>
      <c r="J28" s="26">
        <f t="shared" si="0"/>
        <v>1865.5</v>
      </c>
      <c r="K28" s="26">
        <v>4427.58</v>
      </c>
      <c r="L28" s="26">
        <f t="shared" si="1"/>
        <v>1976</v>
      </c>
      <c r="M28" s="26">
        <v>25</v>
      </c>
      <c r="N28" s="34">
        <f t="shared" si="2"/>
        <v>8294.08</v>
      </c>
      <c r="O28" s="35">
        <f t="shared" si="3"/>
        <v>56705.919999999998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x14ac:dyDescent="0.25">
      <c r="B29" s="66">
        <v>20</v>
      </c>
      <c r="C29" s="23" t="s">
        <v>120</v>
      </c>
      <c r="D29" s="36" t="s">
        <v>268</v>
      </c>
      <c r="E29" s="23" t="s">
        <v>121</v>
      </c>
      <c r="F29" s="36" t="s">
        <v>85</v>
      </c>
      <c r="G29" s="24" t="s">
        <v>280</v>
      </c>
      <c r="H29" s="24" t="s">
        <v>263</v>
      </c>
      <c r="I29" s="26">
        <v>65000</v>
      </c>
      <c r="J29" s="26">
        <f t="shared" si="0"/>
        <v>1865.5</v>
      </c>
      <c r="K29" s="26">
        <v>4427.58</v>
      </c>
      <c r="L29" s="26">
        <f t="shared" si="1"/>
        <v>1976</v>
      </c>
      <c r="M29" s="26">
        <v>25</v>
      </c>
      <c r="N29" s="34">
        <f t="shared" si="2"/>
        <v>8294.08</v>
      </c>
      <c r="O29" s="35">
        <f t="shared" si="3"/>
        <v>56705.919999999998</v>
      </c>
      <c r="P29" s="22"/>
      <c r="Q29" s="22"/>
    </row>
    <row r="30" spans="1:255" ht="15" customHeight="1" x14ac:dyDescent="0.25">
      <c r="B30" s="66">
        <v>21</v>
      </c>
      <c r="C30" s="23" t="s">
        <v>193</v>
      </c>
      <c r="D30" s="36" t="s">
        <v>268</v>
      </c>
      <c r="E30" s="23" t="s">
        <v>196</v>
      </c>
      <c r="F30" s="36" t="s">
        <v>197</v>
      </c>
      <c r="G30" s="24" t="s">
        <v>280</v>
      </c>
      <c r="H30" s="24" t="s">
        <v>263</v>
      </c>
      <c r="I30" s="26">
        <v>36000</v>
      </c>
      <c r="J30" s="26">
        <f t="shared" si="0"/>
        <v>1033.2</v>
      </c>
      <c r="K30" s="26">
        <v>0</v>
      </c>
      <c r="L30" s="26">
        <f t="shared" si="1"/>
        <v>1094.4000000000001</v>
      </c>
      <c r="M30" s="26">
        <v>25</v>
      </c>
      <c r="N30" s="34">
        <f t="shared" si="2"/>
        <v>2152.6000000000004</v>
      </c>
      <c r="O30" s="35">
        <f t="shared" si="3"/>
        <v>33847.4</v>
      </c>
      <c r="P30" s="22"/>
      <c r="Q30" s="22"/>
    </row>
    <row r="31" spans="1:255" x14ac:dyDescent="0.25">
      <c r="B31" s="66">
        <v>22</v>
      </c>
      <c r="C31" s="23" t="s">
        <v>13</v>
      </c>
      <c r="D31" s="36" t="s">
        <v>267</v>
      </c>
      <c r="E31" s="23" t="s">
        <v>129</v>
      </c>
      <c r="F31" s="36" t="s">
        <v>83</v>
      </c>
      <c r="G31" s="24" t="s">
        <v>80</v>
      </c>
      <c r="H31" s="24" t="s">
        <v>89</v>
      </c>
      <c r="I31" s="26">
        <v>100000</v>
      </c>
      <c r="J31" s="26">
        <f t="shared" si="0"/>
        <v>2870</v>
      </c>
      <c r="K31" s="26">
        <v>11247.64</v>
      </c>
      <c r="L31" s="26">
        <f t="shared" si="1"/>
        <v>3040</v>
      </c>
      <c r="M31" s="26">
        <v>3455.92</v>
      </c>
      <c r="N31" s="34">
        <f t="shared" si="2"/>
        <v>20613.559999999998</v>
      </c>
      <c r="O31" s="35">
        <f t="shared" si="3"/>
        <v>79386.44</v>
      </c>
      <c r="P31" s="22"/>
      <c r="Q31" s="22"/>
    </row>
    <row r="32" spans="1:255" ht="15" customHeight="1" x14ac:dyDescent="0.25">
      <c r="B32" s="66">
        <v>23</v>
      </c>
      <c r="C32" s="23" t="s">
        <v>184</v>
      </c>
      <c r="D32" s="36" t="s">
        <v>267</v>
      </c>
      <c r="E32" s="23" t="s">
        <v>185</v>
      </c>
      <c r="F32" s="36" t="s">
        <v>85</v>
      </c>
      <c r="G32" s="24" t="s">
        <v>80</v>
      </c>
      <c r="H32" s="24" t="s">
        <v>263</v>
      </c>
      <c r="I32" s="26">
        <v>65000</v>
      </c>
      <c r="J32" s="26">
        <f t="shared" si="0"/>
        <v>1865.5</v>
      </c>
      <c r="K32" s="26">
        <v>4427.58</v>
      </c>
      <c r="L32" s="26">
        <f t="shared" si="1"/>
        <v>1976</v>
      </c>
      <c r="M32" s="26">
        <v>25</v>
      </c>
      <c r="N32" s="34">
        <f t="shared" si="2"/>
        <v>8294.08</v>
      </c>
      <c r="O32" s="35">
        <f t="shared" si="3"/>
        <v>56705.919999999998</v>
      </c>
      <c r="P32" s="22"/>
      <c r="Q32" s="22"/>
    </row>
    <row r="33" spans="2:17" x14ac:dyDescent="0.25">
      <c r="B33" s="66">
        <v>24</v>
      </c>
      <c r="C33" s="23" t="s">
        <v>14</v>
      </c>
      <c r="D33" s="36" t="s">
        <v>267</v>
      </c>
      <c r="E33" s="23" t="s">
        <v>97</v>
      </c>
      <c r="F33" s="36" t="s">
        <v>88</v>
      </c>
      <c r="G33" s="24" t="s">
        <v>80</v>
      </c>
      <c r="H33" s="24" t="s">
        <v>89</v>
      </c>
      <c r="I33" s="26">
        <v>45000</v>
      </c>
      <c r="J33" s="26">
        <f t="shared" si="0"/>
        <v>1291.5</v>
      </c>
      <c r="K33" s="26">
        <v>1148.33</v>
      </c>
      <c r="L33" s="26">
        <f t="shared" si="1"/>
        <v>1368</v>
      </c>
      <c r="M33" s="26">
        <v>25</v>
      </c>
      <c r="N33" s="34">
        <f t="shared" si="2"/>
        <v>3832.83</v>
      </c>
      <c r="O33" s="35">
        <f t="shared" si="3"/>
        <v>41167.17</v>
      </c>
      <c r="P33" s="22"/>
      <c r="Q33" s="22"/>
    </row>
    <row r="34" spans="2:17" x14ac:dyDescent="0.25">
      <c r="B34" s="66">
        <v>25</v>
      </c>
      <c r="C34" s="23" t="s">
        <v>194</v>
      </c>
      <c r="D34" s="36" t="s">
        <v>267</v>
      </c>
      <c r="E34" s="23" t="s">
        <v>97</v>
      </c>
      <c r="F34" s="36" t="s">
        <v>197</v>
      </c>
      <c r="G34" s="24" t="s">
        <v>80</v>
      </c>
      <c r="H34" s="24" t="s">
        <v>263</v>
      </c>
      <c r="I34" s="26">
        <v>40000</v>
      </c>
      <c r="J34" s="26">
        <f t="shared" si="0"/>
        <v>1148</v>
      </c>
      <c r="K34" s="26">
        <v>442.65</v>
      </c>
      <c r="L34" s="26">
        <f t="shared" si="1"/>
        <v>1216</v>
      </c>
      <c r="M34" s="26">
        <v>25</v>
      </c>
      <c r="N34" s="34">
        <f t="shared" si="2"/>
        <v>2831.65</v>
      </c>
      <c r="O34" s="35">
        <f t="shared" si="3"/>
        <v>37168.35</v>
      </c>
      <c r="P34" s="22"/>
      <c r="Q34" s="22"/>
    </row>
    <row r="35" spans="2:17" ht="15" customHeight="1" x14ac:dyDescent="0.25">
      <c r="B35" s="66">
        <v>26</v>
      </c>
      <c r="C35" s="23" t="s">
        <v>195</v>
      </c>
      <c r="D35" s="36" t="s">
        <v>268</v>
      </c>
      <c r="E35" s="23" t="s">
        <v>107</v>
      </c>
      <c r="F35" s="36" t="s">
        <v>197</v>
      </c>
      <c r="G35" s="24" t="s">
        <v>282</v>
      </c>
      <c r="H35" s="24" t="s">
        <v>263</v>
      </c>
      <c r="I35" s="26">
        <v>36000</v>
      </c>
      <c r="J35" s="26">
        <f t="shared" si="0"/>
        <v>1033.2</v>
      </c>
      <c r="K35" s="26">
        <v>0</v>
      </c>
      <c r="L35" s="26">
        <f t="shared" si="1"/>
        <v>1094.4000000000001</v>
      </c>
      <c r="M35" s="26">
        <v>25</v>
      </c>
      <c r="N35" s="34">
        <f t="shared" si="2"/>
        <v>2152.6000000000004</v>
      </c>
      <c r="O35" s="35">
        <f t="shared" si="3"/>
        <v>33847.4</v>
      </c>
      <c r="P35" s="22"/>
      <c r="Q35" s="22"/>
    </row>
    <row r="36" spans="2:17" ht="15" customHeight="1" x14ac:dyDescent="0.25">
      <c r="B36" s="66">
        <v>27</v>
      </c>
      <c r="C36" s="23" t="s">
        <v>64</v>
      </c>
      <c r="D36" s="36" t="s">
        <v>268</v>
      </c>
      <c r="E36" s="23" t="s">
        <v>65</v>
      </c>
      <c r="F36" s="36" t="s">
        <v>86</v>
      </c>
      <c r="G36" s="24" t="s">
        <v>82</v>
      </c>
      <c r="H36" s="24" t="s">
        <v>89</v>
      </c>
      <c r="I36" s="26">
        <v>36000</v>
      </c>
      <c r="J36" s="26">
        <f t="shared" si="0"/>
        <v>1033.2</v>
      </c>
      <c r="K36" s="26">
        <v>0</v>
      </c>
      <c r="L36" s="26">
        <f t="shared" si="1"/>
        <v>1094.4000000000001</v>
      </c>
      <c r="M36" s="26">
        <v>25</v>
      </c>
      <c r="N36" s="34">
        <f t="shared" si="2"/>
        <v>2152.6000000000004</v>
      </c>
      <c r="O36" s="35">
        <f t="shared" si="3"/>
        <v>33847.4</v>
      </c>
      <c r="P36" s="22"/>
      <c r="Q36" s="22"/>
    </row>
    <row r="37" spans="2:17" ht="18.75" customHeight="1" x14ac:dyDescent="0.25">
      <c r="B37" s="66">
        <v>28</v>
      </c>
      <c r="C37" s="23" t="s">
        <v>192</v>
      </c>
      <c r="D37" s="36" t="s">
        <v>267</v>
      </c>
      <c r="E37" s="23" t="s">
        <v>180</v>
      </c>
      <c r="F37" s="36" t="s">
        <v>86</v>
      </c>
      <c r="G37" s="24" t="s">
        <v>82</v>
      </c>
      <c r="H37" s="24" t="s">
        <v>89</v>
      </c>
      <c r="I37" s="39">
        <v>36000</v>
      </c>
      <c r="J37" s="26">
        <f t="shared" si="0"/>
        <v>1033.2</v>
      </c>
      <c r="K37" s="39">
        <v>0</v>
      </c>
      <c r="L37" s="26">
        <f t="shared" si="1"/>
        <v>1094.4000000000001</v>
      </c>
      <c r="M37" s="39">
        <v>25</v>
      </c>
      <c r="N37" s="34">
        <f t="shared" si="2"/>
        <v>2152.6000000000004</v>
      </c>
      <c r="O37" s="35">
        <f t="shared" si="3"/>
        <v>33847.4</v>
      </c>
      <c r="P37" s="22"/>
      <c r="Q37" s="22"/>
    </row>
    <row r="38" spans="2:17" ht="15.75" customHeight="1" x14ac:dyDescent="0.25">
      <c r="B38" s="66">
        <v>29</v>
      </c>
      <c r="C38" s="23" t="s">
        <v>270</v>
      </c>
      <c r="D38" s="36" t="s">
        <v>267</v>
      </c>
      <c r="E38" s="23" t="s">
        <v>180</v>
      </c>
      <c r="F38" s="36" t="s">
        <v>86</v>
      </c>
      <c r="G38" s="24" t="s">
        <v>82</v>
      </c>
      <c r="H38" s="24" t="s">
        <v>89</v>
      </c>
      <c r="I38" s="39">
        <v>35000</v>
      </c>
      <c r="J38" s="26">
        <f t="shared" si="0"/>
        <v>1004.5</v>
      </c>
      <c r="K38" s="39">
        <v>0</v>
      </c>
      <c r="L38" s="26">
        <f t="shared" si="1"/>
        <v>1064</v>
      </c>
      <c r="M38" s="39">
        <v>25</v>
      </c>
      <c r="N38" s="34">
        <f t="shared" si="2"/>
        <v>2093.5</v>
      </c>
      <c r="O38" s="35">
        <f t="shared" si="3"/>
        <v>32906.5</v>
      </c>
      <c r="P38" s="22"/>
      <c r="Q38" s="22"/>
    </row>
    <row r="39" spans="2:17" ht="15" customHeight="1" x14ac:dyDescent="0.25">
      <c r="B39" s="66">
        <v>30</v>
      </c>
      <c r="C39" s="23" t="s">
        <v>73</v>
      </c>
      <c r="D39" s="36" t="s">
        <v>268</v>
      </c>
      <c r="E39" s="23" t="s">
        <v>218</v>
      </c>
      <c r="F39" s="36" t="s">
        <v>87</v>
      </c>
      <c r="G39" s="24" t="s">
        <v>82</v>
      </c>
      <c r="H39" s="24" t="s">
        <v>89</v>
      </c>
      <c r="I39" s="26">
        <v>30000</v>
      </c>
      <c r="J39" s="26">
        <f t="shared" si="0"/>
        <v>861</v>
      </c>
      <c r="K39" s="39">
        <v>0</v>
      </c>
      <c r="L39" s="26">
        <f t="shared" si="1"/>
        <v>912</v>
      </c>
      <c r="M39" s="26">
        <v>25</v>
      </c>
      <c r="N39" s="34">
        <f t="shared" si="2"/>
        <v>1798</v>
      </c>
      <c r="O39" s="35">
        <f t="shared" si="3"/>
        <v>28202</v>
      </c>
      <c r="P39" s="22"/>
      <c r="Q39" s="22"/>
    </row>
    <row r="40" spans="2:17" ht="15" customHeight="1" x14ac:dyDescent="0.25">
      <c r="B40" s="66">
        <v>31</v>
      </c>
      <c r="C40" s="23" t="s">
        <v>224</v>
      </c>
      <c r="D40" s="36" t="s">
        <v>268</v>
      </c>
      <c r="E40" s="23" t="s">
        <v>218</v>
      </c>
      <c r="F40" s="36" t="s">
        <v>87</v>
      </c>
      <c r="G40" s="24" t="s">
        <v>82</v>
      </c>
      <c r="H40" s="24" t="s">
        <v>89</v>
      </c>
      <c r="I40" s="26">
        <v>27000</v>
      </c>
      <c r="J40" s="26">
        <f t="shared" si="0"/>
        <v>774.9</v>
      </c>
      <c r="K40" s="39">
        <v>0</v>
      </c>
      <c r="L40" s="26">
        <f t="shared" si="1"/>
        <v>820.8</v>
      </c>
      <c r="M40" s="26">
        <v>25</v>
      </c>
      <c r="N40" s="34">
        <f t="shared" si="2"/>
        <v>1620.6999999999998</v>
      </c>
      <c r="O40" s="35">
        <f t="shared" si="3"/>
        <v>25379.3</v>
      </c>
      <c r="P40" s="22"/>
      <c r="Q40" s="22"/>
    </row>
    <row r="41" spans="2:17" x14ac:dyDescent="0.25">
      <c r="B41" s="66">
        <v>32</v>
      </c>
      <c r="C41" s="23" t="s">
        <v>17</v>
      </c>
      <c r="D41" s="36" t="s">
        <v>268</v>
      </c>
      <c r="E41" s="23" t="s">
        <v>18</v>
      </c>
      <c r="F41" s="36" t="s">
        <v>87</v>
      </c>
      <c r="G41" s="24" t="s">
        <v>82</v>
      </c>
      <c r="H41" s="24" t="s">
        <v>89</v>
      </c>
      <c r="I41" s="26">
        <v>26250</v>
      </c>
      <c r="J41" s="26">
        <f t="shared" si="0"/>
        <v>753.375</v>
      </c>
      <c r="K41" s="39">
        <v>0</v>
      </c>
      <c r="L41" s="26">
        <f t="shared" si="1"/>
        <v>798</v>
      </c>
      <c r="M41" s="26">
        <v>25</v>
      </c>
      <c r="N41" s="34">
        <f t="shared" si="2"/>
        <v>1576.375</v>
      </c>
      <c r="O41" s="35">
        <f t="shared" si="3"/>
        <v>24673.625</v>
      </c>
      <c r="P41" s="22"/>
      <c r="Q41" s="22"/>
    </row>
    <row r="42" spans="2:17" x14ac:dyDescent="0.25">
      <c r="B42" s="66">
        <v>33</v>
      </c>
      <c r="C42" s="23" t="s">
        <v>60</v>
      </c>
      <c r="D42" s="36" t="s">
        <v>267</v>
      </c>
      <c r="E42" s="23" t="s">
        <v>61</v>
      </c>
      <c r="F42" s="36" t="s">
        <v>86</v>
      </c>
      <c r="G42" s="24" t="s">
        <v>82</v>
      </c>
      <c r="H42" s="24" t="s">
        <v>89</v>
      </c>
      <c r="I42" s="26">
        <v>25000</v>
      </c>
      <c r="J42" s="26">
        <f t="shared" si="0"/>
        <v>717.5</v>
      </c>
      <c r="K42" s="39">
        <v>0</v>
      </c>
      <c r="L42" s="26">
        <f t="shared" si="1"/>
        <v>760</v>
      </c>
      <c r="M42" s="26">
        <v>25</v>
      </c>
      <c r="N42" s="34">
        <f t="shared" si="2"/>
        <v>1502.5</v>
      </c>
      <c r="O42" s="35">
        <f t="shared" si="3"/>
        <v>23497.5</v>
      </c>
      <c r="P42" s="22"/>
      <c r="Q42" s="22"/>
    </row>
    <row r="43" spans="2:17" ht="15" customHeight="1" x14ac:dyDescent="0.25">
      <c r="B43" s="66">
        <v>34</v>
      </c>
      <c r="C43" s="23" t="s">
        <v>153</v>
      </c>
      <c r="D43" s="36" t="s">
        <v>267</v>
      </c>
      <c r="E43" s="23" t="s">
        <v>50</v>
      </c>
      <c r="F43" s="36" t="s">
        <v>86</v>
      </c>
      <c r="G43" s="24" t="s">
        <v>82</v>
      </c>
      <c r="H43" s="24" t="s">
        <v>89</v>
      </c>
      <c r="I43" s="26">
        <v>25000</v>
      </c>
      <c r="J43" s="26">
        <f t="shared" si="0"/>
        <v>717.5</v>
      </c>
      <c r="K43" s="39">
        <v>0</v>
      </c>
      <c r="L43" s="26">
        <f t="shared" si="1"/>
        <v>760</v>
      </c>
      <c r="M43" s="26">
        <v>25</v>
      </c>
      <c r="N43" s="34">
        <f t="shared" si="2"/>
        <v>1502.5</v>
      </c>
      <c r="O43" s="35">
        <f t="shared" si="3"/>
        <v>23497.5</v>
      </c>
      <c r="P43" s="22"/>
      <c r="Q43" s="22"/>
    </row>
    <row r="44" spans="2:17" x14ac:dyDescent="0.25">
      <c r="B44" s="66">
        <v>35</v>
      </c>
      <c r="C44" s="23" t="s">
        <v>154</v>
      </c>
      <c r="D44" s="36" t="s">
        <v>267</v>
      </c>
      <c r="E44" s="23" t="s">
        <v>50</v>
      </c>
      <c r="F44" s="36" t="s">
        <v>86</v>
      </c>
      <c r="G44" s="24" t="s">
        <v>82</v>
      </c>
      <c r="H44" s="24" t="s">
        <v>89</v>
      </c>
      <c r="I44" s="26">
        <v>25000</v>
      </c>
      <c r="J44" s="26">
        <f t="shared" si="0"/>
        <v>717.5</v>
      </c>
      <c r="K44" s="39">
        <v>0</v>
      </c>
      <c r="L44" s="26">
        <f t="shared" si="1"/>
        <v>760</v>
      </c>
      <c r="M44" s="26">
        <v>25</v>
      </c>
      <c r="N44" s="34">
        <f t="shared" si="2"/>
        <v>1502.5</v>
      </c>
      <c r="O44" s="35">
        <f t="shared" si="3"/>
        <v>23497.5</v>
      </c>
      <c r="P44" s="22"/>
      <c r="Q44" s="22"/>
    </row>
    <row r="45" spans="2:17" x14ac:dyDescent="0.25">
      <c r="B45" s="66">
        <v>36</v>
      </c>
      <c r="C45" s="23" t="s">
        <v>157</v>
      </c>
      <c r="D45" s="36" t="s">
        <v>268</v>
      </c>
      <c r="E45" s="23" t="s">
        <v>18</v>
      </c>
      <c r="F45" s="36" t="s">
        <v>87</v>
      </c>
      <c r="G45" s="24" t="s">
        <v>82</v>
      </c>
      <c r="H45" s="24" t="s">
        <v>89</v>
      </c>
      <c r="I45" s="26">
        <v>25000</v>
      </c>
      <c r="J45" s="26">
        <f t="shared" si="0"/>
        <v>717.5</v>
      </c>
      <c r="K45" s="39">
        <v>0</v>
      </c>
      <c r="L45" s="26">
        <f t="shared" si="1"/>
        <v>760</v>
      </c>
      <c r="M45" s="26">
        <v>25</v>
      </c>
      <c r="N45" s="34">
        <f t="shared" si="2"/>
        <v>1502.5</v>
      </c>
      <c r="O45" s="35">
        <f t="shared" si="3"/>
        <v>23497.5</v>
      </c>
      <c r="P45" s="22"/>
      <c r="Q45" s="22"/>
    </row>
    <row r="46" spans="2:17" x14ac:dyDescent="0.25">
      <c r="B46" s="66">
        <v>37</v>
      </c>
      <c r="C46" s="23" t="s">
        <v>158</v>
      </c>
      <c r="D46" s="36" t="s">
        <v>268</v>
      </c>
      <c r="E46" s="23" t="s">
        <v>18</v>
      </c>
      <c r="F46" s="36" t="s">
        <v>87</v>
      </c>
      <c r="G46" s="24" t="s">
        <v>82</v>
      </c>
      <c r="H46" s="24" t="s">
        <v>89</v>
      </c>
      <c r="I46" s="26">
        <v>25000</v>
      </c>
      <c r="J46" s="26">
        <f t="shared" si="0"/>
        <v>717.5</v>
      </c>
      <c r="K46" s="39">
        <v>0</v>
      </c>
      <c r="L46" s="26">
        <f t="shared" si="1"/>
        <v>760</v>
      </c>
      <c r="M46" s="26">
        <v>25</v>
      </c>
      <c r="N46" s="34">
        <f t="shared" si="2"/>
        <v>1502.5</v>
      </c>
      <c r="O46" s="35">
        <f t="shared" si="3"/>
        <v>23497.5</v>
      </c>
      <c r="P46" s="22"/>
      <c r="Q46" s="22"/>
    </row>
    <row r="47" spans="2:17" ht="15" customHeight="1" x14ac:dyDescent="0.25">
      <c r="B47" s="66">
        <v>38</v>
      </c>
      <c r="C47" s="23" t="s">
        <v>159</v>
      </c>
      <c r="D47" s="36" t="s">
        <v>268</v>
      </c>
      <c r="E47" s="23" t="s">
        <v>18</v>
      </c>
      <c r="F47" s="36" t="s">
        <v>87</v>
      </c>
      <c r="G47" s="24" t="s">
        <v>82</v>
      </c>
      <c r="H47" s="24" t="s">
        <v>89</v>
      </c>
      <c r="I47" s="26">
        <v>25000</v>
      </c>
      <c r="J47" s="26">
        <f t="shared" si="0"/>
        <v>717.5</v>
      </c>
      <c r="K47" s="39">
        <v>0</v>
      </c>
      <c r="L47" s="26">
        <f t="shared" si="1"/>
        <v>760</v>
      </c>
      <c r="M47" s="26">
        <v>25</v>
      </c>
      <c r="N47" s="34">
        <f t="shared" si="2"/>
        <v>1502.5</v>
      </c>
      <c r="O47" s="35">
        <f t="shared" si="3"/>
        <v>23497.5</v>
      </c>
      <c r="P47" s="22"/>
      <c r="Q47" s="22"/>
    </row>
    <row r="48" spans="2:17" x14ac:dyDescent="0.25">
      <c r="B48" s="66">
        <v>39</v>
      </c>
      <c r="C48" s="23" t="s">
        <v>249</v>
      </c>
      <c r="D48" s="36" t="s">
        <v>268</v>
      </c>
      <c r="E48" s="23" t="s">
        <v>179</v>
      </c>
      <c r="F48" s="36" t="s">
        <v>87</v>
      </c>
      <c r="G48" s="24" t="s">
        <v>82</v>
      </c>
      <c r="H48" s="24" t="s">
        <v>89</v>
      </c>
      <c r="I48" s="26">
        <v>25000</v>
      </c>
      <c r="J48" s="26">
        <f t="shared" si="0"/>
        <v>717.5</v>
      </c>
      <c r="K48" s="39">
        <v>0</v>
      </c>
      <c r="L48" s="26">
        <f t="shared" si="1"/>
        <v>760</v>
      </c>
      <c r="M48" s="26">
        <v>25</v>
      </c>
      <c r="N48" s="34">
        <f t="shared" si="2"/>
        <v>1502.5</v>
      </c>
      <c r="O48" s="35">
        <f t="shared" si="3"/>
        <v>23497.5</v>
      </c>
      <c r="P48" s="22"/>
      <c r="Q48" s="22"/>
    </row>
    <row r="49" spans="2:17" x14ac:dyDescent="0.25">
      <c r="B49" s="66">
        <v>40</v>
      </c>
      <c r="C49" s="23" t="s">
        <v>40</v>
      </c>
      <c r="D49" s="36" t="s">
        <v>268</v>
      </c>
      <c r="E49" s="23" t="s">
        <v>18</v>
      </c>
      <c r="F49" s="36" t="s">
        <v>87</v>
      </c>
      <c r="G49" s="24" t="s">
        <v>82</v>
      </c>
      <c r="H49" s="24" t="s">
        <v>89</v>
      </c>
      <c r="I49" s="26">
        <v>23100</v>
      </c>
      <c r="J49" s="26">
        <f t="shared" si="0"/>
        <v>662.97</v>
      </c>
      <c r="K49" s="39">
        <v>0</v>
      </c>
      <c r="L49" s="26">
        <f t="shared" si="1"/>
        <v>702.24</v>
      </c>
      <c r="M49" s="26">
        <v>25</v>
      </c>
      <c r="N49" s="34">
        <f t="shared" si="2"/>
        <v>1390.21</v>
      </c>
      <c r="O49" s="35">
        <f t="shared" si="3"/>
        <v>21709.79</v>
      </c>
      <c r="P49" s="22"/>
      <c r="Q49" s="22"/>
    </row>
    <row r="50" spans="2:17" x14ac:dyDescent="0.25">
      <c r="B50" s="66">
        <v>41</v>
      </c>
      <c r="C50" s="23" t="s">
        <v>31</v>
      </c>
      <c r="D50" s="36" t="s">
        <v>268</v>
      </c>
      <c r="E50" s="23" t="s">
        <v>18</v>
      </c>
      <c r="F50" s="36" t="s">
        <v>87</v>
      </c>
      <c r="G50" s="24" t="s">
        <v>82</v>
      </c>
      <c r="H50" s="24" t="s">
        <v>89</v>
      </c>
      <c r="I50" s="26">
        <v>22000</v>
      </c>
      <c r="J50" s="26">
        <f t="shared" si="0"/>
        <v>631.4</v>
      </c>
      <c r="K50" s="39">
        <v>0</v>
      </c>
      <c r="L50" s="26">
        <f t="shared" si="1"/>
        <v>668.8</v>
      </c>
      <c r="M50" s="26">
        <v>25</v>
      </c>
      <c r="N50" s="34">
        <f t="shared" si="2"/>
        <v>1325.1999999999998</v>
      </c>
      <c r="O50" s="35">
        <f t="shared" si="3"/>
        <v>20674.8</v>
      </c>
      <c r="P50" s="22"/>
      <c r="Q50" s="22"/>
    </row>
    <row r="51" spans="2:17" x14ac:dyDescent="0.25">
      <c r="B51" s="66">
        <v>42</v>
      </c>
      <c r="C51" s="23" t="s">
        <v>32</v>
      </c>
      <c r="D51" s="36" t="s">
        <v>268</v>
      </c>
      <c r="E51" s="23" t="s">
        <v>18</v>
      </c>
      <c r="F51" s="36" t="s">
        <v>87</v>
      </c>
      <c r="G51" s="24" t="s">
        <v>82</v>
      </c>
      <c r="H51" s="24" t="s">
        <v>89</v>
      </c>
      <c r="I51" s="26">
        <v>22000</v>
      </c>
      <c r="J51" s="26">
        <f t="shared" si="0"/>
        <v>631.4</v>
      </c>
      <c r="K51" s="39">
        <v>0</v>
      </c>
      <c r="L51" s="26">
        <f t="shared" si="1"/>
        <v>668.8</v>
      </c>
      <c r="M51" s="26">
        <v>25</v>
      </c>
      <c r="N51" s="34">
        <f t="shared" si="2"/>
        <v>1325.1999999999998</v>
      </c>
      <c r="O51" s="35">
        <f t="shared" si="3"/>
        <v>20674.8</v>
      </c>
      <c r="P51" s="22"/>
      <c r="Q51" s="22"/>
    </row>
    <row r="52" spans="2:17" x14ac:dyDescent="0.25">
      <c r="B52" s="66">
        <v>43</v>
      </c>
      <c r="C52" s="23" t="s">
        <v>49</v>
      </c>
      <c r="D52" s="36" t="s">
        <v>268</v>
      </c>
      <c r="E52" s="23" t="s">
        <v>18</v>
      </c>
      <c r="F52" s="36" t="s">
        <v>87</v>
      </c>
      <c r="G52" s="24" t="s">
        <v>82</v>
      </c>
      <c r="H52" s="24" t="s">
        <v>89</v>
      </c>
      <c r="I52" s="26">
        <v>22000</v>
      </c>
      <c r="J52" s="26">
        <f t="shared" si="0"/>
        <v>631.4</v>
      </c>
      <c r="K52" s="39">
        <v>0</v>
      </c>
      <c r="L52" s="26">
        <f t="shared" si="1"/>
        <v>668.8</v>
      </c>
      <c r="M52" s="26">
        <v>25</v>
      </c>
      <c r="N52" s="34">
        <f t="shared" si="2"/>
        <v>1325.1999999999998</v>
      </c>
      <c r="O52" s="35">
        <f t="shared" si="3"/>
        <v>20674.8</v>
      </c>
      <c r="P52" s="22"/>
      <c r="Q52" s="22"/>
    </row>
    <row r="53" spans="2:17" x14ac:dyDescent="0.25">
      <c r="B53" s="66">
        <v>44</v>
      </c>
      <c r="C53" s="23" t="s">
        <v>56</v>
      </c>
      <c r="D53" s="36" t="s">
        <v>268</v>
      </c>
      <c r="E53" s="23" t="s">
        <v>18</v>
      </c>
      <c r="F53" s="36" t="s">
        <v>87</v>
      </c>
      <c r="G53" s="24" t="s">
        <v>82</v>
      </c>
      <c r="H53" s="24" t="s">
        <v>89</v>
      </c>
      <c r="I53" s="26">
        <v>22000</v>
      </c>
      <c r="J53" s="26">
        <f t="shared" si="0"/>
        <v>631.4</v>
      </c>
      <c r="K53" s="39">
        <v>0</v>
      </c>
      <c r="L53" s="26">
        <f t="shared" si="1"/>
        <v>668.8</v>
      </c>
      <c r="M53" s="26">
        <v>25</v>
      </c>
      <c r="N53" s="34">
        <f t="shared" si="2"/>
        <v>1325.1999999999998</v>
      </c>
      <c r="O53" s="35">
        <f t="shared" si="3"/>
        <v>20674.8</v>
      </c>
      <c r="P53" s="22"/>
      <c r="Q53" s="22"/>
    </row>
    <row r="54" spans="2:17" x14ac:dyDescent="0.25">
      <c r="B54" s="66">
        <v>45</v>
      </c>
      <c r="C54" s="23" t="s">
        <v>137</v>
      </c>
      <c r="D54" s="36" t="s">
        <v>268</v>
      </c>
      <c r="E54" s="23" t="s">
        <v>18</v>
      </c>
      <c r="F54" s="36" t="s">
        <v>87</v>
      </c>
      <c r="G54" s="24" t="s">
        <v>82</v>
      </c>
      <c r="H54" s="24" t="s">
        <v>89</v>
      </c>
      <c r="I54" s="26">
        <v>22000</v>
      </c>
      <c r="J54" s="26">
        <f t="shared" si="0"/>
        <v>631.4</v>
      </c>
      <c r="K54" s="39">
        <v>0</v>
      </c>
      <c r="L54" s="26">
        <f t="shared" si="1"/>
        <v>668.8</v>
      </c>
      <c r="M54" s="26">
        <v>25</v>
      </c>
      <c r="N54" s="34">
        <f t="shared" si="2"/>
        <v>1325.1999999999998</v>
      </c>
      <c r="O54" s="35">
        <f t="shared" si="3"/>
        <v>20674.8</v>
      </c>
      <c r="P54" s="22"/>
      <c r="Q54" s="22"/>
    </row>
    <row r="55" spans="2:17" x14ac:dyDescent="0.25">
      <c r="B55" s="66">
        <v>46</v>
      </c>
      <c r="C55" s="23" t="s">
        <v>221</v>
      </c>
      <c r="D55" s="36" t="s">
        <v>268</v>
      </c>
      <c r="E55" s="23" t="s">
        <v>18</v>
      </c>
      <c r="F55" s="36" t="s">
        <v>87</v>
      </c>
      <c r="G55" s="24" t="s">
        <v>82</v>
      </c>
      <c r="H55" s="24" t="s">
        <v>89</v>
      </c>
      <c r="I55" s="26">
        <v>22000</v>
      </c>
      <c r="J55" s="26">
        <f t="shared" si="0"/>
        <v>631.4</v>
      </c>
      <c r="K55" s="39">
        <v>0</v>
      </c>
      <c r="L55" s="26">
        <f t="shared" si="1"/>
        <v>668.8</v>
      </c>
      <c r="M55" s="26">
        <v>25</v>
      </c>
      <c r="N55" s="34">
        <f t="shared" si="2"/>
        <v>1325.1999999999998</v>
      </c>
      <c r="O55" s="35">
        <f t="shared" si="3"/>
        <v>20674.8</v>
      </c>
      <c r="P55" s="22"/>
      <c r="Q55" s="22"/>
    </row>
    <row r="56" spans="2:17" x14ac:dyDescent="0.25">
      <c r="B56" s="66">
        <v>47</v>
      </c>
      <c r="C56" s="23" t="s">
        <v>222</v>
      </c>
      <c r="D56" s="36" t="s">
        <v>268</v>
      </c>
      <c r="E56" s="23" t="s">
        <v>18</v>
      </c>
      <c r="F56" s="36" t="s">
        <v>87</v>
      </c>
      <c r="G56" s="24" t="s">
        <v>82</v>
      </c>
      <c r="H56" s="24" t="s">
        <v>89</v>
      </c>
      <c r="I56" s="26">
        <v>22000</v>
      </c>
      <c r="J56" s="26">
        <f t="shared" si="0"/>
        <v>631.4</v>
      </c>
      <c r="K56" s="39">
        <v>0</v>
      </c>
      <c r="L56" s="26">
        <f t="shared" si="1"/>
        <v>668.8</v>
      </c>
      <c r="M56" s="26">
        <v>25</v>
      </c>
      <c r="N56" s="34">
        <f t="shared" si="2"/>
        <v>1325.1999999999998</v>
      </c>
      <c r="O56" s="35">
        <f t="shared" si="3"/>
        <v>20674.8</v>
      </c>
      <c r="P56" s="22"/>
      <c r="Q56" s="22"/>
    </row>
    <row r="57" spans="2:17" x14ac:dyDescent="0.25">
      <c r="B57" s="66">
        <v>48</v>
      </c>
      <c r="C57" s="23" t="s">
        <v>223</v>
      </c>
      <c r="D57" s="36" t="s">
        <v>268</v>
      </c>
      <c r="E57" s="23" t="s">
        <v>18</v>
      </c>
      <c r="F57" s="36" t="s">
        <v>87</v>
      </c>
      <c r="G57" s="24" t="s">
        <v>82</v>
      </c>
      <c r="H57" s="24" t="s">
        <v>89</v>
      </c>
      <c r="I57" s="26">
        <v>22000</v>
      </c>
      <c r="J57" s="26">
        <f t="shared" si="0"/>
        <v>631.4</v>
      </c>
      <c r="K57" s="39">
        <v>0</v>
      </c>
      <c r="L57" s="26">
        <f t="shared" si="1"/>
        <v>668.8</v>
      </c>
      <c r="M57" s="26">
        <v>25</v>
      </c>
      <c r="N57" s="34">
        <f t="shared" si="2"/>
        <v>1325.1999999999998</v>
      </c>
      <c r="O57" s="35">
        <f t="shared" si="3"/>
        <v>20674.8</v>
      </c>
      <c r="P57" s="22"/>
      <c r="Q57" s="22"/>
    </row>
    <row r="58" spans="2:17" x14ac:dyDescent="0.25">
      <c r="B58" s="66">
        <v>49</v>
      </c>
      <c r="C58" s="23" t="s">
        <v>234</v>
      </c>
      <c r="D58" s="36" t="s">
        <v>268</v>
      </c>
      <c r="E58" s="23" t="s">
        <v>18</v>
      </c>
      <c r="F58" s="36" t="s">
        <v>87</v>
      </c>
      <c r="G58" s="24" t="s">
        <v>82</v>
      </c>
      <c r="H58" s="24" t="s">
        <v>89</v>
      </c>
      <c r="I58" s="26">
        <v>22000</v>
      </c>
      <c r="J58" s="26">
        <f t="shared" si="0"/>
        <v>631.4</v>
      </c>
      <c r="K58" s="39">
        <v>0</v>
      </c>
      <c r="L58" s="26">
        <f t="shared" si="1"/>
        <v>668.8</v>
      </c>
      <c r="M58" s="26">
        <v>25</v>
      </c>
      <c r="N58" s="34">
        <f t="shared" si="2"/>
        <v>1325.1999999999998</v>
      </c>
      <c r="O58" s="35">
        <f t="shared" si="3"/>
        <v>20674.8</v>
      </c>
      <c r="P58" s="22"/>
      <c r="Q58" s="22"/>
    </row>
    <row r="59" spans="2:17" x14ac:dyDescent="0.25">
      <c r="B59" s="66">
        <v>50</v>
      </c>
      <c r="C59" s="23" t="s">
        <v>228</v>
      </c>
      <c r="D59" s="36" t="s">
        <v>268</v>
      </c>
      <c r="E59" s="23" t="s">
        <v>18</v>
      </c>
      <c r="F59" s="36" t="s">
        <v>87</v>
      </c>
      <c r="G59" s="24" t="s">
        <v>82</v>
      </c>
      <c r="H59" s="24" t="s">
        <v>89</v>
      </c>
      <c r="I59" s="26">
        <v>22000</v>
      </c>
      <c r="J59" s="26">
        <f t="shared" si="0"/>
        <v>631.4</v>
      </c>
      <c r="K59" s="39">
        <v>0</v>
      </c>
      <c r="L59" s="26">
        <f t="shared" si="1"/>
        <v>668.8</v>
      </c>
      <c r="M59" s="26">
        <v>25</v>
      </c>
      <c r="N59" s="34">
        <f t="shared" si="2"/>
        <v>1325.1999999999998</v>
      </c>
      <c r="O59" s="35">
        <f t="shared" si="3"/>
        <v>20674.8</v>
      </c>
      <c r="P59" s="22"/>
      <c r="Q59" s="22"/>
    </row>
    <row r="60" spans="2:17" x14ac:dyDescent="0.25">
      <c r="B60" s="66">
        <v>51</v>
      </c>
      <c r="C60" s="23" t="s">
        <v>229</v>
      </c>
      <c r="D60" s="36" t="s">
        <v>268</v>
      </c>
      <c r="E60" s="23" t="s">
        <v>18</v>
      </c>
      <c r="F60" s="36" t="s">
        <v>87</v>
      </c>
      <c r="G60" s="24" t="s">
        <v>82</v>
      </c>
      <c r="H60" s="24" t="s">
        <v>89</v>
      </c>
      <c r="I60" s="26">
        <v>22000</v>
      </c>
      <c r="J60" s="26">
        <f t="shared" si="0"/>
        <v>631.4</v>
      </c>
      <c r="K60" s="39">
        <v>0</v>
      </c>
      <c r="L60" s="26">
        <f t="shared" si="1"/>
        <v>668.8</v>
      </c>
      <c r="M60" s="26">
        <v>25</v>
      </c>
      <c r="N60" s="34">
        <f t="shared" si="2"/>
        <v>1325.1999999999998</v>
      </c>
      <c r="O60" s="35">
        <f t="shared" si="3"/>
        <v>20674.8</v>
      </c>
      <c r="P60" s="22"/>
      <c r="Q60" s="22"/>
    </row>
    <row r="61" spans="2:17" x14ac:dyDescent="0.25">
      <c r="B61" s="66">
        <v>52</v>
      </c>
      <c r="C61" s="23" t="s">
        <v>245</v>
      </c>
      <c r="D61" s="36" t="s">
        <v>268</v>
      </c>
      <c r="E61" s="23" t="s">
        <v>18</v>
      </c>
      <c r="F61" s="36" t="s">
        <v>87</v>
      </c>
      <c r="G61" s="24" t="s">
        <v>82</v>
      </c>
      <c r="H61" s="24" t="s">
        <v>89</v>
      </c>
      <c r="I61" s="26">
        <v>22000</v>
      </c>
      <c r="J61" s="26">
        <f t="shared" si="0"/>
        <v>631.4</v>
      </c>
      <c r="K61" s="39">
        <v>0</v>
      </c>
      <c r="L61" s="26">
        <f t="shared" si="1"/>
        <v>668.8</v>
      </c>
      <c r="M61" s="26">
        <v>25</v>
      </c>
      <c r="N61" s="34">
        <f t="shared" si="2"/>
        <v>1325.1999999999998</v>
      </c>
      <c r="O61" s="35">
        <f t="shared" si="3"/>
        <v>20674.8</v>
      </c>
      <c r="P61" s="22"/>
      <c r="Q61" s="22"/>
    </row>
    <row r="62" spans="2:17" x14ac:dyDescent="0.25">
      <c r="B62" s="66">
        <v>53</v>
      </c>
      <c r="C62" s="23" t="s">
        <v>246</v>
      </c>
      <c r="D62" s="36" t="s">
        <v>268</v>
      </c>
      <c r="E62" s="23" t="s">
        <v>18</v>
      </c>
      <c r="F62" s="36" t="s">
        <v>87</v>
      </c>
      <c r="G62" s="24" t="s">
        <v>82</v>
      </c>
      <c r="H62" s="24" t="s">
        <v>89</v>
      </c>
      <c r="I62" s="26">
        <v>22000</v>
      </c>
      <c r="J62" s="26">
        <f t="shared" si="0"/>
        <v>631.4</v>
      </c>
      <c r="K62" s="39">
        <v>0</v>
      </c>
      <c r="L62" s="26">
        <f t="shared" si="1"/>
        <v>668.8</v>
      </c>
      <c r="M62" s="26">
        <v>25</v>
      </c>
      <c r="N62" s="34">
        <f t="shared" si="2"/>
        <v>1325.1999999999998</v>
      </c>
      <c r="O62" s="35">
        <f t="shared" si="3"/>
        <v>20674.8</v>
      </c>
      <c r="P62" s="22"/>
      <c r="Q62" s="22"/>
    </row>
    <row r="63" spans="2:17" x14ac:dyDescent="0.25">
      <c r="B63" s="66">
        <v>54</v>
      </c>
      <c r="C63" s="23" t="s">
        <v>247</v>
      </c>
      <c r="D63" s="36" t="s">
        <v>268</v>
      </c>
      <c r="E63" s="23" t="s">
        <v>18</v>
      </c>
      <c r="F63" s="36" t="s">
        <v>87</v>
      </c>
      <c r="G63" s="24" t="s">
        <v>82</v>
      </c>
      <c r="H63" s="24" t="s">
        <v>89</v>
      </c>
      <c r="I63" s="26">
        <v>22000</v>
      </c>
      <c r="J63" s="26">
        <f t="shared" si="0"/>
        <v>631.4</v>
      </c>
      <c r="K63" s="39">
        <v>0</v>
      </c>
      <c r="L63" s="26">
        <f t="shared" si="1"/>
        <v>668.8</v>
      </c>
      <c r="M63" s="26">
        <v>25</v>
      </c>
      <c r="N63" s="34">
        <f t="shared" si="2"/>
        <v>1325.1999999999998</v>
      </c>
      <c r="O63" s="35">
        <f t="shared" si="3"/>
        <v>20674.8</v>
      </c>
      <c r="P63" s="22"/>
      <c r="Q63" s="22"/>
    </row>
    <row r="64" spans="2:17" x14ac:dyDescent="0.25">
      <c r="B64" s="66">
        <v>55</v>
      </c>
      <c r="C64" s="23" t="s">
        <v>256</v>
      </c>
      <c r="D64" s="36" t="s">
        <v>268</v>
      </c>
      <c r="E64" s="23" t="s">
        <v>18</v>
      </c>
      <c r="F64" s="36" t="s">
        <v>87</v>
      </c>
      <c r="G64" s="24" t="s">
        <v>82</v>
      </c>
      <c r="H64" s="24" t="s">
        <v>89</v>
      </c>
      <c r="I64" s="26">
        <v>22000</v>
      </c>
      <c r="J64" s="26">
        <f t="shared" si="0"/>
        <v>631.4</v>
      </c>
      <c r="K64" s="39">
        <v>0</v>
      </c>
      <c r="L64" s="26">
        <f t="shared" si="1"/>
        <v>668.8</v>
      </c>
      <c r="M64" s="26">
        <v>25</v>
      </c>
      <c r="N64" s="34">
        <f t="shared" si="2"/>
        <v>1325.1999999999998</v>
      </c>
      <c r="O64" s="35">
        <f t="shared" si="3"/>
        <v>20674.8</v>
      </c>
      <c r="P64" s="22"/>
      <c r="Q64" s="22"/>
    </row>
    <row r="65" spans="2:17" x14ac:dyDescent="0.25">
      <c r="B65" s="66">
        <v>56</v>
      </c>
      <c r="C65" s="23" t="s">
        <v>294</v>
      </c>
      <c r="D65" s="36" t="s">
        <v>268</v>
      </c>
      <c r="E65" s="23" t="s">
        <v>18</v>
      </c>
      <c r="F65" s="36" t="s">
        <v>87</v>
      </c>
      <c r="G65" s="24" t="s">
        <v>82</v>
      </c>
      <c r="H65" s="24" t="s">
        <v>89</v>
      </c>
      <c r="I65" s="26">
        <v>22000</v>
      </c>
      <c r="J65" s="26">
        <f t="shared" si="0"/>
        <v>631.4</v>
      </c>
      <c r="K65" s="39">
        <v>0</v>
      </c>
      <c r="L65" s="26">
        <f t="shared" si="1"/>
        <v>668.8</v>
      </c>
      <c r="M65" s="26">
        <v>25</v>
      </c>
      <c r="N65" s="34">
        <f t="shared" si="2"/>
        <v>1325.1999999999998</v>
      </c>
      <c r="O65" s="35">
        <f t="shared" si="3"/>
        <v>20674.8</v>
      </c>
      <c r="P65" s="22"/>
      <c r="Q65" s="22"/>
    </row>
    <row r="66" spans="2:17" x14ac:dyDescent="0.25">
      <c r="B66" s="66">
        <v>57</v>
      </c>
      <c r="C66" s="23" t="s">
        <v>295</v>
      </c>
      <c r="D66" s="36" t="s">
        <v>268</v>
      </c>
      <c r="E66" s="23" t="s">
        <v>18</v>
      </c>
      <c r="F66" s="36" t="s">
        <v>87</v>
      </c>
      <c r="G66" s="24" t="s">
        <v>82</v>
      </c>
      <c r="H66" s="24" t="s">
        <v>89</v>
      </c>
      <c r="I66" s="26">
        <v>22000</v>
      </c>
      <c r="J66" s="26">
        <f t="shared" ref="J66" si="4">+I66*2.87%</f>
        <v>631.4</v>
      </c>
      <c r="K66" s="39">
        <v>0</v>
      </c>
      <c r="L66" s="26">
        <f t="shared" ref="L66" si="5">+I66*3.04%</f>
        <v>668.8</v>
      </c>
      <c r="M66" s="26">
        <v>25</v>
      </c>
      <c r="N66" s="34">
        <f t="shared" ref="N66" si="6">SUM(J66:M66)</f>
        <v>1325.1999999999998</v>
      </c>
      <c r="O66" s="35">
        <f t="shared" ref="O66" si="7">+I66-N66</f>
        <v>20674.8</v>
      </c>
      <c r="P66" s="22"/>
      <c r="Q66" s="22"/>
    </row>
    <row r="67" spans="2:17" x14ac:dyDescent="0.25">
      <c r="B67" s="66">
        <v>58</v>
      </c>
      <c r="C67" s="23" t="s">
        <v>15</v>
      </c>
      <c r="D67" s="36" t="s">
        <v>268</v>
      </c>
      <c r="E67" s="23" t="s">
        <v>48</v>
      </c>
      <c r="F67" s="36" t="s">
        <v>87</v>
      </c>
      <c r="G67" s="24" t="s">
        <v>82</v>
      </c>
      <c r="H67" s="24" t="s">
        <v>89</v>
      </c>
      <c r="I67" s="26">
        <v>22000</v>
      </c>
      <c r="J67" s="26">
        <f t="shared" si="0"/>
        <v>631.4</v>
      </c>
      <c r="K67" s="39">
        <v>0</v>
      </c>
      <c r="L67" s="26">
        <f t="shared" si="1"/>
        <v>668.8</v>
      </c>
      <c r="M67" s="26">
        <v>25</v>
      </c>
      <c r="N67" s="34">
        <f t="shared" si="2"/>
        <v>1325.1999999999998</v>
      </c>
      <c r="O67" s="35">
        <f t="shared" si="3"/>
        <v>20674.8</v>
      </c>
      <c r="P67" s="22"/>
      <c r="Q67" s="22"/>
    </row>
    <row r="68" spans="2:17" s="49" customFormat="1" ht="17.25" customHeight="1" x14ac:dyDescent="0.25">
      <c r="B68" s="66">
        <v>59</v>
      </c>
      <c r="C68" s="23" t="s">
        <v>178</v>
      </c>
      <c r="D68" s="36" t="s">
        <v>268</v>
      </c>
      <c r="E68" s="23" t="s">
        <v>179</v>
      </c>
      <c r="F68" s="36" t="s">
        <v>87</v>
      </c>
      <c r="G68" s="24" t="s">
        <v>82</v>
      </c>
      <c r="H68" s="24" t="s">
        <v>89</v>
      </c>
      <c r="I68" s="39">
        <v>22000</v>
      </c>
      <c r="J68" s="26">
        <f t="shared" si="0"/>
        <v>631.4</v>
      </c>
      <c r="K68" s="39">
        <v>0</v>
      </c>
      <c r="L68" s="26">
        <f t="shared" si="1"/>
        <v>668.8</v>
      </c>
      <c r="M68" s="39">
        <v>25</v>
      </c>
      <c r="N68" s="34">
        <f t="shared" si="2"/>
        <v>1325.1999999999998</v>
      </c>
      <c r="O68" s="35">
        <f t="shared" si="3"/>
        <v>20674.8</v>
      </c>
      <c r="P68" s="51"/>
      <c r="Q68" s="51"/>
    </row>
    <row r="69" spans="2:17" x14ac:dyDescent="0.25">
      <c r="B69" s="66">
        <v>60</v>
      </c>
      <c r="C69" s="23" t="s">
        <v>271</v>
      </c>
      <c r="D69" s="36" t="s">
        <v>268</v>
      </c>
      <c r="E69" s="23" t="s">
        <v>18</v>
      </c>
      <c r="F69" s="36" t="s">
        <v>87</v>
      </c>
      <c r="G69" s="24" t="s">
        <v>82</v>
      </c>
      <c r="H69" s="24" t="s">
        <v>89</v>
      </c>
      <c r="I69" s="26">
        <v>22000</v>
      </c>
      <c r="J69" s="26">
        <f t="shared" si="0"/>
        <v>631.4</v>
      </c>
      <c r="K69" s="39">
        <v>0</v>
      </c>
      <c r="L69" s="26">
        <f t="shared" si="1"/>
        <v>668.8</v>
      </c>
      <c r="M69" s="26">
        <v>1740.46</v>
      </c>
      <c r="N69" s="34">
        <f t="shared" si="2"/>
        <v>3040.66</v>
      </c>
      <c r="O69" s="35">
        <f t="shared" si="3"/>
        <v>18959.34</v>
      </c>
      <c r="P69" s="22"/>
      <c r="Q69" s="22"/>
    </row>
    <row r="70" spans="2:17" x14ac:dyDescent="0.25">
      <c r="B70" s="66">
        <v>61</v>
      </c>
      <c r="C70" s="23" t="s">
        <v>278</v>
      </c>
      <c r="D70" s="36" t="s">
        <v>267</v>
      </c>
      <c r="E70" s="23" t="s">
        <v>18</v>
      </c>
      <c r="F70" s="36" t="s">
        <v>87</v>
      </c>
      <c r="G70" s="24" t="s">
        <v>82</v>
      </c>
      <c r="H70" s="24" t="s">
        <v>89</v>
      </c>
      <c r="I70" s="26">
        <v>22000</v>
      </c>
      <c r="J70" s="26">
        <f t="shared" si="0"/>
        <v>631.4</v>
      </c>
      <c r="K70" s="39">
        <v>0</v>
      </c>
      <c r="L70" s="26">
        <f t="shared" si="1"/>
        <v>668.8</v>
      </c>
      <c r="M70" s="26">
        <v>25</v>
      </c>
      <c r="N70" s="34">
        <f t="shared" si="2"/>
        <v>1325.1999999999998</v>
      </c>
      <c r="O70" s="35">
        <f t="shared" si="3"/>
        <v>20674.8</v>
      </c>
      <c r="P70" s="22"/>
      <c r="Q70" s="22"/>
    </row>
    <row r="71" spans="2:17" ht="15" customHeight="1" x14ac:dyDescent="0.25">
      <c r="B71" s="66">
        <v>62</v>
      </c>
      <c r="C71" s="23" t="s">
        <v>47</v>
      </c>
      <c r="D71" s="36" t="s">
        <v>268</v>
      </c>
      <c r="E71" s="23" t="s">
        <v>18</v>
      </c>
      <c r="F71" s="36" t="s">
        <v>87</v>
      </c>
      <c r="G71" s="24" t="s">
        <v>82</v>
      </c>
      <c r="H71" s="24" t="s">
        <v>89</v>
      </c>
      <c r="I71" s="26">
        <v>20000</v>
      </c>
      <c r="J71" s="26">
        <f t="shared" si="0"/>
        <v>574</v>
      </c>
      <c r="K71" s="39">
        <v>0</v>
      </c>
      <c r="L71" s="26">
        <f t="shared" si="1"/>
        <v>608</v>
      </c>
      <c r="M71" s="26">
        <v>1740.46</v>
      </c>
      <c r="N71" s="34">
        <f t="shared" si="2"/>
        <v>2922.46</v>
      </c>
      <c r="O71" s="35">
        <f t="shared" si="3"/>
        <v>17077.54</v>
      </c>
      <c r="P71" s="22"/>
      <c r="Q71" s="22"/>
    </row>
    <row r="72" spans="2:17" x14ac:dyDescent="0.25">
      <c r="B72" s="66">
        <v>63</v>
      </c>
      <c r="C72" s="23" t="s">
        <v>59</v>
      </c>
      <c r="D72" s="36" t="s">
        <v>268</v>
      </c>
      <c r="E72" s="23" t="s">
        <v>16</v>
      </c>
      <c r="F72" s="36" t="s">
        <v>87</v>
      </c>
      <c r="G72" s="24" t="s">
        <v>82</v>
      </c>
      <c r="H72" s="24" t="s">
        <v>89</v>
      </c>
      <c r="I72" s="26">
        <v>20000</v>
      </c>
      <c r="J72" s="26">
        <f t="shared" si="0"/>
        <v>574</v>
      </c>
      <c r="K72" s="39">
        <v>0</v>
      </c>
      <c r="L72" s="26">
        <f t="shared" si="1"/>
        <v>608</v>
      </c>
      <c r="M72" s="26">
        <v>25</v>
      </c>
      <c r="N72" s="34">
        <f t="shared" si="2"/>
        <v>1207</v>
      </c>
      <c r="O72" s="35">
        <f t="shared" si="3"/>
        <v>18793</v>
      </c>
      <c r="P72" s="22"/>
      <c r="Q72" s="22"/>
    </row>
    <row r="73" spans="2:17" ht="15" customHeight="1" x14ac:dyDescent="0.25">
      <c r="B73" s="66">
        <v>64</v>
      </c>
      <c r="C73" s="23" t="s">
        <v>19</v>
      </c>
      <c r="D73" s="36" t="s">
        <v>267</v>
      </c>
      <c r="E73" s="23" t="s">
        <v>283</v>
      </c>
      <c r="F73" s="36" t="s">
        <v>87</v>
      </c>
      <c r="G73" s="24" t="s">
        <v>82</v>
      </c>
      <c r="H73" s="24" t="s">
        <v>89</v>
      </c>
      <c r="I73" s="26">
        <v>19800</v>
      </c>
      <c r="J73" s="26">
        <f t="shared" si="0"/>
        <v>568.26</v>
      </c>
      <c r="K73" s="39">
        <v>0</v>
      </c>
      <c r="L73" s="26">
        <f t="shared" si="1"/>
        <v>601.91999999999996</v>
      </c>
      <c r="M73" s="26">
        <v>25</v>
      </c>
      <c r="N73" s="34">
        <f t="shared" si="2"/>
        <v>1195.1799999999998</v>
      </c>
      <c r="O73" s="35">
        <f t="shared" si="3"/>
        <v>18604.82</v>
      </c>
      <c r="P73" s="22"/>
      <c r="Q73" s="22"/>
    </row>
    <row r="74" spans="2:17" x14ac:dyDescent="0.25">
      <c r="B74" s="66">
        <v>65</v>
      </c>
      <c r="C74" s="23" t="s">
        <v>62</v>
      </c>
      <c r="D74" s="36" t="s">
        <v>267</v>
      </c>
      <c r="E74" s="23" t="s">
        <v>16</v>
      </c>
      <c r="F74" s="36" t="s">
        <v>87</v>
      </c>
      <c r="G74" s="24" t="s">
        <v>82</v>
      </c>
      <c r="H74" s="24" t="s">
        <v>89</v>
      </c>
      <c r="I74" s="26">
        <v>16500</v>
      </c>
      <c r="J74" s="26">
        <f t="shared" si="0"/>
        <v>473.55</v>
      </c>
      <c r="K74" s="39">
        <v>0</v>
      </c>
      <c r="L74" s="26">
        <f t="shared" si="1"/>
        <v>501.6</v>
      </c>
      <c r="M74" s="26">
        <v>25</v>
      </c>
      <c r="N74" s="34">
        <f t="shared" si="2"/>
        <v>1000.1500000000001</v>
      </c>
      <c r="O74" s="35">
        <f t="shared" si="3"/>
        <v>15499.85</v>
      </c>
      <c r="P74" s="22"/>
      <c r="Q74" s="22"/>
    </row>
    <row r="75" spans="2:17" x14ac:dyDescent="0.25">
      <c r="B75" s="66">
        <v>66</v>
      </c>
      <c r="C75" s="23" t="s">
        <v>63</v>
      </c>
      <c r="D75" s="36" t="s">
        <v>267</v>
      </c>
      <c r="E75" s="23" t="s">
        <v>16</v>
      </c>
      <c r="F75" s="36" t="s">
        <v>87</v>
      </c>
      <c r="G75" s="24" t="s">
        <v>82</v>
      </c>
      <c r="H75" s="24" t="s">
        <v>89</v>
      </c>
      <c r="I75" s="26">
        <v>16500</v>
      </c>
      <c r="J75" s="26">
        <f t="shared" si="0"/>
        <v>473.55</v>
      </c>
      <c r="K75" s="39">
        <v>0</v>
      </c>
      <c r="L75" s="26">
        <f t="shared" si="1"/>
        <v>501.6</v>
      </c>
      <c r="M75" s="26">
        <v>25</v>
      </c>
      <c r="N75" s="34">
        <f t="shared" ref="N75:N131" si="8">SUM(J75:M75)</f>
        <v>1000.1500000000001</v>
      </c>
      <c r="O75" s="35">
        <f t="shared" ref="O75:O131" si="9">+I75-N75</f>
        <v>15499.85</v>
      </c>
      <c r="P75" s="22"/>
      <c r="Q75" s="22"/>
    </row>
    <row r="76" spans="2:17" x14ac:dyDescent="0.25">
      <c r="B76" s="66">
        <v>67</v>
      </c>
      <c r="C76" s="23" t="s">
        <v>155</v>
      </c>
      <c r="D76" s="36" t="s">
        <v>267</v>
      </c>
      <c r="E76" s="23" t="s">
        <v>16</v>
      </c>
      <c r="F76" s="36" t="s">
        <v>87</v>
      </c>
      <c r="G76" s="24" t="s">
        <v>82</v>
      </c>
      <c r="H76" s="24" t="s">
        <v>89</v>
      </c>
      <c r="I76" s="26">
        <v>16500</v>
      </c>
      <c r="J76" s="26">
        <f t="shared" si="0"/>
        <v>473.55</v>
      </c>
      <c r="K76" s="39">
        <v>0</v>
      </c>
      <c r="L76" s="26">
        <f t="shared" si="1"/>
        <v>501.6</v>
      </c>
      <c r="M76" s="26">
        <v>25</v>
      </c>
      <c r="N76" s="34">
        <f t="shared" si="8"/>
        <v>1000.1500000000001</v>
      </c>
      <c r="O76" s="35">
        <f t="shared" si="9"/>
        <v>15499.85</v>
      </c>
      <c r="P76" s="22"/>
      <c r="Q76" s="22"/>
    </row>
    <row r="77" spans="2:17" x14ac:dyDescent="0.25">
      <c r="B77" s="66">
        <v>68</v>
      </c>
      <c r="C77" s="23" t="s">
        <v>189</v>
      </c>
      <c r="D77" s="36" t="s">
        <v>267</v>
      </c>
      <c r="E77" s="23" t="s">
        <v>16</v>
      </c>
      <c r="F77" s="36" t="s">
        <v>87</v>
      </c>
      <c r="G77" s="24" t="s">
        <v>82</v>
      </c>
      <c r="H77" s="24" t="s">
        <v>89</v>
      </c>
      <c r="I77" s="26">
        <v>16500</v>
      </c>
      <c r="J77" s="26">
        <f t="shared" ref="J77:J131" si="10">+I77*2.87%</f>
        <v>473.55</v>
      </c>
      <c r="K77" s="39">
        <v>0</v>
      </c>
      <c r="L77" s="26">
        <f t="shared" ref="L77:L131" si="11">+I77*3.04%</f>
        <v>501.6</v>
      </c>
      <c r="M77" s="26">
        <v>25</v>
      </c>
      <c r="N77" s="34">
        <f t="shared" si="8"/>
        <v>1000.1500000000001</v>
      </c>
      <c r="O77" s="35">
        <f t="shared" si="9"/>
        <v>15499.85</v>
      </c>
      <c r="P77" s="22"/>
      <c r="Q77" s="22"/>
    </row>
    <row r="78" spans="2:17" ht="15" customHeight="1" x14ac:dyDescent="0.25">
      <c r="B78" s="66">
        <v>69</v>
      </c>
      <c r="C78" s="23" t="s">
        <v>190</v>
      </c>
      <c r="D78" s="36" t="s">
        <v>267</v>
      </c>
      <c r="E78" s="23" t="s">
        <v>16</v>
      </c>
      <c r="F78" s="36" t="s">
        <v>87</v>
      </c>
      <c r="G78" s="24" t="s">
        <v>82</v>
      </c>
      <c r="H78" s="24" t="s">
        <v>89</v>
      </c>
      <c r="I78" s="26">
        <v>16500</v>
      </c>
      <c r="J78" s="26">
        <f t="shared" si="10"/>
        <v>473.55</v>
      </c>
      <c r="K78" s="39">
        <v>0</v>
      </c>
      <c r="L78" s="26">
        <f t="shared" si="11"/>
        <v>501.6</v>
      </c>
      <c r="M78" s="26">
        <v>25</v>
      </c>
      <c r="N78" s="34">
        <f t="shared" si="8"/>
        <v>1000.1500000000001</v>
      </c>
      <c r="O78" s="35">
        <f t="shared" si="9"/>
        <v>15499.85</v>
      </c>
      <c r="P78" s="22"/>
      <c r="Q78" s="22"/>
    </row>
    <row r="79" spans="2:17" ht="15" customHeight="1" x14ac:dyDescent="0.25">
      <c r="B79" s="66">
        <v>70</v>
      </c>
      <c r="C79" s="23" t="s">
        <v>191</v>
      </c>
      <c r="D79" s="36" t="s">
        <v>267</v>
      </c>
      <c r="E79" s="23" t="s">
        <v>16</v>
      </c>
      <c r="F79" s="36" t="s">
        <v>87</v>
      </c>
      <c r="G79" s="24" t="s">
        <v>82</v>
      </c>
      <c r="H79" s="24" t="s">
        <v>89</v>
      </c>
      <c r="I79" s="26">
        <v>16500</v>
      </c>
      <c r="J79" s="26">
        <f t="shared" si="10"/>
        <v>473.55</v>
      </c>
      <c r="K79" s="39">
        <v>0</v>
      </c>
      <c r="L79" s="26">
        <f t="shared" si="11"/>
        <v>501.6</v>
      </c>
      <c r="M79" s="26">
        <v>25</v>
      </c>
      <c r="N79" s="34">
        <f t="shared" si="8"/>
        <v>1000.1500000000001</v>
      </c>
      <c r="O79" s="35">
        <f t="shared" si="9"/>
        <v>15499.85</v>
      </c>
      <c r="P79" s="22"/>
      <c r="Q79" s="22"/>
    </row>
    <row r="80" spans="2:17" ht="15" customHeight="1" x14ac:dyDescent="0.25">
      <c r="B80" s="66">
        <v>71</v>
      </c>
      <c r="C80" s="23" t="s">
        <v>225</v>
      </c>
      <c r="D80" s="36" t="s">
        <v>268</v>
      </c>
      <c r="E80" s="23" t="s">
        <v>16</v>
      </c>
      <c r="F80" s="36" t="s">
        <v>87</v>
      </c>
      <c r="G80" s="24" t="s">
        <v>82</v>
      </c>
      <c r="H80" s="24" t="s">
        <v>89</v>
      </c>
      <c r="I80" s="26">
        <v>16500</v>
      </c>
      <c r="J80" s="26">
        <f t="shared" si="10"/>
        <v>473.55</v>
      </c>
      <c r="K80" s="39">
        <v>0</v>
      </c>
      <c r="L80" s="26">
        <f t="shared" si="11"/>
        <v>501.6</v>
      </c>
      <c r="M80" s="26">
        <v>25</v>
      </c>
      <c r="N80" s="34">
        <f t="shared" si="8"/>
        <v>1000.1500000000001</v>
      </c>
      <c r="O80" s="35">
        <f t="shared" si="9"/>
        <v>15499.85</v>
      </c>
      <c r="P80" s="22"/>
      <c r="Q80" s="22"/>
    </row>
    <row r="81" spans="2:17" ht="15" customHeight="1" x14ac:dyDescent="0.25">
      <c r="B81" s="66">
        <v>72</v>
      </c>
      <c r="C81" s="23" t="s">
        <v>235</v>
      </c>
      <c r="D81" s="36" t="s">
        <v>267</v>
      </c>
      <c r="E81" s="23" t="s">
        <v>16</v>
      </c>
      <c r="F81" s="36" t="s">
        <v>87</v>
      </c>
      <c r="G81" s="24" t="s">
        <v>82</v>
      </c>
      <c r="H81" s="24" t="s">
        <v>89</v>
      </c>
      <c r="I81" s="26">
        <v>16500</v>
      </c>
      <c r="J81" s="26">
        <f t="shared" si="10"/>
        <v>473.55</v>
      </c>
      <c r="K81" s="39">
        <v>0</v>
      </c>
      <c r="L81" s="26">
        <f t="shared" si="11"/>
        <v>501.6</v>
      </c>
      <c r="M81" s="26">
        <v>25</v>
      </c>
      <c r="N81" s="34">
        <f t="shared" si="8"/>
        <v>1000.1500000000001</v>
      </c>
      <c r="O81" s="35">
        <f t="shared" si="9"/>
        <v>15499.85</v>
      </c>
      <c r="P81" s="22"/>
      <c r="Q81" s="22"/>
    </row>
    <row r="82" spans="2:17" ht="15" customHeight="1" x14ac:dyDescent="0.25">
      <c r="B82" s="66">
        <v>73</v>
      </c>
      <c r="C82" s="23" t="s">
        <v>236</v>
      </c>
      <c r="D82" s="36" t="s">
        <v>267</v>
      </c>
      <c r="E82" s="23" t="s">
        <v>16</v>
      </c>
      <c r="F82" s="36" t="s">
        <v>87</v>
      </c>
      <c r="G82" s="24" t="s">
        <v>82</v>
      </c>
      <c r="H82" s="24" t="s">
        <v>89</v>
      </c>
      <c r="I82" s="26">
        <v>16500</v>
      </c>
      <c r="J82" s="26">
        <f t="shared" si="10"/>
        <v>473.55</v>
      </c>
      <c r="K82" s="39">
        <v>0</v>
      </c>
      <c r="L82" s="26">
        <f t="shared" si="11"/>
        <v>501.6</v>
      </c>
      <c r="M82" s="26">
        <v>25</v>
      </c>
      <c r="N82" s="34">
        <f t="shared" si="8"/>
        <v>1000.1500000000001</v>
      </c>
      <c r="O82" s="35">
        <f t="shared" si="9"/>
        <v>15499.85</v>
      </c>
      <c r="P82" s="22"/>
      <c r="Q82" s="22"/>
    </row>
    <row r="83" spans="2:17" ht="15" customHeight="1" x14ac:dyDescent="0.25">
      <c r="B83" s="66">
        <v>74</v>
      </c>
      <c r="C83" s="23" t="s">
        <v>237</v>
      </c>
      <c r="D83" s="36" t="s">
        <v>267</v>
      </c>
      <c r="E83" s="23" t="s">
        <v>16</v>
      </c>
      <c r="F83" s="36" t="s">
        <v>87</v>
      </c>
      <c r="G83" s="24" t="s">
        <v>82</v>
      </c>
      <c r="H83" s="24" t="s">
        <v>89</v>
      </c>
      <c r="I83" s="26">
        <v>16500</v>
      </c>
      <c r="J83" s="26">
        <f t="shared" si="10"/>
        <v>473.55</v>
      </c>
      <c r="K83" s="39">
        <v>0</v>
      </c>
      <c r="L83" s="26">
        <f t="shared" si="11"/>
        <v>501.6</v>
      </c>
      <c r="M83" s="26">
        <v>25</v>
      </c>
      <c r="N83" s="34">
        <f t="shared" si="8"/>
        <v>1000.1500000000001</v>
      </c>
      <c r="O83" s="35">
        <f t="shared" si="9"/>
        <v>15499.85</v>
      </c>
      <c r="P83" s="22"/>
      <c r="Q83" s="22"/>
    </row>
    <row r="84" spans="2:17" ht="15" customHeight="1" x14ac:dyDescent="0.25">
      <c r="B84" s="66">
        <v>75</v>
      </c>
      <c r="C84" s="23" t="s">
        <v>238</v>
      </c>
      <c r="D84" s="36" t="s">
        <v>267</v>
      </c>
      <c r="E84" s="23" t="s">
        <v>16</v>
      </c>
      <c r="F84" s="36" t="s">
        <v>87</v>
      </c>
      <c r="G84" s="24" t="s">
        <v>82</v>
      </c>
      <c r="H84" s="24" t="s">
        <v>89</v>
      </c>
      <c r="I84" s="26">
        <v>16500</v>
      </c>
      <c r="J84" s="26">
        <f t="shared" si="10"/>
        <v>473.55</v>
      </c>
      <c r="K84" s="39">
        <v>0</v>
      </c>
      <c r="L84" s="26">
        <f t="shared" si="11"/>
        <v>501.6</v>
      </c>
      <c r="M84" s="26">
        <v>25</v>
      </c>
      <c r="N84" s="34">
        <f t="shared" si="8"/>
        <v>1000.1500000000001</v>
      </c>
      <c r="O84" s="35">
        <f t="shared" si="9"/>
        <v>15499.85</v>
      </c>
      <c r="P84" s="22"/>
      <c r="Q84" s="22"/>
    </row>
    <row r="85" spans="2:17" ht="15" customHeight="1" x14ac:dyDescent="0.25">
      <c r="B85" s="66">
        <v>76</v>
      </c>
      <c r="C85" s="23" t="s">
        <v>296</v>
      </c>
      <c r="D85" s="36" t="s">
        <v>267</v>
      </c>
      <c r="E85" s="23" t="s">
        <v>16</v>
      </c>
      <c r="F85" s="36" t="s">
        <v>87</v>
      </c>
      <c r="G85" s="24" t="s">
        <v>82</v>
      </c>
      <c r="H85" s="24" t="s">
        <v>89</v>
      </c>
      <c r="I85" s="26">
        <v>16500</v>
      </c>
      <c r="J85" s="26">
        <f t="shared" ref="J85" si="12">+I85*2.87%</f>
        <v>473.55</v>
      </c>
      <c r="K85" s="39">
        <v>0</v>
      </c>
      <c r="L85" s="26">
        <f t="shared" ref="L85" si="13">+I85*3.04%</f>
        <v>501.6</v>
      </c>
      <c r="M85" s="26">
        <v>25</v>
      </c>
      <c r="N85" s="34">
        <f t="shared" ref="N85" si="14">SUM(J85:M85)</f>
        <v>1000.1500000000001</v>
      </c>
      <c r="O85" s="35">
        <f t="shared" ref="O85" si="15">+I85-N85</f>
        <v>15499.85</v>
      </c>
      <c r="P85" s="22"/>
      <c r="Q85" s="22"/>
    </row>
    <row r="86" spans="2:17" ht="15" customHeight="1" x14ac:dyDescent="0.25">
      <c r="B86" s="66">
        <v>77</v>
      </c>
      <c r="C86" s="23" t="s">
        <v>24</v>
      </c>
      <c r="D86" s="36" t="s">
        <v>268</v>
      </c>
      <c r="E86" s="23" t="s">
        <v>25</v>
      </c>
      <c r="F86" s="36" t="s">
        <v>83</v>
      </c>
      <c r="G86" s="24" t="s">
        <v>79</v>
      </c>
      <c r="H86" s="24" t="s">
        <v>89</v>
      </c>
      <c r="I86" s="26">
        <v>75000</v>
      </c>
      <c r="J86" s="26">
        <f t="shared" si="10"/>
        <v>2152.5</v>
      </c>
      <c r="K86" s="39">
        <v>5966.28</v>
      </c>
      <c r="L86" s="26">
        <f t="shared" si="11"/>
        <v>2280</v>
      </c>
      <c r="M86" s="26">
        <v>1740.46</v>
      </c>
      <c r="N86" s="34">
        <f t="shared" si="8"/>
        <v>12139.239999999998</v>
      </c>
      <c r="O86" s="35">
        <f t="shared" si="9"/>
        <v>62860.76</v>
      </c>
      <c r="P86" s="22"/>
      <c r="Q86" s="22"/>
    </row>
    <row r="87" spans="2:17" x14ac:dyDescent="0.25">
      <c r="B87" s="66">
        <v>78</v>
      </c>
      <c r="C87" s="23" t="s">
        <v>22</v>
      </c>
      <c r="D87" s="36" t="s">
        <v>268</v>
      </c>
      <c r="E87" s="23" t="s">
        <v>274</v>
      </c>
      <c r="F87" s="36" t="s">
        <v>85</v>
      </c>
      <c r="G87" s="24" t="s">
        <v>79</v>
      </c>
      <c r="H87" s="24" t="s">
        <v>89</v>
      </c>
      <c r="I87" s="26">
        <v>70000</v>
      </c>
      <c r="J87" s="26">
        <f t="shared" si="10"/>
        <v>2009</v>
      </c>
      <c r="K87" s="39">
        <v>5368.48</v>
      </c>
      <c r="L87" s="26">
        <f t="shared" si="11"/>
        <v>2128</v>
      </c>
      <c r="M87" s="26">
        <v>25</v>
      </c>
      <c r="N87" s="34">
        <f t="shared" si="8"/>
        <v>9530.48</v>
      </c>
      <c r="O87" s="35">
        <f t="shared" si="9"/>
        <v>60469.520000000004</v>
      </c>
      <c r="P87" s="22"/>
      <c r="Q87" s="22"/>
    </row>
    <row r="88" spans="2:17" x14ac:dyDescent="0.25">
      <c r="B88" s="66">
        <v>79</v>
      </c>
      <c r="C88" s="23" t="s">
        <v>33</v>
      </c>
      <c r="D88" s="36" t="s">
        <v>267</v>
      </c>
      <c r="E88" s="23" t="s">
        <v>23</v>
      </c>
      <c r="F88" s="36" t="s">
        <v>85</v>
      </c>
      <c r="G88" s="24" t="s">
        <v>79</v>
      </c>
      <c r="H88" s="24" t="s">
        <v>89</v>
      </c>
      <c r="I88" s="26">
        <v>50000</v>
      </c>
      <c r="J88" s="26">
        <f t="shared" si="10"/>
        <v>1435</v>
      </c>
      <c r="K88" s="39">
        <v>1854</v>
      </c>
      <c r="L88" s="26">
        <f t="shared" si="11"/>
        <v>1520</v>
      </c>
      <c r="M88" s="26">
        <v>25</v>
      </c>
      <c r="N88" s="34">
        <f t="shared" si="8"/>
        <v>4834</v>
      </c>
      <c r="O88" s="35">
        <f t="shared" si="9"/>
        <v>45166</v>
      </c>
      <c r="P88" s="22"/>
      <c r="Q88" s="22"/>
    </row>
    <row r="89" spans="2:17" x14ac:dyDescent="0.25">
      <c r="B89" s="66">
        <v>80</v>
      </c>
      <c r="C89" s="23" t="s">
        <v>277</v>
      </c>
      <c r="D89" s="36" t="s">
        <v>267</v>
      </c>
      <c r="E89" s="23" t="s">
        <v>180</v>
      </c>
      <c r="F89" s="36" t="s">
        <v>86</v>
      </c>
      <c r="G89" s="24" t="s">
        <v>79</v>
      </c>
      <c r="H89" s="24" t="s">
        <v>89</v>
      </c>
      <c r="I89" s="26">
        <v>30000</v>
      </c>
      <c r="J89" s="26">
        <f t="shared" si="10"/>
        <v>861</v>
      </c>
      <c r="K89" s="39">
        <v>0</v>
      </c>
      <c r="L89" s="26">
        <f t="shared" si="11"/>
        <v>912</v>
      </c>
      <c r="M89" s="26">
        <v>25</v>
      </c>
      <c r="N89" s="34">
        <f>SUM(J89:M89)</f>
        <v>1798</v>
      </c>
      <c r="O89" s="35">
        <f>+I89-N89</f>
        <v>28202</v>
      </c>
      <c r="P89" s="22"/>
      <c r="Q89" s="22"/>
    </row>
    <row r="90" spans="2:17" x14ac:dyDescent="0.25">
      <c r="B90" s="66">
        <v>81</v>
      </c>
      <c r="C90" s="23" t="s">
        <v>187</v>
      </c>
      <c r="D90" s="36" t="s">
        <v>268</v>
      </c>
      <c r="E90" s="23" t="s">
        <v>28</v>
      </c>
      <c r="F90" s="36" t="s">
        <v>86</v>
      </c>
      <c r="G90" s="24" t="s">
        <v>79</v>
      </c>
      <c r="H90" s="24" t="s">
        <v>89</v>
      </c>
      <c r="I90" s="26">
        <v>22000</v>
      </c>
      <c r="J90" s="26">
        <f t="shared" si="10"/>
        <v>631.4</v>
      </c>
      <c r="K90" s="39">
        <v>0</v>
      </c>
      <c r="L90" s="26">
        <f t="shared" si="11"/>
        <v>668.8</v>
      </c>
      <c r="M90" s="26">
        <v>25</v>
      </c>
      <c r="N90" s="34">
        <f t="shared" si="8"/>
        <v>1325.1999999999998</v>
      </c>
      <c r="O90" s="35">
        <f t="shared" si="9"/>
        <v>20674.8</v>
      </c>
      <c r="P90" s="22"/>
      <c r="Q90" s="22"/>
    </row>
    <row r="91" spans="2:17" x14ac:dyDescent="0.25">
      <c r="B91" s="66">
        <v>82</v>
      </c>
      <c r="C91" s="23" t="s">
        <v>290</v>
      </c>
      <c r="D91" s="36" t="s">
        <v>268</v>
      </c>
      <c r="E91" s="23" t="s">
        <v>28</v>
      </c>
      <c r="F91" s="36" t="s">
        <v>86</v>
      </c>
      <c r="G91" s="24" t="s">
        <v>79</v>
      </c>
      <c r="H91" s="24" t="s">
        <v>89</v>
      </c>
      <c r="I91" s="26">
        <v>22000</v>
      </c>
      <c r="J91" s="26">
        <f t="shared" si="10"/>
        <v>631.4</v>
      </c>
      <c r="K91" s="39">
        <v>0</v>
      </c>
      <c r="L91" s="26">
        <f t="shared" si="11"/>
        <v>668.8</v>
      </c>
      <c r="M91" s="26">
        <v>25</v>
      </c>
      <c r="N91" s="34">
        <f t="shared" si="8"/>
        <v>1325.1999999999998</v>
      </c>
      <c r="O91" s="35">
        <f t="shared" si="9"/>
        <v>20674.8</v>
      </c>
      <c r="P91" s="22"/>
      <c r="Q91" s="22"/>
    </row>
    <row r="92" spans="2:17" x14ac:dyDescent="0.25">
      <c r="B92" s="66">
        <v>83</v>
      </c>
      <c r="C92" s="23" t="s">
        <v>291</v>
      </c>
      <c r="D92" s="36" t="s">
        <v>268</v>
      </c>
      <c r="E92" s="23" t="s">
        <v>28</v>
      </c>
      <c r="F92" s="36" t="s">
        <v>86</v>
      </c>
      <c r="G92" s="24" t="s">
        <v>79</v>
      </c>
      <c r="H92" s="24" t="s">
        <v>89</v>
      </c>
      <c r="I92" s="26">
        <v>22000</v>
      </c>
      <c r="J92" s="26">
        <f t="shared" si="10"/>
        <v>631.4</v>
      </c>
      <c r="K92" s="39">
        <v>0</v>
      </c>
      <c r="L92" s="26">
        <f t="shared" si="11"/>
        <v>668.8</v>
      </c>
      <c r="M92" s="26">
        <v>25</v>
      </c>
      <c r="N92" s="34">
        <f t="shared" ref="N92" si="16">SUM(J92:M92)</f>
        <v>1325.1999999999998</v>
      </c>
      <c r="O92" s="35">
        <f t="shared" ref="O92" si="17">+I92-N92</f>
        <v>20674.8</v>
      </c>
      <c r="P92" s="22"/>
      <c r="Q92" s="22"/>
    </row>
    <row r="93" spans="2:17" x14ac:dyDescent="0.25">
      <c r="B93" s="66">
        <v>84</v>
      </c>
      <c r="C93" s="23" t="s">
        <v>27</v>
      </c>
      <c r="D93" s="36" t="s">
        <v>268</v>
      </c>
      <c r="E93" s="23" t="s">
        <v>28</v>
      </c>
      <c r="F93" s="36" t="s">
        <v>86</v>
      </c>
      <c r="G93" s="24" t="s">
        <v>79</v>
      </c>
      <c r="H93" s="24" t="s">
        <v>89</v>
      </c>
      <c r="I93" s="26">
        <v>19800</v>
      </c>
      <c r="J93" s="26">
        <f t="shared" si="10"/>
        <v>568.26</v>
      </c>
      <c r="K93" s="39">
        <v>0</v>
      </c>
      <c r="L93" s="26">
        <f t="shared" si="11"/>
        <v>601.91999999999996</v>
      </c>
      <c r="M93" s="26">
        <v>25</v>
      </c>
      <c r="N93" s="34">
        <f t="shared" si="8"/>
        <v>1195.1799999999998</v>
      </c>
      <c r="O93" s="35">
        <f t="shared" si="9"/>
        <v>18604.82</v>
      </c>
      <c r="P93" s="22"/>
      <c r="Q93" s="22"/>
    </row>
    <row r="94" spans="2:17" x14ac:dyDescent="0.25">
      <c r="B94" s="66">
        <v>85</v>
      </c>
      <c r="C94" s="23" t="s">
        <v>29</v>
      </c>
      <c r="D94" s="36" t="s">
        <v>268</v>
      </c>
      <c r="E94" s="23" t="s">
        <v>28</v>
      </c>
      <c r="F94" s="36" t="s">
        <v>86</v>
      </c>
      <c r="G94" s="24" t="s">
        <v>79</v>
      </c>
      <c r="H94" s="24" t="s">
        <v>89</v>
      </c>
      <c r="I94" s="26">
        <v>19800</v>
      </c>
      <c r="J94" s="26">
        <f t="shared" si="10"/>
        <v>568.26</v>
      </c>
      <c r="K94" s="39">
        <v>0</v>
      </c>
      <c r="L94" s="26">
        <f t="shared" si="11"/>
        <v>601.91999999999996</v>
      </c>
      <c r="M94" s="26">
        <v>25</v>
      </c>
      <c r="N94" s="34">
        <f t="shared" si="8"/>
        <v>1195.1799999999998</v>
      </c>
      <c r="O94" s="35">
        <f t="shared" si="9"/>
        <v>18604.82</v>
      </c>
      <c r="P94" s="22"/>
      <c r="Q94" s="22"/>
    </row>
    <row r="95" spans="2:17" x14ac:dyDescent="0.25">
      <c r="B95" s="66">
        <v>86</v>
      </c>
      <c r="C95" s="23" t="s">
        <v>30</v>
      </c>
      <c r="D95" s="36" t="s">
        <v>268</v>
      </c>
      <c r="E95" s="23" t="s">
        <v>28</v>
      </c>
      <c r="F95" s="36" t="s">
        <v>86</v>
      </c>
      <c r="G95" s="24" t="s">
        <v>79</v>
      </c>
      <c r="H95" s="24" t="s">
        <v>89</v>
      </c>
      <c r="I95" s="26">
        <v>19800</v>
      </c>
      <c r="J95" s="26">
        <f t="shared" si="10"/>
        <v>568.26</v>
      </c>
      <c r="K95" s="39">
        <v>0</v>
      </c>
      <c r="L95" s="26">
        <f t="shared" si="11"/>
        <v>601.91999999999996</v>
      </c>
      <c r="M95" s="26">
        <v>25</v>
      </c>
      <c r="N95" s="34">
        <f t="shared" si="8"/>
        <v>1195.1799999999998</v>
      </c>
      <c r="O95" s="35">
        <f t="shared" si="9"/>
        <v>18604.82</v>
      </c>
      <c r="P95" s="22"/>
      <c r="Q95" s="22"/>
    </row>
    <row r="96" spans="2:17" x14ac:dyDescent="0.25">
      <c r="B96" s="66">
        <v>87</v>
      </c>
      <c r="C96" s="23" t="s">
        <v>35</v>
      </c>
      <c r="D96" s="36" t="s">
        <v>268</v>
      </c>
      <c r="E96" s="23" t="s">
        <v>28</v>
      </c>
      <c r="F96" s="36" t="s">
        <v>86</v>
      </c>
      <c r="G96" s="24" t="s">
        <v>79</v>
      </c>
      <c r="H96" s="24" t="s">
        <v>89</v>
      </c>
      <c r="I96" s="26">
        <v>19800</v>
      </c>
      <c r="J96" s="26">
        <f t="shared" si="10"/>
        <v>568.26</v>
      </c>
      <c r="K96" s="39">
        <v>0</v>
      </c>
      <c r="L96" s="26">
        <f t="shared" si="11"/>
        <v>601.91999999999996</v>
      </c>
      <c r="M96" s="26">
        <v>25</v>
      </c>
      <c r="N96" s="34">
        <f t="shared" si="8"/>
        <v>1195.1799999999998</v>
      </c>
      <c r="O96" s="35">
        <f t="shared" si="9"/>
        <v>18604.82</v>
      </c>
      <c r="P96" s="22"/>
      <c r="Q96" s="22"/>
    </row>
    <row r="97" spans="2:17" x14ac:dyDescent="0.25">
      <c r="B97" s="66">
        <v>88</v>
      </c>
      <c r="C97" s="23" t="s">
        <v>55</v>
      </c>
      <c r="D97" s="36" t="s">
        <v>268</v>
      </c>
      <c r="E97" s="23" t="s">
        <v>39</v>
      </c>
      <c r="F97" s="36" t="s">
        <v>86</v>
      </c>
      <c r="G97" s="24" t="s">
        <v>276</v>
      </c>
      <c r="H97" s="24" t="s">
        <v>89</v>
      </c>
      <c r="I97" s="26">
        <v>50000</v>
      </c>
      <c r="J97" s="26">
        <f t="shared" si="10"/>
        <v>1435</v>
      </c>
      <c r="K97" s="39">
        <v>1854</v>
      </c>
      <c r="L97" s="26">
        <f t="shared" si="11"/>
        <v>1520</v>
      </c>
      <c r="M97" s="26">
        <v>25</v>
      </c>
      <c r="N97" s="34">
        <f t="shared" si="8"/>
        <v>4834</v>
      </c>
      <c r="O97" s="35">
        <f t="shared" si="9"/>
        <v>45166</v>
      </c>
      <c r="P97" s="22"/>
      <c r="Q97" s="22"/>
    </row>
    <row r="98" spans="2:17" x14ac:dyDescent="0.25">
      <c r="B98" s="66">
        <v>89</v>
      </c>
      <c r="C98" s="23" t="s">
        <v>166</v>
      </c>
      <c r="D98" s="36" t="s">
        <v>268</v>
      </c>
      <c r="E98" s="23" t="s">
        <v>39</v>
      </c>
      <c r="F98" s="36" t="s">
        <v>86</v>
      </c>
      <c r="G98" s="24" t="s">
        <v>276</v>
      </c>
      <c r="H98" s="24" t="s">
        <v>89</v>
      </c>
      <c r="I98" s="26">
        <v>36000</v>
      </c>
      <c r="J98" s="26">
        <f t="shared" si="10"/>
        <v>1033.2</v>
      </c>
      <c r="K98" s="39">
        <v>0</v>
      </c>
      <c r="L98" s="26">
        <f t="shared" si="11"/>
        <v>1094.4000000000001</v>
      </c>
      <c r="M98" s="26">
        <v>25</v>
      </c>
      <c r="N98" s="34">
        <f t="shared" si="8"/>
        <v>2152.6000000000004</v>
      </c>
      <c r="O98" s="35">
        <f t="shared" si="9"/>
        <v>33847.4</v>
      </c>
      <c r="P98" s="22"/>
      <c r="Q98" s="22"/>
    </row>
    <row r="99" spans="2:17" x14ac:dyDescent="0.25">
      <c r="B99" s="66">
        <v>90</v>
      </c>
      <c r="C99" s="23" t="s">
        <v>52</v>
      </c>
      <c r="D99" s="36" t="s">
        <v>268</v>
      </c>
      <c r="E99" s="23" t="s">
        <v>39</v>
      </c>
      <c r="F99" s="36" t="s">
        <v>86</v>
      </c>
      <c r="G99" s="24" t="s">
        <v>276</v>
      </c>
      <c r="H99" s="24" t="s">
        <v>89</v>
      </c>
      <c r="I99" s="26">
        <v>33000</v>
      </c>
      <c r="J99" s="26">
        <f t="shared" si="10"/>
        <v>947.1</v>
      </c>
      <c r="K99" s="39">
        <v>0</v>
      </c>
      <c r="L99" s="26">
        <f t="shared" si="11"/>
        <v>1003.2</v>
      </c>
      <c r="M99" s="39">
        <v>25</v>
      </c>
      <c r="N99" s="34">
        <f t="shared" si="8"/>
        <v>1975.3000000000002</v>
      </c>
      <c r="O99" s="35">
        <f t="shared" si="9"/>
        <v>31024.7</v>
      </c>
      <c r="P99" s="22"/>
      <c r="Q99" s="22"/>
    </row>
    <row r="100" spans="2:17" x14ac:dyDescent="0.25">
      <c r="B100" s="66">
        <v>91</v>
      </c>
      <c r="C100" s="23" t="s">
        <v>293</v>
      </c>
      <c r="D100" s="36" t="s">
        <v>268</v>
      </c>
      <c r="E100" s="23" t="s">
        <v>39</v>
      </c>
      <c r="F100" s="36" t="s">
        <v>86</v>
      </c>
      <c r="G100" s="24" t="s">
        <v>276</v>
      </c>
      <c r="H100" s="24" t="s">
        <v>89</v>
      </c>
      <c r="I100" s="26">
        <v>33000</v>
      </c>
      <c r="J100" s="26">
        <f t="shared" ref="J100" si="18">+I100*2.87%</f>
        <v>947.1</v>
      </c>
      <c r="K100" s="39">
        <v>0</v>
      </c>
      <c r="L100" s="26">
        <f t="shared" ref="L100" si="19">+I100*3.04%</f>
        <v>1003.2</v>
      </c>
      <c r="M100" s="39">
        <v>25</v>
      </c>
      <c r="N100" s="34">
        <f t="shared" ref="N100" si="20">SUM(J100:M100)</f>
        <v>1975.3000000000002</v>
      </c>
      <c r="O100" s="35">
        <f t="shared" ref="O100" si="21">+I100-N100</f>
        <v>31024.7</v>
      </c>
      <c r="P100" s="22"/>
      <c r="Q100" s="22"/>
    </row>
    <row r="101" spans="2:17" x14ac:dyDescent="0.25">
      <c r="B101" s="66">
        <v>92</v>
      </c>
      <c r="C101" s="23" t="s">
        <v>289</v>
      </c>
      <c r="D101" s="36" t="s">
        <v>268</v>
      </c>
      <c r="E101" s="23" t="s">
        <v>39</v>
      </c>
      <c r="F101" s="36" t="s">
        <v>86</v>
      </c>
      <c r="G101" s="24" t="s">
        <v>276</v>
      </c>
      <c r="H101" s="24" t="s">
        <v>89</v>
      </c>
      <c r="I101" s="26">
        <v>33000</v>
      </c>
      <c r="J101" s="26">
        <f t="shared" si="10"/>
        <v>947.1</v>
      </c>
      <c r="K101" s="39">
        <v>0</v>
      </c>
      <c r="L101" s="26">
        <f t="shared" si="11"/>
        <v>1003.2</v>
      </c>
      <c r="M101" s="39">
        <v>25</v>
      </c>
      <c r="N101" s="34">
        <f t="shared" si="8"/>
        <v>1975.3000000000002</v>
      </c>
      <c r="O101" s="35">
        <f t="shared" si="9"/>
        <v>31024.7</v>
      </c>
      <c r="P101" s="22"/>
      <c r="Q101" s="22"/>
    </row>
    <row r="102" spans="2:17" x14ac:dyDescent="0.25">
      <c r="B102" s="66">
        <v>93</v>
      </c>
      <c r="C102" s="23" t="s">
        <v>57</v>
      </c>
      <c r="D102" s="36" t="s">
        <v>268</v>
      </c>
      <c r="E102" s="23" t="s">
        <v>39</v>
      </c>
      <c r="F102" s="36" t="s">
        <v>86</v>
      </c>
      <c r="G102" s="24" t="s">
        <v>276</v>
      </c>
      <c r="H102" s="24" t="s">
        <v>89</v>
      </c>
      <c r="I102" s="26">
        <v>33000</v>
      </c>
      <c r="J102" s="26">
        <f t="shared" si="10"/>
        <v>947.1</v>
      </c>
      <c r="K102" s="39">
        <v>0</v>
      </c>
      <c r="L102" s="26">
        <f t="shared" si="11"/>
        <v>1003.2</v>
      </c>
      <c r="M102" s="39">
        <v>25</v>
      </c>
      <c r="N102" s="34">
        <f t="shared" si="8"/>
        <v>1975.3000000000002</v>
      </c>
      <c r="O102" s="35">
        <f t="shared" si="9"/>
        <v>31024.7</v>
      </c>
      <c r="P102" s="22"/>
      <c r="Q102" s="22"/>
    </row>
    <row r="103" spans="2:17" x14ac:dyDescent="0.25">
      <c r="B103" s="66">
        <v>94</v>
      </c>
      <c r="C103" s="23" t="s">
        <v>58</v>
      </c>
      <c r="D103" s="36" t="s">
        <v>268</v>
      </c>
      <c r="E103" s="23" t="s">
        <v>39</v>
      </c>
      <c r="F103" s="36" t="s">
        <v>86</v>
      </c>
      <c r="G103" s="24" t="s">
        <v>276</v>
      </c>
      <c r="H103" s="24" t="s">
        <v>89</v>
      </c>
      <c r="I103" s="26">
        <v>33000</v>
      </c>
      <c r="J103" s="26">
        <f t="shared" si="10"/>
        <v>947.1</v>
      </c>
      <c r="K103" s="39">
        <v>0</v>
      </c>
      <c r="L103" s="26">
        <f t="shared" si="11"/>
        <v>1003.2</v>
      </c>
      <c r="M103" s="39">
        <v>25</v>
      </c>
      <c r="N103" s="34">
        <f t="shared" si="8"/>
        <v>1975.3000000000002</v>
      </c>
      <c r="O103" s="35">
        <f t="shared" si="9"/>
        <v>31024.7</v>
      </c>
      <c r="P103" s="22"/>
      <c r="Q103" s="22"/>
    </row>
    <row r="104" spans="2:17" x14ac:dyDescent="0.25">
      <c r="B104" s="66">
        <v>95</v>
      </c>
      <c r="C104" s="23" t="s">
        <v>69</v>
      </c>
      <c r="D104" s="36" t="s">
        <v>268</v>
      </c>
      <c r="E104" s="23" t="s">
        <v>39</v>
      </c>
      <c r="F104" s="36" t="s">
        <v>86</v>
      </c>
      <c r="G104" s="24" t="s">
        <v>276</v>
      </c>
      <c r="H104" s="24" t="s">
        <v>89</v>
      </c>
      <c r="I104" s="26">
        <v>33000</v>
      </c>
      <c r="J104" s="26">
        <f t="shared" si="10"/>
        <v>947.1</v>
      </c>
      <c r="K104" s="39">
        <v>0</v>
      </c>
      <c r="L104" s="26">
        <f t="shared" si="11"/>
        <v>1003.2</v>
      </c>
      <c r="M104" s="39">
        <v>25</v>
      </c>
      <c r="N104" s="34">
        <f t="shared" si="8"/>
        <v>1975.3000000000002</v>
      </c>
      <c r="O104" s="35">
        <f t="shared" si="9"/>
        <v>31024.7</v>
      </c>
      <c r="P104" s="22"/>
      <c r="Q104" s="22"/>
    </row>
    <row r="105" spans="2:17" x14ac:dyDescent="0.25">
      <c r="B105" s="66">
        <v>96</v>
      </c>
      <c r="C105" s="23" t="s">
        <v>70</v>
      </c>
      <c r="D105" s="36" t="s">
        <v>268</v>
      </c>
      <c r="E105" s="23" t="s">
        <v>39</v>
      </c>
      <c r="F105" s="36" t="s">
        <v>86</v>
      </c>
      <c r="G105" s="24" t="s">
        <v>276</v>
      </c>
      <c r="H105" s="24" t="s">
        <v>89</v>
      </c>
      <c r="I105" s="26">
        <v>33000</v>
      </c>
      <c r="J105" s="26">
        <f t="shared" si="10"/>
        <v>947.1</v>
      </c>
      <c r="K105" s="39">
        <v>0</v>
      </c>
      <c r="L105" s="26">
        <f t="shared" si="11"/>
        <v>1003.2</v>
      </c>
      <c r="M105" s="26">
        <v>1740.46</v>
      </c>
      <c r="N105" s="34">
        <f t="shared" si="8"/>
        <v>3690.76</v>
      </c>
      <c r="O105" s="35">
        <f t="shared" si="9"/>
        <v>29309.239999999998</v>
      </c>
      <c r="P105" s="22"/>
      <c r="Q105" s="22"/>
    </row>
    <row r="106" spans="2:17" x14ac:dyDescent="0.25">
      <c r="B106" s="66">
        <v>97</v>
      </c>
      <c r="C106" s="23" t="s">
        <v>71</v>
      </c>
      <c r="D106" s="36" t="s">
        <v>268</v>
      </c>
      <c r="E106" s="23" t="s">
        <v>39</v>
      </c>
      <c r="F106" s="36" t="s">
        <v>86</v>
      </c>
      <c r="G106" s="24" t="s">
        <v>276</v>
      </c>
      <c r="H106" s="24" t="s">
        <v>89</v>
      </c>
      <c r="I106" s="26">
        <v>33000</v>
      </c>
      <c r="J106" s="26">
        <f t="shared" si="10"/>
        <v>947.1</v>
      </c>
      <c r="K106" s="39">
        <v>0</v>
      </c>
      <c r="L106" s="26">
        <f t="shared" si="11"/>
        <v>1003.2</v>
      </c>
      <c r="M106" s="26">
        <v>25</v>
      </c>
      <c r="N106" s="34">
        <f t="shared" si="8"/>
        <v>1975.3000000000002</v>
      </c>
      <c r="O106" s="35">
        <f t="shared" si="9"/>
        <v>31024.7</v>
      </c>
      <c r="P106" s="22"/>
      <c r="Q106" s="22"/>
    </row>
    <row r="107" spans="2:17" ht="15" customHeight="1" x14ac:dyDescent="0.25">
      <c r="B107" s="66">
        <v>98</v>
      </c>
      <c r="C107" s="23" t="s">
        <v>74</v>
      </c>
      <c r="D107" s="36" t="s">
        <v>268</v>
      </c>
      <c r="E107" s="23" t="s">
        <v>39</v>
      </c>
      <c r="F107" s="36" t="s">
        <v>86</v>
      </c>
      <c r="G107" s="24" t="s">
        <v>276</v>
      </c>
      <c r="H107" s="24" t="s">
        <v>89</v>
      </c>
      <c r="I107" s="26">
        <v>33000</v>
      </c>
      <c r="J107" s="26">
        <f t="shared" si="10"/>
        <v>947.1</v>
      </c>
      <c r="K107" s="39">
        <v>0</v>
      </c>
      <c r="L107" s="26">
        <f t="shared" si="11"/>
        <v>1003.2</v>
      </c>
      <c r="M107" s="26">
        <v>25</v>
      </c>
      <c r="N107" s="34">
        <f t="shared" si="8"/>
        <v>1975.3000000000002</v>
      </c>
      <c r="O107" s="35">
        <f t="shared" si="9"/>
        <v>31024.7</v>
      </c>
      <c r="P107" s="22"/>
      <c r="Q107" s="22"/>
    </row>
    <row r="108" spans="2:17" ht="15" customHeight="1" x14ac:dyDescent="0.25">
      <c r="B108" s="66">
        <v>99</v>
      </c>
      <c r="C108" s="23" t="s">
        <v>75</v>
      </c>
      <c r="D108" s="36" t="s">
        <v>268</v>
      </c>
      <c r="E108" s="23" t="s">
        <v>39</v>
      </c>
      <c r="F108" s="36" t="s">
        <v>86</v>
      </c>
      <c r="G108" s="24" t="s">
        <v>276</v>
      </c>
      <c r="H108" s="24" t="s">
        <v>89</v>
      </c>
      <c r="I108" s="26">
        <v>33000</v>
      </c>
      <c r="J108" s="26">
        <f t="shared" si="10"/>
        <v>947.1</v>
      </c>
      <c r="K108" s="39">
        <v>0</v>
      </c>
      <c r="L108" s="26">
        <f t="shared" si="11"/>
        <v>1003.2</v>
      </c>
      <c r="M108" s="26">
        <v>25</v>
      </c>
      <c r="N108" s="34">
        <f t="shared" si="8"/>
        <v>1975.3000000000002</v>
      </c>
      <c r="O108" s="35">
        <f t="shared" si="9"/>
        <v>31024.7</v>
      </c>
      <c r="P108" s="22"/>
      <c r="Q108" s="22"/>
    </row>
    <row r="109" spans="2:17" x14ac:dyDescent="0.25">
      <c r="B109" s="66">
        <v>100</v>
      </c>
      <c r="C109" s="23" t="s">
        <v>76</v>
      </c>
      <c r="D109" s="36" t="s">
        <v>268</v>
      </c>
      <c r="E109" s="23" t="s">
        <v>39</v>
      </c>
      <c r="F109" s="36" t="s">
        <v>86</v>
      </c>
      <c r="G109" s="24" t="s">
        <v>276</v>
      </c>
      <c r="H109" s="24" t="s">
        <v>89</v>
      </c>
      <c r="I109" s="26">
        <v>33000</v>
      </c>
      <c r="J109" s="26">
        <f t="shared" si="10"/>
        <v>947.1</v>
      </c>
      <c r="K109" s="39">
        <v>0</v>
      </c>
      <c r="L109" s="26">
        <f t="shared" si="11"/>
        <v>1003.2</v>
      </c>
      <c r="M109" s="26">
        <v>25</v>
      </c>
      <c r="N109" s="34">
        <f t="shared" si="8"/>
        <v>1975.3000000000002</v>
      </c>
      <c r="O109" s="35">
        <f t="shared" si="9"/>
        <v>31024.7</v>
      </c>
      <c r="P109" s="22"/>
      <c r="Q109" s="22"/>
    </row>
    <row r="110" spans="2:17" x14ac:dyDescent="0.25">
      <c r="B110" s="66">
        <v>101</v>
      </c>
      <c r="C110" s="23" t="s">
        <v>143</v>
      </c>
      <c r="D110" s="36" t="s">
        <v>268</v>
      </c>
      <c r="E110" s="23" t="s">
        <v>39</v>
      </c>
      <c r="F110" s="36" t="s">
        <v>86</v>
      </c>
      <c r="G110" s="24" t="s">
        <v>276</v>
      </c>
      <c r="H110" s="24" t="s">
        <v>89</v>
      </c>
      <c r="I110" s="26">
        <v>33000</v>
      </c>
      <c r="J110" s="26">
        <f t="shared" si="10"/>
        <v>947.1</v>
      </c>
      <c r="K110" s="39">
        <v>0</v>
      </c>
      <c r="L110" s="26">
        <f t="shared" si="11"/>
        <v>1003.2</v>
      </c>
      <c r="M110" s="26">
        <v>25</v>
      </c>
      <c r="N110" s="34">
        <f t="shared" si="8"/>
        <v>1975.3000000000002</v>
      </c>
      <c r="O110" s="35">
        <f t="shared" si="9"/>
        <v>31024.7</v>
      </c>
      <c r="P110" s="22"/>
      <c r="Q110" s="22"/>
    </row>
    <row r="111" spans="2:17" x14ac:dyDescent="0.25">
      <c r="B111" s="66">
        <v>102</v>
      </c>
      <c r="C111" s="23" t="s">
        <v>144</v>
      </c>
      <c r="D111" s="36" t="s">
        <v>268</v>
      </c>
      <c r="E111" s="23" t="s">
        <v>39</v>
      </c>
      <c r="F111" s="36" t="s">
        <v>86</v>
      </c>
      <c r="G111" s="24" t="s">
        <v>276</v>
      </c>
      <c r="H111" s="24" t="s">
        <v>89</v>
      </c>
      <c r="I111" s="26">
        <v>33000</v>
      </c>
      <c r="J111" s="26">
        <f t="shared" si="10"/>
        <v>947.1</v>
      </c>
      <c r="K111" s="39">
        <v>0</v>
      </c>
      <c r="L111" s="26">
        <f t="shared" si="11"/>
        <v>1003.2</v>
      </c>
      <c r="M111" s="26">
        <v>25</v>
      </c>
      <c r="N111" s="34">
        <f t="shared" si="8"/>
        <v>1975.3000000000002</v>
      </c>
      <c r="O111" s="35">
        <f t="shared" si="9"/>
        <v>31024.7</v>
      </c>
      <c r="P111" s="22"/>
      <c r="Q111" s="22"/>
    </row>
    <row r="112" spans="2:17" x14ac:dyDescent="0.25">
      <c r="B112" s="66">
        <v>103</v>
      </c>
      <c r="C112" s="23" t="s">
        <v>145</v>
      </c>
      <c r="D112" s="36" t="s">
        <v>268</v>
      </c>
      <c r="E112" s="23" t="s">
        <v>39</v>
      </c>
      <c r="F112" s="36" t="s">
        <v>86</v>
      </c>
      <c r="G112" s="24" t="s">
        <v>276</v>
      </c>
      <c r="H112" s="24" t="s">
        <v>89</v>
      </c>
      <c r="I112" s="26">
        <v>33000</v>
      </c>
      <c r="J112" s="26">
        <f t="shared" si="10"/>
        <v>947.1</v>
      </c>
      <c r="K112" s="39">
        <v>0</v>
      </c>
      <c r="L112" s="26">
        <f t="shared" si="11"/>
        <v>1003.2</v>
      </c>
      <c r="M112" s="26">
        <v>25</v>
      </c>
      <c r="N112" s="34">
        <f t="shared" si="8"/>
        <v>1975.3000000000002</v>
      </c>
      <c r="O112" s="35">
        <f t="shared" si="9"/>
        <v>31024.7</v>
      </c>
      <c r="P112" s="22"/>
      <c r="Q112" s="22"/>
    </row>
    <row r="113" spans="2:17" x14ac:dyDescent="0.25">
      <c r="B113" s="66">
        <v>104</v>
      </c>
      <c r="C113" s="23" t="s">
        <v>146</v>
      </c>
      <c r="D113" s="36" t="s">
        <v>268</v>
      </c>
      <c r="E113" s="23" t="s">
        <v>39</v>
      </c>
      <c r="F113" s="36" t="s">
        <v>86</v>
      </c>
      <c r="G113" s="24" t="s">
        <v>276</v>
      </c>
      <c r="H113" s="24" t="s">
        <v>89</v>
      </c>
      <c r="I113" s="26">
        <v>33000</v>
      </c>
      <c r="J113" s="26">
        <f t="shared" si="10"/>
        <v>947.1</v>
      </c>
      <c r="K113" s="39">
        <v>0</v>
      </c>
      <c r="L113" s="26">
        <f t="shared" si="11"/>
        <v>1003.2</v>
      </c>
      <c r="M113" s="26">
        <v>25</v>
      </c>
      <c r="N113" s="34">
        <f t="shared" si="8"/>
        <v>1975.3000000000002</v>
      </c>
      <c r="O113" s="35">
        <f t="shared" si="9"/>
        <v>31024.7</v>
      </c>
      <c r="P113" s="22"/>
      <c r="Q113" s="22"/>
    </row>
    <row r="114" spans="2:17" x14ac:dyDescent="0.25">
      <c r="B114" s="66">
        <v>105</v>
      </c>
      <c r="C114" s="23" t="s">
        <v>147</v>
      </c>
      <c r="D114" s="36" t="s">
        <v>268</v>
      </c>
      <c r="E114" s="23" t="s">
        <v>39</v>
      </c>
      <c r="F114" s="36" t="s">
        <v>86</v>
      </c>
      <c r="G114" s="24" t="s">
        <v>276</v>
      </c>
      <c r="H114" s="24" t="s">
        <v>89</v>
      </c>
      <c r="I114" s="26">
        <v>33000</v>
      </c>
      <c r="J114" s="26">
        <f t="shared" si="10"/>
        <v>947.1</v>
      </c>
      <c r="K114" s="39">
        <v>0</v>
      </c>
      <c r="L114" s="26">
        <f t="shared" si="11"/>
        <v>1003.2</v>
      </c>
      <c r="M114" s="26">
        <v>25</v>
      </c>
      <c r="N114" s="34">
        <f t="shared" si="8"/>
        <v>1975.3000000000002</v>
      </c>
      <c r="O114" s="35">
        <f t="shared" si="9"/>
        <v>31024.7</v>
      </c>
      <c r="P114" s="22"/>
      <c r="Q114" s="22"/>
    </row>
    <row r="115" spans="2:17" x14ac:dyDescent="0.25">
      <c r="B115" s="66">
        <v>106</v>
      </c>
      <c r="C115" s="23" t="s">
        <v>148</v>
      </c>
      <c r="D115" s="36" t="s">
        <v>268</v>
      </c>
      <c r="E115" s="23" t="s">
        <v>39</v>
      </c>
      <c r="F115" s="36" t="s">
        <v>86</v>
      </c>
      <c r="G115" s="24" t="s">
        <v>276</v>
      </c>
      <c r="H115" s="24" t="s">
        <v>89</v>
      </c>
      <c r="I115" s="26">
        <v>33000</v>
      </c>
      <c r="J115" s="26">
        <f t="shared" si="10"/>
        <v>947.1</v>
      </c>
      <c r="K115" s="39">
        <v>0</v>
      </c>
      <c r="L115" s="26">
        <f t="shared" si="11"/>
        <v>1003.2</v>
      </c>
      <c r="M115" s="26">
        <v>25</v>
      </c>
      <c r="N115" s="34">
        <f t="shared" si="8"/>
        <v>1975.3000000000002</v>
      </c>
      <c r="O115" s="35">
        <f t="shared" si="9"/>
        <v>31024.7</v>
      </c>
      <c r="P115" s="22"/>
      <c r="Q115" s="22"/>
    </row>
    <row r="116" spans="2:17" ht="15" customHeight="1" x14ac:dyDescent="0.25">
      <c r="B116" s="66">
        <v>107</v>
      </c>
      <c r="C116" s="23" t="s">
        <v>201</v>
      </c>
      <c r="D116" s="36" t="s">
        <v>268</v>
      </c>
      <c r="E116" s="23" t="s">
        <v>39</v>
      </c>
      <c r="F116" s="36" t="s">
        <v>86</v>
      </c>
      <c r="G116" s="24" t="s">
        <v>276</v>
      </c>
      <c r="H116" s="24" t="s">
        <v>89</v>
      </c>
      <c r="I116" s="26">
        <v>33000</v>
      </c>
      <c r="J116" s="26">
        <f t="shared" si="10"/>
        <v>947.1</v>
      </c>
      <c r="K116" s="39">
        <v>0</v>
      </c>
      <c r="L116" s="26">
        <f t="shared" si="11"/>
        <v>1003.2</v>
      </c>
      <c r="M116" s="26">
        <v>25</v>
      </c>
      <c r="N116" s="34">
        <f t="shared" si="8"/>
        <v>1975.3000000000002</v>
      </c>
      <c r="O116" s="35">
        <f t="shared" si="9"/>
        <v>31024.7</v>
      </c>
      <c r="P116" s="22"/>
      <c r="Q116" s="22"/>
    </row>
    <row r="117" spans="2:17" x14ac:dyDescent="0.25">
      <c r="B117" s="66">
        <v>108</v>
      </c>
      <c r="C117" s="23" t="s">
        <v>202</v>
      </c>
      <c r="D117" s="36" t="s">
        <v>268</v>
      </c>
      <c r="E117" s="23" t="s">
        <v>39</v>
      </c>
      <c r="F117" s="36" t="s">
        <v>86</v>
      </c>
      <c r="G117" s="24" t="s">
        <v>276</v>
      </c>
      <c r="H117" s="24" t="s">
        <v>89</v>
      </c>
      <c r="I117" s="26">
        <v>33000</v>
      </c>
      <c r="J117" s="26">
        <f t="shared" si="10"/>
        <v>947.1</v>
      </c>
      <c r="K117" s="39">
        <v>0</v>
      </c>
      <c r="L117" s="26">
        <f t="shared" si="11"/>
        <v>1003.2</v>
      </c>
      <c r="M117" s="26">
        <v>25</v>
      </c>
      <c r="N117" s="34">
        <f t="shared" si="8"/>
        <v>1975.3000000000002</v>
      </c>
      <c r="O117" s="35">
        <f t="shared" si="9"/>
        <v>31024.7</v>
      </c>
      <c r="P117" s="22"/>
      <c r="Q117" s="22"/>
    </row>
    <row r="118" spans="2:17" x14ac:dyDescent="0.25">
      <c r="B118" s="66">
        <v>109</v>
      </c>
      <c r="C118" s="23" t="s">
        <v>203</v>
      </c>
      <c r="D118" s="36" t="s">
        <v>268</v>
      </c>
      <c r="E118" s="23" t="s">
        <v>39</v>
      </c>
      <c r="F118" s="36" t="s">
        <v>86</v>
      </c>
      <c r="G118" s="24" t="s">
        <v>276</v>
      </c>
      <c r="H118" s="24" t="s">
        <v>89</v>
      </c>
      <c r="I118" s="26">
        <v>33000</v>
      </c>
      <c r="J118" s="26">
        <f t="shared" si="10"/>
        <v>947.1</v>
      </c>
      <c r="K118" s="39">
        <v>0</v>
      </c>
      <c r="L118" s="26">
        <f t="shared" si="11"/>
        <v>1003.2</v>
      </c>
      <c r="M118" s="26">
        <v>25</v>
      </c>
      <c r="N118" s="34">
        <f t="shared" si="8"/>
        <v>1975.3000000000002</v>
      </c>
      <c r="O118" s="35">
        <f t="shared" si="9"/>
        <v>31024.7</v>
      </c>
      <c r="P118" s="22"/>
      <c r="Q118" s="22"/>
    </row>
    <row r="119" spans="2:17" ht="15" customHeight="1" x14ac:dyDescent="0.25">
      <c r="B119" s="66">
        <v>110</v>
      </c>
      <c r="C119" s="23" t="s">
        <v>204</v>
      </c>
      <c r="D119" s="36" t="s">
        <v>268</v>
      </c>
      <c r="E119" s="23" t="s">
        <v>39</v>
      </c>
      <c r="F119" s="36" t="s">
        <v>86</v>
      </c>
      <c r="G119" s="24" t="s">
        <v>276</v>
      </c>
      <c r="H119" s="24" t="s">
        <v>89</v>
      </c>
      <c r="I119" s="26">
        <v>33000</v>
      </c>
      <c r="J119" s="26">
        <f t="shared" si="10"/>
        <v>947.1</v>
      </c>
      <c r="K119" s="39">
        <v>0</v>
      </c>
      <c r="L119" s="26">
        <f t="shared" si="11"/>
        <v>1003.2</v>
      </c>
      <c r="M119" s="26">
        <v>25</v>
      </c>
      <c r="N119" s="34">
        <f t="shared" si="8"/>
        <v>1975.3000000000002</v>
      </c>
      <c r="O119" s="35">
        <f t="shared" si="9"/>
        <v>31024.7</v>
      </c>
      <c r="P119" s="22"/>
      <c r="Q119" s="22"/>
    </row>
    <row r="120" spans="2:17" ht="15" customHeight="1" x14ac:dyDescent="0.25">
      <c r="B120" s="66">
        <v>111</v>
      </c>
      <c r="C120" s="23" t="s">
        <v>53</v>
      </c>
      <c r="D120" s="36" t="s">
        <v>268</v>
      </c>
      <c r="E120" s="23" t="s">
        <v>39</v>
      </c>
      <c r="F120" s="36" t="s">
        <v>86</v>
      </c>
      <c r="G120" s="24" t="s">
        <v>276</v>
      </c>
      <c r="H120" s="24" t="s">
        <v>89</v>
      </c>
      <c r="I120" s="26">
        <v>33000</v>
      </c>
      <c r="J120" s="26">
        <f t="shared" si="10"/>
        <v>947.1</v>
      </c>
      <c r="K120" s="39">
        <v>0</v>
      </c>
      <c r="L120" s="26">
        <f t="shared" si="11"/>
        <v>1003.2</v>
      </c>
      <c r="M120" s="26">
        <v>25</v>
      </c>
      <c r="N120" s="34">
        <f t="shared" si="8"/>
        <v>1975.3000000000002</v>
      </c>
      <c r="O120" s="35">
        <f t="shared" si="9"/>
        <v>31024.7</v>
      </c>
      <c r="P120" s="22"/>
      <c r="Q120" s="22"/>
    </row>
    <row r="121" spans="2:17" ht="15" customHeight="1" x14ac:dyDescent="0.25">
      <c r="B121" s="66">
        <v>112</v>
      </c>
      <c r="C121" s="23" t="s">
        <v>255</v>
      </c>
      <c r="D121" s="36" t="s">
        <v>268</v>
      </c>
      <c r="E121" s="23" t="s">
        <v>39</v>
      </c>
      <c r="F121" s="36" t="s">
        <v>86</v>
      </c>
      <c r="G121" s="24" t="s">
        <v>276</v>
      </c>
      <c r="H121" s="24" t="s">
        <v>89</v>
      </c>
      <c r="I121" s="26">
        <v>33000</v>
      </c>
      <c r="J121" s="26">
        <f t="shared" si="10"/>
        <v>947.1</v>
      </c>
      <c r="K121" s="39">
        <v>0</v>
      </c>
      <c r="L121" s="26">
        <f t="shared" si="11"/>
        <v>1003.2</v>
      </c>
      <c r="M121" s="26">
        <v>25</v>
      </c>
      <c r="N121" s="34">
        <f t="shared" si="8"/>
        <v>1975.3000000000002</v>
      </c>
      <c r="O121" s="35">
        <f t="shared" si="9"/>
        <v>31024.7</v>
      </c>
      <c r="P121" s="22"/>
      <c r="Q121" s="22"/>
    </row>
    <row r="122" spans="2:17" ht="15" customHeight="1" x14ac:dyDescent="0.25">
      <c r="B122" s="66">
        <v>113</v>
      </c>
      <c r="C122" s="23" t="s">
        <v>149</v>
      </c>
      <c r="D122" s="36" t="s">
        <v>268</v>
      </c>
      <c r="E122" s="23" t="s">
        <v>39</v>
      </c>
      <c r="F122" s="36" t="s">
        <v>86</v>
      </c>
      <c r="G122" s="24" t="s">
        <v>276</v>
      </c>
      <c r="H122" s="24" t="s">
        <v>89</v>
      </c>
      <c r="I122" s="26">
        <v>30000</v>
      </c>
      <c r="J122" s="26">
        <f t="shared" si="10"/>
        <v>861</v>
      </c>
      <c r="K122" s="39">
        <v>0</v>
      </c>
      <c r="L122" s="26">
        <f t="shared" si="11"/>
        <v>912</v>
      </c>
      <c r="M122" s="26">
        <v>25</v>
      </c>
      <c r="N122" s="34">
        <f t="shared" si="8"/>
        <v>1798</v>
      </c>
      <c r="O122" s="35">
        <f t="shared" si="9"/>
        <v>28202</v>
      </c>
      <c r="P122" s="22"/>
      <c r="Q122" s="22"/>
    </row>
    <row r="123" spans="2:17" ht="15" customHeight="1" x14ac:dyDescent="0.25">
      <c r="B123" s="66">
        <v>114</v>
      </c>
      <c r="C123" s="23" t="s">
        <v>54</v>
      </c>
      <c r="D123" s="36" t="s">
        <v>268</v>
      </c>
      <c r="E123" s="23" t="s">
        <v>39</v>
      </c>
      <c r="F123" s="36" t="s">
        <v>86</v>
      </c>
      <c r="G123" s="24" t="s">
        <v>276</v>
      </c>
      <c r="H123" s="24" t="s">
        <v>89</v>
      </c>
      <c r="I123" s="26">
        <v>29000</v>
      </c>
      <c r="J123" s="26">
        <f t="shared" si="10"/>
        <v>832.3</v>
      </c>
      <c r="K123" s="39">
        <v>0</v>
      </c>
      <c r="L123" s="26">
        <f t="shared" si="11"/>
        <v>881.6</v>
      </c>
      <c r="M123" s="26">
        <v>25</v>
      </c>
      <c r="N123" s="34">
        <f t="shared" si="8"/>
        <v>1738.9</v>
      </c>
      <c r="O123" s="35">
        <f t="shared" si="9"/>
        <v>27261.1</v>
      </c>
      <c r="P123" s="22"/>
      <c r="Q123" s="22"/>
    </row>
    <row r="124" spans="2:17" x14ac:dyDescent="0.25">
      <c r="B124" s="66">
        <v>115</v>
      </c>
      <c r="C124" s="23" t="s">
        <v>188</v>
      </c>
      <c r="D124" s="36" t="s">
        <v>267</v>
      </c>
      <c r="E124" s="23" t="s">
        <v>180</v>
      </c>
      <c r="F124" s="36" t="s">
        <v>86</v>
      </c>
      <c r="G124" s="24" t="s">
        <v>276</v>
      </c>
      <c r="H124" s="24" t="s">
        <v>89</v>
      </c>
      <c r="I124" s="26">
        <v>29000</v>
      </c>
      <c r="J124" s="26">
        <f t="shared" si="10"/>
        <v>832.3</v>
      </c>
      <c r="K124" s="39">
        <v>0</v>
      </c>
      <c r="L124" s="26">
        <f t="shared" si="11"/>
        <v>881.6</v>
      </c>
      <c r="M124" s="26">
        <v>25</v>
      </c>
      <c r="N124" s="34">
        <f t="shared" si="8"/>
        <v>1738.9</v>
      </c>
      <c r="O124" s="35">
        <f t="shared" si="9"/>
        <v>27261.1</v>
      </c>
      <c r="P124" s="22"/>
      <c r="Q124" s="22"/>
    </row>
    <row r="125" spans="2:17" x14ac:dyDescent="0.25">
      <c r="B125" s="66">
        <v>116</v>
      </c>
      <c r="C125" s="23" t="s">
        <v>275</v>
      </c>
      <c r="D125" s="36" t="s">
        <v>267</v>
      </c>
      <c r="E125" s="23" t="s">
        <v>180</v>
      </c>
      <c r="F125" s="36" t="s">
        <v>86</v>
      </c>
      <c r="G125" s="24" t="s">
        <v>276</v>
      </c>
      <c r="H125" s="24" t="s">
        <v>89</v>
      </c>
      <c r="I125" s="26">
        <v>27000</v>
      </c>
      <c r="J125" s="26">
        <f t="shared" si="10"/>
        <v>774.9</v>
      </c>
      <c r="K125" s="39">
        <v>0</v>
      </c>
      <c r="L125" s="26">
        <f t="shared" si="11"/>
        <v>820.8</v>
      </c>
      <c r="M125" s="26">
        <v>25</v>
      </c>
      <c r="N125" s="34">
        <f>SUM(J125:M125)</f>
        <v>1620.6999999999998</v>
      </c>
      <c r="O125" s="35">
        <f>+I125-N125</f>
        <v>25379.3</v>
      </c>
      <c r="P125" s="22"/>
      <c r="Q125" s="22"/>
    </row>
    <row r="126" spans="2:17" ht="15" customHeight="1" x14ac:dyDescent="0.25">
      <c r="B126" s="66">
        <v>117</v>
      </c>
      <c r="C126" s="23" t="s">
        <v>150</v>
      </c>
      <c r="D126" s="36" t="s">
        <v>268</v>
      </c>
      <c r="E126" s="23" t="s">
        <v>39</v>
      </c>
      <c r="F126" s="36" t="s">
        <v>86</v>
      </c>
      <c r="G126" s="24" t="s">
        <v>276</v>
      </c>
      <c r="H126" s="24" t="s">
        <v>89</v>
      </c>
      <c r="I126" s="26">
        <v>25000</v>
      </c>
      <c r="J126" s="26">
        <f t="shared" si="10"/>
        <v>717.5</v>
      </c>
      <c r="K126" s="39">
        <v>0</v>
      </c>
      <c r="L126" s="26">
        <f t="shared" si="11"/>
        <v>760</v>
      </c>
      <c r="M126" s="26">
        <v>25</v>
      </c>
      <c r="N126" s="34">
        <f t="shared" si="8"/>
        <v>1502.5</v>
      </c>
      <c r="O126" s="35">
        <f t="shared" si="9"/>
        <v>23497.5</v>
      </c>
      <c r="P126" s="22"/>
      <c r="Q126" s="22"/>
    </row>
    <row r="127" spans="2:17" ht="15" customHeight="1" x14ac:dyDescent="0.25">
      <c r="B127" s="66">
        <v>118</v>
      </c>
      <c r="C127" s="23" t="s">
        <v>151</v>
      </c>
      <c r="D127" s="36" t="s">
        <v>268</v>
      </c>
      <c r="E127" s="23" t="s">
        <v>39</v>
      </c>
      <c r="F127" s="36" t="s">
        <v>86</v>
      </c>
      <c r="G127" s="24" t="s">
        <v>276</v>
      </c>
      <c r="H127" s="24" t="s">
        <v>89</v>
      </c>
      <c r="I127" s="26">
        <v>25000</v>
      </c>
      <c r="J127" s="26">
        <f t="shared" si="10"/>
        <v>717.5</v>
      </c>
      <c r="K127" s="39">
        <v>0</v>
      </c>
      <c r="L127" s="26">
        <f t="shared" si="11"/>
        <v>760</v>
      </c>
      <c r="M127" s="26">
        <v>25</v>
      </c>
      <c r="N127" s="34">
        <f t="shared" si="8"/>
        <v>1502.5</v>
      </c>
      <c r="O127" s="35">
        <f t="shared" si="9"/>
        <v>23497.5</v>
      </c>
      <c r="P127" s="22"/>
      <c r="Q127" s="22"/>
    </row>
    <row r="128" spans="2:17" x14ac:dyDescent="0.25">
      <c r="B128" s="66">
        <v>119</v>
      </c>
      <c r="C128" s="23" t="s">
        <v>152</v>
      </c>
      <c r="D128" s="36" t="s">
        <v>268</v>
      </c>
      <c r="E128" s="23" t="s">
        <v>39</v>
      </c>
      <c r="F128" s="36" t="s">
        <v>86</v>
      </c>
      <c r="G128" s="24" t="s">
        <v>276</v>
      </c>
      <c r="H128" s="24" t="s">
        <v>89</v>
      </c>
      <c r="I128" s="26">
        <v>25000</v>
      </c>
      <c r="J128" s="26">
        <f t="shared" si="10"/>
        <v>717.5</v>
      </c>
      <c r="K128" s="39">
        <v>0</v>
      </c>
      <c r="L128" s="26">
        <f t="shared" si="11"/>
        <v>760</v>
      </c>
      <c r="M128" s="26">
        <v>25</v>
      </c>
      <c r="N128" s="34">
        <f t="shared" si="8"/>
        <v>1502.5</v>
      </c>
      <c r="O128" s="35">
        <f t="shared" si="9"/>
        <v>23497.5</v>
      </c>
      <c r="P128" s="22"/>
      <c r="Q128" s="22"/>
    </row>
    <row r="129" spans="2:17" x14ac:dyDescent="0.25">
      <c r="B129" s="66">
        <v>120</v>
      </c>
      <c r="C129" s="23" t="s">
        <v>167</v>
      </c>
      <c r="D129" s="36" t="s">
        <v>268</v>
      </c>
      <c r="E129" s="23" t="s">
        <v>39</v>
      </c>
      <c r="F129" s="36" t="s">
        <v>86</v>
      </c>
      <c r="G129" s="24" t="s">
        <v>276</v>
      </c>
      <c r="H129" s="24" t="s">
        <v>89</v>
      </c>
      <c r="I129" s="26">
        <v>25000</v>
      </c>
      <c r="J129" s="26">
        <f t="shared" si="10"/>
        <v>717.5</v>
      </c>
      <c r="K129" s="39">
        <v>0</v>
      </c>
      <c r="L129" s="26">
        <f t="shared" si="11"/>
        <v>760</v>
      </c>
      <c r="M129" s="26">
        <v>25</v>
      </c>
      <c r="N129" s="34">
        <f t="shared" si="8"/>
        <v>1502.5</v>
      </c>
      <c r="O129" s="35">
        <f t="shared" si="9"/>
        <v>23497.5</v>
      </c>
      <c r="P129" s="22"/>
      <c r="Q129" s="22"/>
    </row>
    <row r="130" spans="2:17" ht="15" customHeight="1" x14ac:dyDescent="0.25">
      <c r="B130" s="66">
        <v>121</v>
      </c>
      <c r="C130" s="23" t="s">
        <v>41</v>
      </c>
      <c r="D130" s="36" t="s">
        <v>268</v>
      </c>
      <c r="E130" s="23" t="s">
        <v>39</v>
      </c>
      <c r="F130" s="36" t="s">
        <v>86</v>
      </c>
      <c r="G130" s="24" t="s">
        <v>276</v>
      </c>
      <c r="H130" s="24" t="s">
        <v>89</v>
      </c>
      <c r="I130" s="26">
        <v>22000</v>
      </c>
      <c r="J130" s="26">
        <f t="shared" si="10"/>
        <v>631.4</v>
      </c>
      <c r="K130" s="39">
        <v>0</v>
      </c>
      <c r="L130" s="26">
        <f t="shared" si="11"/>
        <v>668.8</v>
      </c>
      <c r="M130" s="26">
        <v>25</v>
      </c>
      <c r="N130" s="34">
        <f t="shared" si="8"/>
        <v>1325.1999999999998</v>
      </c>
      <c r="O130" s="35">
        <f t="shared" si="9"/>
        <v>20674.8</v>
      </c>
      <c r="P130" s="22"/>
      <c r="Q130" s="22"/>
    </row>
    <row r="131" spans="2:17" ht="15.75" thickBot="1" x14ac:dyDescent="0.3">
      <c r="B131" s="66">
        <v>122</v>
      </c>
      <c r="C131" s="23" t="s">
        <v>44</v>
      </c>
      <c r="D131" s="36" t="s">
        <v>268</v>
      </c>
      <c r="E131" s="23" t="s">
        <v>39</v>
      </c>
      <c r="F131" s="36" t="s">
        <v>86</v>
      </c>
      <c r="G131" s="24" t="s">
        <v>276</v>
      </c>
      <c r="H131" s="24" t="s">
        <v>89</v>
      </c>
      <c r="I131" s="26">
        <v>22000</v>
      </c>
      <c r="J131" s="26">
        <f t="shared" si="10"/>
        <v>631.4</v>
      </c>
      <c r="K131" s="39">
        <v>0</v>
      </c>
      <c r="L131" s="26">
        <f t="shared" si="11"/>
        <v>668.8</v>
      </c>
      <c r="M131" s="26">
        <v>25</v>
      </c>
      <c r="N131" s="34">
        <f t="shared" si="8"/>
        <v>1325.1999999999998</v>
      </c>
      <c r="O131" s="35">
        <f t="shared" si="9"/>
        <v>20674.8</v>
      </c>
      <c r="P131" s="22"/>
      <c r="Q131" s="22"/>
    </row>
    <row r="132" spans="2:17" s="11" customFormat="1" ht="24" thickBot="1" x14ac:dyDescent="0.4">
      <c r="B132" s="86" t="s">
        <v>126</v>
      </c>
      <c r="C132" s="87"/>
      <c r="D132" s="87"/>
      <c r="E132" s="87"/>
      <c r="F132" s="87"/>
      <c r="G132" s="87"/>
      <c r="H132" s="88"/>
      <c r="I132" s="67">
        <f>SUM(I10:I131)</f>
        <v>4495350</v>
      </c>
      <c r="J132" s="67">
        <f>SUM(J10:J131)</f>
        <v>129016.54499999997</v>
      </c>
      <c r="K132" s="67">
        <f t="shared" ref="K132:N132" si="22">SUM(K10:K131)</f>
        <v>185492.66999999995</v>
      </c>
      <c r="L132" s="67">
        <f t="shared" si="22"/>
        <v>136658.64000000004</v>
      </c>
      <c r="M132" s="67">
        <f t="shared" si="22"/>
        <v>23635.519999999997</v>
      </c>
      <c r="N132" s="67">
        <f t="shared" si="22"/>
        <v>474803.37500000023</v>
      </c>
      <c r="O132" s="80">
        <f>SUM(O10:O131)</f>
        <v>4020546.6250000005</v>
      </c>
      <c r="Q132"/>
    </row>
    <row r="134" spans="2:17" x14ac:dyDescent="0.25">
      <c r="I134" s="53"/>
      <c r="J134" s="53"/>
      <c r="K134" s="53"/>
      <c r="L134" s="53"/>
      <c r="M134" s="53"/>
      <c r="N134" s="53"/>
      <c r="O134" s="53"/>
    </row>
    <row r="135" spans="2:17" x14ac:dyDescent="0.25">
      <c r="I135" s="53"/>
      <c r="J135" s="53"/>
      <c r="K135" s="53"/>
      <c r="L135" s="53"/>
      <c r="M135" s="53"/>
      <c r="N135" s="53"/>
      <c r="O135" s="53"/>
    </row>
    <row r="136" spans="2:17" x14ac:dyDescent="0.25">
      <c r="I136" s="53"/>
      <c r="J136" s="53"/>
      <c r="K136" s="53"/>
      <c r="L136" s="53"/>
      <c r="M136" s="53"/>
      <c r="N136" s="53"/>
      <c r="O136" s="53"/>
    </row>
    <row r="137" spans="2:17" x14ac:dyDescent="0.25">
      <c r="I137" s="53"/>
      <c r="J137" s="53"/>
      <c r="K137" s="53"/>
      <c r="L137" s="53"/>
      <c r="M137" s="53"/>
      <c r="N137" s="53"/>
      <c r="O137" s="53"/>
    </row>
    <row r="138" spans="2:17" x14ac:dyDescent="0.25"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ht="37.5" customHeight="1" x14ac:dyDescent="0.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2:17" ht="32.25" customHeight="1" x14ac:dyDescent="0.5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</sheetData>
  <mergeCells count="7">
    <mergeCell ref="B140:O140"/>
    <mergeCell ref="B3:I3"/>
    <mergeCell ref="B4:O4"/>
    <mergeCell ref="B5:O5"/>
    <mergeCell ref="B6:O6"/>
    <mergeCell ref="B132:H132"/>
    <mergeCell ref="B139:O139"/>
  </mergeCells>
  <pageMargins left="0.7" right="0.7" top="0.75" bottom="0.75" header="0.3" footer="0.3"/>
  <pageSetup paperSize="5" scale="46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2"/>
  <sheetViews>
    <sheetView showGridLines="0" topLeftCell="A49" zoomScale="70" zoomScaleNormal="70" zoomScaleSheetLayoutView="55" workbookViewId="0">
      <selection activeCell="J85" sqref="J85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4.7109375" style="6" customWidth="1"/>
    <col min="5" max="5" width="50.85546875" customWidth="1"/>
    <col min="6" max="6" width="16.85546875" style="6" customWidth="1"/>
    <col min="7" max="7" width="21.5703125" style="6" customWidth="1"/>
    <col min="8" max="10" width="16.7109375" style="6" customWidth="1"/>
    <col min="11" max="11" width="20.28515625" customWidth="1"/>
    <col min="12" max="12" width="18.42578125" customWidth="1"/>
    <col min="13" max="13" width="17.140625" style="29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3"/>
      <c r="D1" s="2"/>
      <c r="E1" s="3"/>
      <c r="F1" s="2"/>
      <c r="G1" s="2"/>
      <c r="H1" s="2"/>
      <c r="I1" s="2"/>
      <c r="J1" s="2"/>
      <c r="K1" s="3"/>
      <c r="L1" s="4"/>
      <c r="M1" s="27"/>
      <c r="N1" s="7"/>
      <c r="O1" s="7"/>
      <c r="P1" s="7"/>
      <c r="Q1" s="7"/>
      <c r="R1" s="8"/>
    </row>
    <row r="2" spans="1:194" x14ac:dyDescent="0.25">
      <c r="B2" s="2"/>
      <c r="C2" s="3"/>
      <c r="D2" s="2"/>
      <c r="E2" s="3"/>
      <c r="F2" s="2"/>
      <c r="G2" s="2"/>
      <c r="H2" s="2"/>
      <c r="I2" s="2"/>
      <c r="J2" s="2"/>
      <c r="K2" s="3"/>
      <c r="L2" s="4"/>
      <c r="M2" s="27"/>
      <c r="N2" s="7"/>
      <c r="O2" s="7"/>
      <c r="P2" s="7"/>
      <c r="Q2" s="7"/>
      <c r="R2" s="8"/>
    </row>
    <row r="3" spans="1:194" x14ac:dyDescent="0.25">
      <c r="B3" s="2"/>
      <c r="C3" s="3"/>
      <c r="D3" s="2"/>
      <c r="E3" s="3"/>
      <c r="F3" s="2"/>
      <c r="G3" s="2"/>
      <c r="H3" s="2"/>
      <c r="I3" s="2"/>
      <c r="J3" s="2"/>
      <c r="K3" s="3"/>
      <c r="L3" s="4"/>
      <c r="M3" s="27"/>
      <c r="N3" s="7"/>
      <c r="O3" s="7"/>
      <c r="P3" s="7"/>
      <c r="Q3" s="7"/>
      <c r="R3" s="8"/>
    </row>
    <row r="4" spans="1:194" ht="16.5" x14ac:dyDescent="0.3">
      <c r="B4" s="83"/>
      <c r="C4" s="83"/>
      <c r="D4" s="83"/>
      <c r="E4" s="83"/>
      <c r="F4" s="83"/>
      <c r="G4" s="83"/>
      <c r="H4" s="83"/>
      <c r="I4" s="83"/>
      <c r="J4" s="83"/>
      <c r="K4" s="83"/>
      <c r="L4" s="4"/>
      <c r="M4" s="27"/>
      <c r="N4" s="7"/>
      <c r="O4" s="7"/>
      <c r="P4" s="7"/>
      <c r="Q4" s="7"/>
      <c r="R4" s="8"/>
    </row>
    <row r="5" spans="1:194" ht="16.5" x14ac:dyDescent="0.3">
      <c r="B5" s="83" t="s">
        <v>181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"/>
    </row>
    <row r="6" spans="1:194" s="1" customFormat="1" ht="15.75" x14ac:dyDescent="0.25">
      <c r="A6"/>
      <c r="B6" s="84" t="s">
        <v>122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85" t="s">
        <v>292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27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54"/>
      <c r="C9" s="55"/>
      <c r="D9" s="54"/>
      <c r="E9" s="55"/>
      <c r="F9" s="54"/>
      <c r="G9" s="54"/>
      <c r="H9" s="54"/>
      <c r="I9" s="54"/>
      <c r="J9" s="54"/>
      <c r="K9" s="55"/>
      <c r="L9" s="55"/>
      <c r="M9" s="56"/>
      <c r="N9" s="54"/>
      <c r="O9" s="54"/>
      <c r="P9" s="54"/>
      <c r="Q9" s="54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1" customFormat="1" ht="49.5" x14ac:dyDescent="0.25">
      <c r="A10"/>
      <c r="B10" s="43" t="s">
        <v>2</v>
      </c>
      <c r="C10" s="44" t="s">
        <v>0</v>
      </c>
      <c r="D10" s="44" t="s">
        <v>261</v>
      </c>
      <c r="E10" s="44" t="s">
        <v>262</v>
      </c>
      <c r="F10" s="44" t="s">
        <v>127</v>
      </c>
      <c r="G10" s="44" t="s">
        <v>3</v>
      </c>
      <c r="H10" s="45" t="s">
        <v>4</v>
      </c>
      <c r="I10" s="45" t="s">
        <v>299</v>
      </c>
      <c r="J10" s="45" t="s">
        <v>300</v>
      </c>
      <c r="K10" s="44" t="s">
        <v>5</v>
      </c>
      <c r="L10" s="46" t="s">
        <v>1</v>
      </c>
      <c r="M10" s="48" t="s">
        <v>6</v>
      </c>
      <c r="N10" s="46" t="s">
        <v>7</v>
      </c>
      <c r="O10" s="46" t="s">
        <v>8</v>
      </c>
      <c r="P10" s="46" t="s">
        <v>9</v>
      </c>
      <c r="Q10" s="47" t="s">
        <v>10</v>
      </c>
      <c r="R10" s="8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</row>
    <row r="11" spans="1:194" s="1" customFormat="1" x14ac:dyDescent="0.25">
      <c r="A11"/>
      <c r="B11" s="30">
        <v>1</v>
      </c>
      <c r="C11" s="23" t="s">
        <v>272</v>
      </c>
      <c r="D11" s="24" t="s">
        <v>267</v>
      </c>
      <c r="E11" s="23" t="s">
        <v>130</v>
      </c>
      <c r="F11" s="24" t="s">
        <v>85</v>
      </c>
      <c r="G11" s="24" t="s">
        <v>77</v>
      </c>
      <c r="H11" s="24" t="s">
        <v>264</v>
      </c>
      <c r="I11" s="81">
        <v>45474</v>
      </c>
      <c r="J11" s="81">
        <v>45658</v>
      </c>
      <c r="K11" s="26">
        <v>70000</v>
      </c>
      <c r="L11" s="26">
        <f>+K11*2.87%</f>
        <v>2009</v>
      </c>
      <c r="M11" s="26">
        <v>5368.48</v>
      </c>
      <c r="N11" s="26">
        <f>+K11*3.04%</f>
        <v>2128</v>
      </c>
      <c r="O11" s="26">
        <v>25</v>
      </c>
      <c r="P11" s="26">
        <f>SUM(L11:O11)</f>
        <v>9530.48</v>
      </c>
      <c r="Q11" s="26">
        <f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30">
        <v>2</v>
      </c>
      <c r="C12" s="23" t="s">
        <v>98</v>
      </c>
      <c r="D12" s="24" t="s">
        <v>267</v>
      </c>
      <c r="E12" s="23" t="s">
        <v>131</v>
      </c>
      <c r="F12" s="24" t="s">
        <v>83</v>
      </c>
      <c r="G12" s="24" t="s">
        <v>279</v>
      </c>
      <c r="H12" s="24" t="s">
        <v>264</v>
      </c>
      <c r="I12" s="81">
        <v>45474</v>
      </c>
      <c r="J12" s="81">
        <v>45658</v>
      </c>
      <c r="K12" s="26">
        <v>150000</v>
      </c>
      <c r="L12" s="26">
        <f t="shared" ref="L12:L72" si="0">+K12*2.87%</f>
        <v>4305</v>
      </c>
      <c r="M12" s="26">
        <v>23866.62</v>
      </c>
      <c r="N12" s="26">
        <f t="shared" ref="N12:N72" si="1">+K12*3.04%</f>
        <v>4560</v>
      </c>
      <c r="O12" s="26">
        <v>25</v>
      </c>
      <c r="P12" s="26">
        <f t="shared" ref="P12:P38" si="2">SUM(L12:O12)</f>
        <v>32756.62</v>
      </c>
      <c r="Q12" s="26">
        <f t="shared" ref="Q12:Q72" si="3">+K12-P12</f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1" customFormat="1" x14ac:dyDescent="0.25">
      <c r="A13"/>
      <c r="B13" s="30">
        <v>3</v>
      </c>
      <c r="C13" s="23" t="s">
        <v>118</v>
      </c>
      <c r="D13" s="24" t="s">
        <v>267</v>
      </c>
      <c r="E13" s="23" t="s">
        <v>132</v>
      </c>
      <c r="F13" s="24" t="s">
        <v>83</v>
      </c>
      <c r="G13" s="24" t="s">
        <v>279</v>
      </c>
      <c r="H13" s="24" t="s">
        <v>264</v>
      </c>
      <c r="I13" s="81">
        <v>45474</v>
      </c>
      <c r="J13" s="81">
        <v>45658</v>
      </c>
      <c r="K13" s="26">
        <v>90000</v>
      </c>
      <c r="L13" s="26">
        <f t="shared" si="0"/>
        <v>2583</v>
      </c>
      <c r="M13" s="26">
        <v>8895.39</v>
      </c>
      <c r="N13" s="26">
        <f t="shared" si="1"/>
        <v>2736</v>
      </c>
      <c r="O13" s="26">
        <v>3455.92</v>
      </c>
      <c r="P13" s="26">
        <f t="shared" si="2"/>
        <v>17670.309999999998</v>
      </c>
      <c r="Q13" s="26">
        <f t="shared" si="3"/>
        <v>72329.69</v>
      </c>
      <c r="R13" s="5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</row>
    <row r="14" spans="1:194" s="1" customFormat="1" x14ac:dyDescent="0.25">
      <c r="A14"/>
      <c r="B14" s="30">
        <v>4</v>
      </c>
      <c r="C14" s="23" t="s">
        <v>94</v>
      </c>
      <c r="D14" s="24" t="s">
        <v>267</v>
      </c>
      <c r="E14" s="23" t="s">
        <v>115</v>
      </c>
      <c r="F14" s="24" t="s">
        <v>85</v>
      </c>
      <c r="G14" s="24" t="s">
        <v>279</v>
      </c>
      <c r="H14" s="24" t="s">
        <v>264</v>
      </c>
      <c r="I14" s="81">
        <v>45474</v>
      </c>
      <c r="J14" s="81">
        <v>45658</v>
      </c>
      <c r="K14" s="26">
        <v>75000</v>
      </c>
      <c r="L14" s="26">
        <f t="shared" si="0"/>
        <v>2152.5</v>
      </c>
      <c r="M14" s="26">
        <v>6309.38</v>
      </c>
      <c r="N14" s="26">
        <f t="shared" si="1"/>
        <v>2280</v>
      </c>
      <c r="O14" s="26">
        <v>25</v>
      </c>
      <c r="P14" s="26">
        <f t="shared" si="2"/>
        <v>10766.880000000001</v>
      </c>
      <c r="Q14" s="26">
        <f t="shared" si="3"/>
        <v>64233.119999999995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30">
        <v>5</v>
      </c>
      <c r="C15" s="23" t="s">
        <v>285</v>
      </c>
      <c r="D15" s="24" t="s">
        <v>267</v>
      </c>
      <c r="E15" s="23" t="s">
        <v>115</v>
      </c>
      <c r="F15" s="24" t="s">
        <v>85</v>
      </c>
      <c r="G15" s="24" t="s">
        <v>279</v>
      </c>
      <c r="H15" s="24" t="s">
        <v>264</v>
      </c>
      <c r="I15" s="81">
        <v>45474</v>
      </c>
      <c r="J15" s="81">
        <v>45658</v>
      </c>
      <c r="K15" s="26">
        <v>60000</v>
      </c>
      <c r="L15" s="26">
        <f t="shared" si="0"/>
        <v>1722</v>
      </c>
      <c r="M15" s="26">
        <v>3486.68</v>
      </c>
      <c r="N15" s="26">
        <f t="shared" si="1"/>
        <v>1824</v>
      </c>
      <c r="O15" s="26">
        <v>25</v>
      </c>
      <c r="P15" s="26">
        <f t="shared" si="2"/>
        <v>7057.68</v>
      </c>
      <c r="Q15" s="26">
        <f t="shared" si="3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1" customFormat="1" x14ac:dyDescent="0.25">
      <c r="A16"/>
      <c r="B16" s="30">
        <v>6</v>
      </c>
      <c r="C16" s="23" t="s">
        <v>114</v>
      </c>
      <c r="D16" s="24" t="s">
        <v>267</v>
      </c>
      <c r="E16" s="23" t="s">
        <v>115</v>
      </c>
      <c r="F16" s="24" t="s">
        <v>85</v>
      </c>
      <c r="G16" s="24" t="s">
        <v>279</v>
      </c>
      <c r="H16" s="24" t="s">
        <v>264</v>
      </c>
      <c r="I16" s="81">
        <v>45474</v>
      </c>
      <c r="J16" s="81">
        <v>45658</v>
      </c>
      <c r="K16" s="26">
        <v>60000</v>
      </c>
      <c r="L16" s="26">
        <f t="shared" si="0"/>
        <v>1722</v>
      </c>
      <c r="M16" s="26">
        <v>3486.68</v>
      </c>
      <c r="N16" s="26">
        <f t="shared" si="1"/>
        <v>1824</v>
      </c>
      <c r="O16" s="26">
        <v>25</v>
      </c>
      <c r="P16" s="26">
        <f t="shared" si="2"/>
        <v>7057.68</v>
      </c>
      <c r="Q16" s="26">
        <f t="shared" si="3"/>
        <v>52942.32</v>
      </c>
      <c r="R16" s="5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</row>
    <row r="17" spans="1:194" s="49" customFormat="1" ht="19.5" customHeight="1" x14ac:dyDescent="0.25">
      <c r="B17" s="30">
        <v>7</v>
      </c>
      <c r="C17" s="37" t="s">
        <v>133</v>
      </c>
      <c r="D17" s="24" t="s">
        <v>267</v>
      </c>
      <c r="E17" s="50" t="s">
        <v>134</v>
      </c>
      <c r="F17" s="36" t="s">
        <v>85</v>
      </c>
      <c r="G17" s="36" t="s">
        <v>81</v>
      </c>
      <c r="H17" s="24" t="s">
        <v>264</v>
      </c>
      <c r="I17" s="81">
        <v>45474</v>
      </c>
      <c r="J17" s="81">
        <v>45658</v>
      </c>
      <c r="K17" s="39">
        <v>65000</v>
      </c>
      <c r="L17" s="26">
        <f t="shared" si="0"/>
        <v>1865.5</v>
      </c>
      <c r="M17" s="39">
        <v>4084.48</v>
      </c>
      <c r="N17" s="26">
        <f t="shared" si="1"/>
        <v>1976</v>
      </c>
      <c r="O17" s="39">
        <v>1740.46</v>
      </c>
      <c r="P17" s="26">
        <f t="shared" si="2"/>
        <v>9666.4399999999987</v>
      </c>
      <c r="Q17" s="26">
        <f t="shared" si="3"/>
        <v>55333.56</v>
      </c>
      <c r="R17" s="51"/>
      <c r="S17" s="51"/>
    </row>
    <row r="18" spans="1:194" s="1" customFormat="1" x14ac:dyDescent="0.25">
      <c r="A18"/>
      <c r="B18" s="30">
        <v>8</v>
      </c>
      <c r="C18" s="23" t="s">
        <v>104</v>
      </c>
      <c r="D18" s="24" t="s">
        <v>267</v>
      </c>
      <c r="E18" s="23" t="s">
        <v>286</v>
      </c>
      <c r="F18" s="24" t="s">
        <v>85</v>
      </c>
      <c r="G18" s="24" t="s">
        <v>81</v>
      </c>
      <c r="H18" s="24" t="s">
        <v>264</v>
      </c>
      <c r="I18" s="81">
        <v>45474</v>
      </c>
      <c r="J18" s="81">
        <v>45658</v>
      </c>
      <c r="K18" s="26">
        <v>65000</v>
      </c>
      <c r="L18" s="26">
        <f t="shared" si="0"/>
        <v>1865.5</v>
      </c>
      <c r="M18" s="26">
        <v>4427.58</v>
      </c>
      <c r="N18" s="26">
        <f t="shared" si="1"/>
        <v>1976</v>
      </c>
      <c r="O18" s="26">
        <v>25</v>
      </c>
      <c r="P18" s="26">
        <f t="shared" si="2"/>
        <v>8294.08</v>
      </c>
      <c r="Q18" s="26">
        <f t="shared" si="3"/>
        <v>56705.919999999998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30">
        <v>9</v>
      </c>
      <c r="C19" s="23" t="s">
        <v>123</v>
      </c>
      <c r="D19" s="24" t="s">
        <v>268</v>
      </c>
      <c r="E19" s="23" t="s">
        <v>233</v>
      </c>
      <c r="F19" s="24" t="s">
        <v>85</v>
      </c>
      <c r="G19" s="24" t="s">
        <v>81</v>
      </c>
      <c r="H19" s="24" t="s">
        <v>264</v>
      </c>
      <c r="I19" s="81">
        <v>45474</v>
      </c>
      <c r="J19" s="81">
        <v>45658</v>
      </c>
      <c r="K19" s="26">
        <v>50000</v>
      </c>
      <c r="L19" s="26">
        <f t="shared" si="0"/>
        <v>1435</v>
      </c>
      <c r="M19" s="26">
        <v>1854</v>
      </c>
      <c r="N19" s="26">
        <f t="shared" si="1"/>
        <v>1520</v>
      </c>
      <c r="O19" s="26">
        <v>25</v>
      </c>
      <c r="P19" s="26">
        <f t="shared" si="2"/>
        <v>4834</v>
      </c>
      <c r="Q19" s="26">
        <f t="shared" si="3"/>
        <v>45166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30">
        <v>10</v>
      </c>
      <c r="C20" s="23" t="s">
        <v>93</v>
      </c>
      <c r="D20" s="24" t="s">
        <v>267</v>
      </c>
      <c r="E20" s="23" t="s">
        <v>251</v>
      </c>
      <c r="F20" s="24" t="s">
        <v>83</v>
      </c>
      <c r="G20" s="24" t="s">
        <v>119</v>
      </c>
      <c r="H20" s="24" t="s">
        <v>264</v>
      </c>
      <c r="I20" s="81">
        <v>45474</v>
      </c>
      <c r="J20" s="81">
        <v>45658</v>
      </c>
      <c r="K20" s="26">
        <v>70000</v>
      </c>
      <c r="L20" s="26">
        <f t="shared" si="0"/>
        <v>2009</v>
      </c>
      <c r="M20" s="26">
        <v>5368.48</v>
      </c>
      <c r="N20" s="26">
        <f t="shared" si="1"/>
        <v>2128</v>
      </c>
      <c r="O20" s="26">
        <v>25</v>
      </c>
      <c r="P20" s="26">
        <f t="shared" si="2"/>
        <v>9530.48</v>
      </c>
      <c r="Q20" s="26">
        <f t="shared" si="3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30">
        <v>11</v>
      </c>
      <c r="C21" s="23" t="s">
        <v>175</v>
      </c>
      <c r="D21" s="24" t="s">
        <v>267</v>
      </c>
      <c r="E21" s="23" t="s">
        <v>100</v>
      </c>
      <c r="F21" s="24" t="s">
        <v>85</v>
      </c>
      <c r="G21" s="24" t="s">
        <v>119</v>
      </c>
      <c r="H21" s="24" t="s">
        <v>264</v>
      </c>
      <c r="I21" s="81">
        <v>45474</v>
      </c>
      <c r="J21" s="81">
        <v>45658</v>
      </c>
      <c r="K21" s="26">
        <v>70000</v>
      </c>
      <c r="L21" s="26">
        <f t="shared" si="0"/>
        <v>2009</v>
      </c>
      <c r="M21" s="26">
        <v>5368.48</v>
      </c>
      <c r="N21" s="26">
        <f t="shared" si="1"/>
        <v>2128</v>
      </c>
      <c r="O21" s="26">
        <v>25</v>
      </c>
      <c r="P21" s="26">
        <f t="shared" si="2"/>
        <v>9530.48</v>
      </c>
      <c r="Q21" s="26">
        <f t="shared" si="3"/>
        <v>60469.520000000004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30">
        <v>12</v>
      </c>
      <c r="C22" s="23" t="s">
        <v>198</v>
      </c>
      <c r="D22" s="24" t="s">
        <v>267</v>
      </c>
      <c r="E22" s="23" t="s">
        <v>100</v>
      </c>
      <c r="F22" s="24" t="s">
        <v>85</v>
      </c>
      <c r="G22" s="24" t="s">
        <v>119</v>
      </c>
      <c r="H22" s="24" t="s">
        <v>264</v>
      </c>
      <c r="I22" s="81">
        <v>45474</v>
      </c>
      <c r="J22" s="81">
        <v>45658</v>
      </c>
      <c r="K22" s="26">
        <v>70000</v>
      </c>
      <c r="L22" s="26">
        <f t="shared" si="0"/>
        <v>2009</v>
      </c>
      <c r="M22" s="26">
        <v>5025.38</v>
      </c>
      <c r="N22" s="26">
        <f t="shared" si="1"/>
        <v>2128</v>
      </c>
      <c r="O22" s="26">
        <v>1740.46</v>
      </c>
      <c r="P22" s="26">
        <f t="shared" si="2"/>
        <v>10902.84</v>
      </c>
      <c r="Q22" s="26">
        <f t="shared" si="3"/>
        <v>59097.16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30">
        <v>13</v>
      </c>
      <c r="C23" s="23" t="s">
        <v>110</v>
      </c>
      <c r="D23" s="24" t="s">
        <v>268</v>
      </c>
      <c r="E23" s="23" t="s">
        <v>111</v>
      </c>
      <c r="F23" s="24" t="s">
        <v>83</v>
      </c>
      <c r="G23" s="24" t="s">
        <v>80</v>
      </c>
      <c r="H23" s="24" t="s">
        <v>264</v>
      </c>
      <c r="I23" s="81">
        <v>45474</v>
      </c>
      <c r="J23" s="81">
        <v>45658</v>
      </c>
      <c r="K23" s="26">
        <v>150000</v>
      </c>
      <c r="L23" s="26">
        <f t="shared" si="0"/>
        <v>4305</v>
      </c>
      <c r="M23" s="26">
        <v>23866.62</v>
      </c>
      <c r="N23" s="26">
        <f t="shared" si="1"/>
        <v>4560</v>
      </c>
      <c r="O23" s="26">
        <v>25</v>
      </c>
      <c r="P23" s="26">
        <f t="shared" si="2"/>
        <v>32756.62</v>
      </c>
      <c r="Q23" s="26">
        <f t="shared" si="3"/>
        <v>117243.38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30">
        <v>14</v>
      </c>
      <c r="C24" s="23" t="s">
        <v>141</v>
      </c>
      <c r="D24" s="24" t="s">
        <v>268</v>
      </c>
      <c r="E24" s="23" t="s">
        <v>97</v>
      </c>
      <c r="F24" s="24" t="s">
        <v>88</v>
      </c>
      <c r="G24" s="24" t="s">
        <v>80</v>
      </c>
      <c r="H24" s="24" t="s">
        <v>264</v>
      </c>
      <c r="I24" s="81">
        <v>45474</v>
      </c>
      <c r="J24" s="81">
        <v>45658</v>
      </c>
      <c r="K24" s="26">
        <v>35000</v>
      </c>
      <c r="L24" s="26">
        <f t="shared" si="0"/>
        <v>1004.5</v>
      </c>
      <c r="M24" s="26">
        <v>0</v>
      </c>
      <c r="N24" s="26">
        <f t="shared" si="1"/>
        <v>1064</v>
      </c>
      <c r="O24" s="26">
        <v>25</v>
      </c>
      <c r="P24" s="26">
        <f t="shared" si="2"/>
        <v>2093.5</v>
      </c>
      <c r="Q24" s="26">
        <f t="shared" si="3"/>
        <v>32906.5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30">
        <v>15</v>
      </c>
      <c r="C25" s="23" t="s">
        <v>168</v>
      </c>
      <c r="D25" s="24" t="s">
        <v>268</v>
      </c>
      <c r="E25" s="23" t="s">
        <v>169</v>
      </c>
      <c r="F25" s="24" t="s">
        <v>83</v>
      </c>
      <c r="G25" s="24" t="s">
        <v>186</v>
      </c>
      <c r="H25" s="24" t="s">
        <v>264</v>
      </c>
      <c r="I25" s="81">
        <v>45474</v>
      </c>
      <c r="J25" s="81">
        <v>45658</v>
      </c>
      <c r="K25" s="26">
        <v>150000</v>
      </c>
      <c r="L25" s="26">
        <f t="shared" si="0"/>
        <v>4305</v>
      </c>
      <c r="M25" s="26">
        <v>23866.62</v>
      </c>
      <c r="N25" s="26">
        <f t="shared" si="1"/>
        <v>4560</v>
      </c>
      <c r="O25" s="26">
        <v>25</v>
      </c>
      <c r="P25" s="26">
        <f t="shared" si="2"/>
        <v>32756.62</v>
      </c>
      <c r="Q25" s="26">
        <f t="shared" si="3"/>
        <v>117243.38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30">
        <v>16</v>
      </c>
      <c r="C26" s="23" t="s">
        <v>106</v>
      </c>
      <c r="D26" s="24" t="s">
        <v>268</v>
      </c>
      <c r="E26" s="23" t="s">
        <v>288</v>
      </c>
      <c r="F26" s="24" t="s">
        <v>85</v>
      </c>
      <c r="G26" s="24" t="s">
        <v>186</v>
      </c>
      <c r="H26" s="24" t="s">
        <v>264</v>
      </c>
      <c r="I26" s="81">
        <v>45474</v>
      </c>
      <c r="J26" s="81">
        <v>45658</v>
      </c>
      <c r="K26" s="26">
        <v>70000</v>
      </c>
      <c r="L26" s="26">
        <f t="shared" si="0"/>
        <v>2009</v>
      </c>
      <c r="M26" s="26">
        <v>5368.48</v>
      </c>
      <c r="N26" s="26">
        <f t="shared" si="1"/>
        <v>2128</v>
      </c>
      <c r="O26" s="26">
        <v>25</v>
      </c>
      <c r="P26" s="26">
        <f t="shared" si="2"/>
        <v>9530.48</v>
      </c>
      <c r="Q26" s="26">
        <f t="shared" si="3"/>
        <v>60469.520000000004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30">
        <v>17</v>
      </c>
      <c r="C27" s="23" t="s">
        <v>230</v>
      </c>
      <c r="D27" s="24" t="s">
        <v>267</v>
      </c>
      <c r="E27" s="23" t="s">
        <v>231</v>
      </c>
      <c r="F27" s="24" t="s">
        <v>83</v>
      </c>
      <c r="G27" s="24" t="s">
        <v>82</v>
      </c>
      <c r="H27" s="24" t="s">
        <v>264</v>
      </c>
      <c r="I27" s="81">
        <v>45474</v>
      </c>
      <c r="J27" s="81">
        <v>45658</v>
      </c>
      <c r="K27" s="26">
        <v>150000</v>
      </c>
      <c r="L27" s="26">
        <f t="shared" si="0"/>
        <v>4305</v>
      </c>
      <c r="M27" s="26">
        <v>23866.62</v>
      </c>
      <c r="N27" s="26">
        <f t="shared" si="1"/>
        <v>4560</v>
      </c>
      <c r="O27" s="26">
        <v>25</v>
      </c>
      <c r="P27" s="26">
        <f t="shared" si="2"/>
        <v>32756.62</v>
      </c>
      <c r="Q27" s="26">
        <f t="shared" si="3"/>
        <v>117243.38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30">
        <v>18</v>
      </c>
      <c r="C28" s="23" t="s">
        <v>298</v>
      </c>
      <c r="D28" s="24" t="s">
        <v>267</v>
      </c>
      <c r="E28" s="23" t="s">
        <v>297</v>
      </c>
      <c r="F28" s="24" t="s">
        <v>83</v>
      </c>
      <c r="G28" s="24" t="s">
        <v>82</v>
      </c>
      <c r="H28" s="24" t="s">
        <v>264</v>
      </c>
      <c r="I28" s="81">
        <v>45474</v>
      </c>
      <c r="J28" s="81">
        <v>45658</v>
      </c>
      <c r="K28" s="26">
        <v>100000</v>
      </c>
      <c r="L28" s="26">
        <f>+K28*2.87%</f>
        <v>2870</v>
      </c>
      <c r="M28" s="26">
        <v>12105.37</v>
      </c>
      <c r="N28" s="26">
        <f t="shared" ref="N28" si="4">+K28*3.04%</f>
        <v>3040</v>
      </c>
      <c r="O28" s="26">
        <v>25</v>
      </c>
      <c r="P28" s="26">
        <f t="shared" ref="P28" si="5">SUM(L28:O28)</f>
        <v>18040.370000000003</v>
      </c>
      <c r="Q28" s="26">
        <f t="shared" ref="Q28" si="6">+K28-P28</f>
        <v>81959.63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30">
        <v>18</v>
      </c>
      <c r="C29" s="23" t="s">
        <v>171</v>
      </c>
      <c r="D29" s="24" t="s">
        <v>267</v>
      </c>
      <c r="E29" s="23" t="s">
        <v>172</v>
      </c>
      <c r="F29" s="24" t="s">
        <v>83</v>
      </c>
      <c r="G29" s="24" t="s">
        <v>82</v>
      </c>
      <c r="H29" s="24" t="s">
        <v>264</v>
      </c>
      <c r="I29" s="81">
        <v>45474</v>
      </c>
      <c r="J29" s="81">
        <v>45658</v>
      </c>
      <c r="K29" s="26">
        <v>80000</v>
      </c>
      <c r="L29" s="26">
        <f t="shared" si="0"/>
        <v>2296</v>
      </c>
      <c r="M29" s="26">
        <v>7400.87</v>
      </c>
      <c r="N29" s="26">
        <f t="shared" si="1"/>
        <v>2432</v>
      </c>
      <c r="O29" s="26">
        <v>25</v>
      </c>
      <c r="P29" s="26">
        <f t="shared" si="2"/>
        <v>12153.869999999999</v>
      </c>
      <c r="Q29" s="26">
        <f t="shared" si="3"/>
        <v>67846.13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30">
        <v>19</v>
      </c>
      <c r="C30" s="23" t="s">
        <v>90</v>
      </c>
      <c r="D30" s="24" t="s">
        <v>268</v>
      </c>
      <c r="E30" s="23" t="s">
        <v>91</v>
      </c>
      <c r="F30" s="24" t="s">
        <v>85</v>
      </c>
      <c r="G30" s="24" t="s">
        <v>82</v>
      </c>
      <c r="H30" s="24" t="s">
        <v>264</v>
      </c>
      <c r="I30" s="81">
        <v>45474</v>
      </c>
      <c r="J30" s="81">
        <v>45658</v>
      </c>
      <c r="K30" s="26">
        <v>70000</v>
      </c>
      <c r="L30" s="26">
        <f t="shared" si="0"/>
        <v>2009</v>
      </c>
      <c r="M30" s="26">
        <v>5368.48</v>
      </c>
      <c r="N30" s="26">
        <f t="shared" si="1"/>
        <v>2128</v>
      </c>
      <c r="O30" s="26">
        <v>25</v>
      </c>
      <c r="P30" s="26">
        <f t="shared" si="2"/>
        <v>9530.48</v>
      </c>
      <c r="Q30" s="26">
        <f t="shared" si="3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30">
        <v>20</v>
      </c>
      <c r="C31" s="23" t="s">
        <v>109</v>
      </c>
      <c r="D31" s="24" t="s">
        <v>267</v>
      </c>
      <c r="E31" s="23" t="s">
        <v>135</v>
      </c>
      <c r="F31" s="24" t="s">
        <v>85</v>
      </c>
      <c r="G31" s="24" t="s">
        <v>82</v>
      </c>
      <c r="H31" s="24" t="s">
        <v>264</v>
      </c>
      <c r="I31" s="81">
        <v>45474</v>
      </c>
      <c r="J31" s="81">
        <v>45658</v>
      </c>
      <c r="K31" s="26">
        <v>70000</v>
      </c>
      <c r="L31" s="26">
        <f t="shared" si="0"/>
        <v>2009</v>
      </c>
      <c r="M31" s="26">
        <v>5368.48</v>
      </c>
      <c r="N31" s="26">
        <f t="shared" si="1"/>
        <v>2128</v>
      </c>
      <c r="O31" s="26">
        <v>25</v>
      </c>
      <c r="P31" s="26">
        <f t="shared" si="2"/>
        <v>9530.48</v>
      </c>
      <c r="Q31" s="26">
        <f t="shared" si="3"/>
        <v>60469.520000000004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30">
        <v>21</v>
      </c>
      <c r="C32" s="23" t="s">
        <v>206</v>
      </c>
      <c r="D32" s="24" t="s">
        <v>267</v>
      </c>
      <c r="E32" s="23" t="s">
        <v>205</v>
      </c>
      <c r="F32" s="24" t="s">
        <v>85</v>
      </c>
      <c r="G32" s="24" t="s">
        <v>82</v>
      </c>
      <c r="H32" s="24" t="s">
        <v>264</v>
      </c>
      <c r="I32" s="81">
        <v>45474</v>
      </c>
      <c r="J32" s="81">
        <v>45658</v>
      </c>
      <c r="K32" s="26">
        <v>55000</v>
      </c>
      <c r="L32" s="26">
        <f t="shared" si="0"/>
        <v>1578.5</v>
      </c>
      <c r="M32" s="26">
        <v>2559.6799999999998</v>
      </c>
      <c r="N32" s="26">
        <f t="shared" si="1"/>
        <v>1672</v>
      </c>
      <c r="O32" s="26">
        <v>25</v>
      </c>
      <c r="P32" s="26">
        <f t="shared" si="2"/>
        <v>5835.18</v>
      </c>
      <c r="Q32" s="26">
        <f t="shared" si="3"/>
        <v>49164.82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30">
        <v>22</v>
      </c>
      <c r="C33" s="23" t="s">
        <v>176</v>
      </c>
      <c r="D33" s="24" t="s">
        <v>267</v>
      </c>
      <c r="E33" s="23" t="s">
        <v>91</v>
      </c>
      <c r="F33" s="24" t="s">
        <v>85</v>
      </c>
      <c r="G33" s="24" t="s">
        <v>82</v>
      </c>
      <c r="H33" s="24" t="s">
        <v>264</v>
      </c>
      <c r="I33" s="81">
        <v>45474</v>
      </c>
      <c r="J33" s="81">
        <v>45658</v>
      </c>
      <c r="K33" s="26">
        <v>50000</v>
      </c>
      <c r="L33" s="26">
        <f t="shared" si="0"/>
        <v>1435</v>
      </c>
      <c r="M33" s="26">
        <v>1854</v>
      </c>
      <c r="N33" s="26">
        <f t="shared" si="1"/>
        <v>1520</v>
      </c>
      <c r="O33" s="26">
        <v>25</v>
      </c>
      <c r="P33" s="26">
        <f t="shared" si="2"/>
        <v>4834</v>
      </c>
      <c r="Q33" s="26">
        <f t="shared" si="3"/>
        <v>45166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30">
        <v>23</v>
      </c>
      <c r="C34" s="23" t="s">
        <v>113</v>
      </c>
      <c r="D34" s="24" t="s">
        <v>268</v>
      </c>
      <c r="E34" s="23" t="s">
        <v>96</v>
      </c>
      <c r="F34" s="24" t="s">
        <v>88</v>
      </c>
      <c r="G34" s="24" t="s">
        <v>82</v>
      </c>
      <c r="H34" s="24" t="s">
        <v>264</v>
      </c>
      <c r="I34" s="81">
        <v>45474</v>
      </c>
      <c r="J34" s="81">
        <v>45658</v>
      </c>
      <c r="K34" s="26">
        <v>46000</v>
      </c>
      <c r="L34" s="26">
        <f t="shared" si="0"/>
        <v>1320.2</v>
      </c>
      <c r="M34" s="26">
        <v>1289.46</v>
      </c>
      <c r="N34" s="26">
        <f t="shared" si="1"/>
        <v>1398.4</v>
      </c>
      <c r="O34" s="26">
        <v>25</v>
      </c>
      <c r="P34" s="26">
        <f t="shared" si="2"/>
        <v>4033.06</v>
      </c>
      <c r="Q34" s="26">
        <f t="shared" si="3"/>
        <v>41966.94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30">
        <v>24</v>
      </c>
      <c r="C35" s="23" t="s">
        <v>105</v>
      </c>
      <c r="D35" s="24" t="s">
        <v>268</v>
      </c>
      <c r="E35" s="23" t="s">
        <v>183</v>
      </c>
      <c r="F35" s="24" t="s">
        <v>88</v>
      </c>
      <c r="G35" s="24" t="s">
        <v>82</v>
      </c>
      <c r="H35" s="24" t="s">
        <v>264</v>
      </c>
      <c r="I35" s="81">
        <v>45474</v>
      </c>
      <c r="J35" s="81">
        <v>45658</v>
      </c>
      <c r="K35" s="26">
        <v>43000</v>
      </c>
      <c r="L35" s="26">
        <f t="shared" si="0"/>
        <v>1234.0999999999999</v>
      </c>
      <c r="M35" s="26">
        <v>866.06</v>
      </c>
      <c r="N35" s="26">
        <f t="shared" si="1"/>
        <v>1307.2</v>
      </c>
      <c r="O35" s="26">
        <v>25</v>
      </c>
      <c r="P35" s="26">
        <f t="shared" si="2"/>
        <v>3432.3599999999997</v>
      </c>
      <c r="Q35" s="26">
        <f t="shared" si="3"/>
        <v>39567.64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30">
        <v>25</v>
      </c>
      <c r="C36" s="23" t="s">
        <v>243</v>
      </c>
      <c r="D36" s="24" t="s">
        <v>267</v>
      </c>
      <c r="E36" s="23" t="s">
        <v>183</v>
      </c>
      <c r="F36" s="24" t="s">
        <v>88</v>
      </c>
      <c r="G36" s="24" t="s">
        <v>82</v>
      </c>
      <c r="H36" s="24" t="s">
        <v>264</v>
      </c>
      <c r="I36" s="81">
        <v>45474</v>
      </c>
      <c r="J36" s="81">
        <v>45658</v>
      </c>
      <c r="K36" s="26">
        <v>38000</v>
      </c>
      <c r="L36" s="26">
        <f t="shared" si="0"/>
        <v>1090.5999999999999</v>
      </c>
      <c r="M36" s="26">
        <v>160.38</v>
      </c>
      <c r="N36" s="26">
        <f t="shared" si="1"/>
        <v>1155.2</v>
      </c>
      <c r="O36" s="26">
        <v>25</v>
      </c>
      <c r="P36" s="26">
        <f t="shared" si="2"/>
        <v>2431.1800000000003</v>
      </c>
      <c r="Q36" s="26">
        <f t="shared" si="3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30">
        <v>26</v>
      </c>
      <c r="C37" s="23" t="s">
        <v>226</v>
      </c>
      <c r="D37" s="24" t="s">
        <v>268</v>
      </c>
      <c r="E37" s="23" t="s">
        <v>183</v>
      </c>
      <c r="F37" s="24" t="s">
        <v>88</v>
      </c>
      <c r="G37" s="24" t="s">
        <v>82</v>
      </c>
      <c r="H37" s="24" t="s">
        <v>264</v>
      </c>
      <c r="I37" s="81">
        <v>45474</v>
      </c>
      <c r="J37" s="81">
        <v>45658</v>
      </c>
      <c r="K37" s="26">
        <v>38000</v>
      </c>
      <c r="L37" s="26">
        <f t="shared" si="0"/>
        <v>1090.5999999999999</v>
      </c>
      <c r="M37" s="26">
        <v>160.38</v>
      </c>
      <c r="N37" s="26">
        <f t="shared" si="1"/>
        <v>1155.2</v>
      </c>
      <c r="O37" s="26">
        <v>25</v>
      </c>
      <c r="P37" s="26">
        <f t="shared" si="2"/>
        <v>2431.1800000000003</v>
      </c>
      <c r="Q37" s="26">
        <f t="shared" si="3"/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s="1" customFormat="1" x14ac:dyDescent="0.25">
      <c r="A38"/>
      <c r="B38" s="30">
        <v>27</v>
      </c>
      <c r="C38" s="23" t="s">
        <v>240</v>
      </c>
      <c r="D38" s="24" t="s">
        <v>268</v>
      </c>
      <c r="E38" s="23" t="s">
        <v>241</v>
      </c>
      <c r="F38" s="24" t="s">
        <v>88</v>
      </c>
      <c r="G38" s="24" t="s">
        <v>82</v>
      </c>
      <c r="H38" s="24" t="s">
        <v>264</v>
      </c>
      <c r="I38" s="81">
        <v>45474</v>
      </c>
      <c r="J38" s="81">
        <v>45658</v>
      </c>
      <c r="K38" s="26">
        <v>38000</v>
      </c>
      <c r="L38" s="26">
        <f t="shared" si="0"/>
        <v>1090.5999999999999</v>
      </c>
      <c r="M38" s="26">
        <v>160.38</v>
      </c>
      <c r="N38" s="26">
        <f t="shared" si="1"/>
        <v>1155.2</v>
      </c>
      <c r="O38" s="26">
        <v>25</v>
      </c>
      <c r="P38" s="26">
        <f t="shared" si="2"/>
        <v>2431.1800000000003</v>
      </c>
      <c r="Q38" s="26">
        <f t="shared" si="3"/>
        <v>35568.82</v>
      </c>
      <c r="R38" s="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</row>
    <row r="39" spans="1:194" s="1" customFormat="1" x14ac:dyDescent="0.25">
      <c r="A39"/>
      <c r="B39" s="30">
        <v>29</v>
      </c>
      <c r="C39" s="23" t="s">
        <v>232</v>
      </c>
      <c r="D39" s="24" t="s">
        <v>267</v>
      </c>
      <c r="E39" s="23" t="s">
        <v>136</v>
      </c>
      <c r="F39" s="24" t="s">
        <v>83</v>
      </c>
      <c r="G39" s="24" t="s">
        <v>79</v>
      </c>
      <c r="H39" s="24" t="s">
        <v>264</v>
      </c>
      <c r="I39" s="81">
        <v>45474</v>
      </c>
      <c r="J39" s="81">
        <v>45658</v>
      </c>
      <c r="K39" s="26">
        <v>89500</v>
      </c>
      <c r="L39" s="26">
        <f t="shared" si="0"/>
        <v>2568.65</v>
      </c>
      <c r="M39" s="26">
        <v>9635.51</v>
      </c>
      <c r="N39" s="26">
        <f t="shared" si="1"/>
        <v>2720.8</v>
      </c>
      <c r="O39" s="26">
        <v>25</v>
      </c>
      <c r="P39" s="26">
        <f>SUM(L39:O39)</f>
        <v>14949.96</v>
      </c>
      <c r="Q39" s="26">
        <f t="shared" si="3"/>
        <v>74550.040000000008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30">
        <v>30</v>
      </c>
      <c r="C40" s="23" t="s">
        <v>95</v>
      </c>
      <c r="D40" s="24" t="s">
        <v>267</v>
      </c>
      <c r="E40" s="23" t="s">
        <v>244</v>
      </c>
      <c r="F40" s="24" t="s">
        <v>83</v>
      </c>
      <c r="G40" s="24" t="s">
        <v>79</v>
      </c>
      <c r="H40" s="24" t="s">
        <v>264</v>
      </c>
      <c r="I40" s="81">
        <v>45474</v>
      </c>
      <c r="J40" s="81">
        <v>45658</v>
      </c>
      <c r="K40" s="26">
        <v>87000</v>
      </c>
      <c r="L40" s="26">
        <f t="shared" si="0"/>
        <v>2496.9</v>
      </c>
      <c r="M40" s="26">
        <v>9047.44</v>
      </c>
      <c r="N40" s="26">
        <f t="shared" si="1"/>
        <v>2644.8</v>
      </c>
      <c r="O40" s="26">
        <v>25</v>
      </c>
      <c r="P40" s="26">
        <f t="shared" ref="P40:P72" si="7">SUM(L40:O40)</f>
        <v>14214.14</v>
      </c>
      <c r="Q40" s="26">
        <f>+K40-P40</f>
        <v>72785.86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x14ac:dyDescent="0.25">
      <c r="A41"/>
      <c r="B41" s="30">
        <v>31</v>
      </c>
      <c r="C41" s="23" t="s">
        <v>92</v>
      </c>
      <c r="D41" s="24" t="s">
        <v>267</v>
      </c>
      <c r="E41" s="23" t="s">
        <v>23</v>
      </c>
      <c r="F41" s="24" t="s">
        <v>85</v>
      </c>
      <c r="G41" s="24" t="s">
        <v>79</v>
      </c>
      <c r="H41" s="24" t="s">
        <v>264</v>
      </c>
      <c r="I41" s="81">
        <v>45474</v>
      </c>
      <c r="J41" s="81">
        <v>45658</v>
      </c>
      <c r="K41" s="26">
        <v>70000</v>
      </c>
      <c r="L41" s="26">
        <f t="shared" si="0"/>
        <v>2009</v>
      </c>
      <c r="M41" s="26">
        <v>5368.48</v>
      </c>
      <c r="N41" s="26">
        <f t="shared" si="1"/>
        <v>2128</v>
      </c>
      <c r="O41" s="26">
        <v>25</v>
      </c>
      <c r="P41" s="26">
        <f t="shared" si="7"/>
        <v>9530.48</v>
      </c>
      <c r="Q41" s="26">
        <f t="shared" si="3"/>
        <v>60469.520000000004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x14ac:dyDescent="0.25">
      <c r="A42"/>
      <c r="B42" s="30">
        <v>32</v>
      </c>
      <c r="C42" s="23" t="s">
        <v>99</v>
      </c>
      <c r="D42" s="24" t="s">
        <v>267</v>
      </c>
      <c r="E42" s="23" t="s">
        <v>100</v>
      </c>
      <c r="F42" s="24" t="s">
        <v>85</v>
      </c>
      <c r="G42" s="24" t="s">
        <v>79</v>
      </c>
      <c r="H42" s="24" t="s">
        <v>264</v>
      </c>
      <c r="I42" s="81">
        <v>45474</v>
      </c>
      <c r="J42" s="81">
        <v>45658</v>
      </c>
      <c r="K42" s="26">
        <v>70000</v>
      </c>
      <c r="L42" s="26">
        <f t="shared" si="0"/>
        <v>2009</v>
      </c>
      <c r="M42" s="26">
        <v>5368.48</v>
      </c>
      <c r="N42" s="26">
        <f t="shared" si="1"/>
        <v>2128</v>
      </c>
      <c r="O42" s="26">
        <v>25</v>
      </c>
      <c r="P42" s="26">
        <f t="shared" si="7"/>
        <v>9530.48</v>
      </c>
      <c r="Q42" s="26">
        <f t="shared" si="3"/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30">
        <v>33</v>
      </c>
      <c r="C43" s="23" t="s">
        <v>103</v>
      </c>
      <c r="D43" s="24" t="s">
        <v>267</v>
      </c>
      <c r="E43" s="23" t="s">
        <v>23</v>
      </c>
      <c r="F43" s="24" t="s">
        <v>85</v>
      </c>
      <c r="G43" s="24" t="s">
        <v>79</v>
      </c>
      <c r="H43" s="24" t="s">
        <v>264</v>
      </c>
      <c r="I43" s="81">
        <v>45474</v>
      </c>
      <c r="J43" s="81">
        <v>45658</v>
      </c>
      <c r="K43" s="26">
        <v>70000</v>
      </c>
      <c r="L43" s="26">
        <f t="shared" si="0"/>
        <v>2009</v>
      </c>
      <c r="M43" s="26">
        <v>5368.48</v>
      </c>
      <c r="N43" s="26">
        <f t="shared" si="1"/>
        <v>2128</v>
      </c>
      <c r="O43" s="26">
        <v>25</v>
      </c>
      <c r="P43" s="26">
        <f t="shared" si="7"/>
        <v>9530.48</v>
      </c>
      <c r="Q43" s="26">
        <f t="shared" si="3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30">
        <v>34</v>
      </c>
      <c r="C44" s="23" t="s">
        <v>112</v>
      </c>
      <c r="D44" s="24" t="s">
        <v>268</v>
      </c>
      <c r="E44" s="23" t="s">
        <v>108</v>
      </c>
      <c r="F44" s="24" t="s">
        <v>85</v>
      </c>
      <c r="G44" s="24" t="s">
        <v>79</v>
      </c>
      <c r="H44" s="24" t="s">
        <v>264</v>
      </c>
      <c r="I44" s="81">
        <v>45474</v>
      </c>
      <c r="J44" s="81">
        <v>45658</v>
      </c>
      <c r="K44" s="26">
        <v>70000</v>
      </c>
      <c r="L44" s="26">
        <f t="shared" si="0"/>
        <v>2009</v>
      </c>
      <c r="M44" s="26">
        <v>4682.29</v>
      </c>
      <c r="N44" s="26">
        <f t="shared" si="1"/>
        <v>2128</v>
      </c>
      <c r="O44" s="26">
        <v>3455.92</v>
      </c>
      <c r="P44" s="26">
        <f t="shared" si="7"/>
        <v>12275.210000000001</v>
      </c>
      <c r="Q44" s="26">
        <f t="shared" si="3"/>
        <v>57724.79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30">
        <v>35</v>
      </c>
      <c r="C45" s="23" t="s">
        <v>177</v>
      </c>
      <c r="D45" s="24" t="s">
        <v>268</v>
      </c>
      <c r="E45" s="23" t="s">
        <v>108</v>
      </c>
      <c r="F45" s="24" t="s">
        <v>85</v>
      </c>
      <c r="G45" s="24" t="s">
        <v>79</v>
      </c>
      <c r="H45" s="24" t="s">
        <v>264</v>
      </c>
      <c r="I45" s="81">
        <v>45474</v>
      </c>
      <c r="J45" s="81">
        <v>45658</v>
      </c>
      <c r="K45" s="26">
        <v>70000</v>
      </c>
      <c r="L45" s="26">
        <f t="shared" si="0"/>
        <v>2009</v>
      </c>
      <c r="M45" s="26">
        <v>5368.48</v>
      </c>
      <c r="N45" s="26">
        <f t="shared" si="1"/>
        <v>2128</v>
      </c>
      <c r="O45" s="26">
        <v>25</v>
      </c>
      <c r="P45" s="26">
        <f t="shared" si="7"/>
        <v>9530.48</v>
      </c>
      <c r="Q45" s="26">
        <f t="shared" si="3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30">
        <v>36</v>
      </c>
      <c r="C46" s="23" t="s">
        <v>200</v>
      </c>
      <c r="D46" s="24" t="s">
        <v>268</v>
      </c>
      <c r="E46" s="23" t="s">
        <v>23</v>
      </c>
      <c r="F46" s="24" t="s">
        <v>85</v>
      </c>
      <c r="G46" s="24" t="s">
        <v>79</v>
      </c>
      <c r="H46" s="24" t="s">
        <v>264</v>
      </c>
      <c r="I46" s="81">
        <v>45474</v>
      </c>
      <c r="J46" s="81">
        <v>45658</v>
      </c>
      <c r="K46" s="26">
        <v>70000</v>
      </c>
      <c r="L46" s="26">
        <f t="shared" si="0"/>
        <v>2009</v>
      </c>
      <c r="M46" s="26">
        <v>5368.48</v>
      </c>
      <c r="N46" s="26">
        <f t="shared" si="1"/>
        <v>2128</v>
      </c>
      <c r="O46" s="26">
        <v>25</v>
      </c>
      <c r="P46" s="26">
        <f t="shared" si="7"/>
        <v>9530.48</v>
      </c>
      <c r="Q46" s="26">
        <f t="shared" si="3"/>
        <v>60469.520000000004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30">
        <v>37</v>
      </c>
      <c r="C47" s="23" t="s">
        <v>138</v>
      </c>
      <c r="D47" s="24" t="s">
        <v>268</v>
      </c>
      <c r="E47" s="23" t="s">
        <v>26</v>
      </c>
      <c r="F47" s="24" t="s">
        <v>85</v>
      </c>
      <c r="G47" s="24" t="s">
        <v>79</v>
      </c>
      <c r="H47" s="24" t="s">
        <v>264</v>
      </c>
      <c r="I47" s="81">
        <v>45474</v>
      </c>
      <c r="J47" s="81">
        <v>45658</v>
      </c>
      <c r="K47" s="26">
        <v>70000</v>
      </c>
      <c r="L47" s="26">
        <f t="shared" si="0"/>
        <v>2009</v>
      </c>
      <c r="M47" s="26">
        <v>5368.48</v>
      </c>
      <c r="N47" s="26">
        <f t="shared" si="1"/>
        <v>2128</v>
      </c>
      <c r="O47" s="26">
        <v>25</v>
      </c>
      <c r="P47" s="26">
        <f t="shared" si="7"/>
        <v>9530.48</v>
      </c>
      <c r="Q47" s="26">
        <f t="shared" si="3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30">
        <v>38</v>
      </c>
      <c r="C48" s="23" t="s">
        <v>160</v>
      </c>
      <c r="D48" s="24" t="s">
        <v>267</v>
      </c>
      <c r="E48" s="23" t="s">
        <v>162</v>
      </c>
      <c r="F48" s="24" t="s">
        <v>85</v>
      </c>
      <c r="G48" s="24" t="s">
        <v>79</v>
      </c>
      <c r="H48" s="24" t="s">
        <v>264</v>
      </c>
      <c r="I48" s="81">
        <v>45474</v>
      </c>
      <c r="J48" s="81">
        <v>45658</v>
      </c>
      <c r="K48" s="26">
        <v>70000</v>
      </c>
      <c r="L48" s="26">
        <f t="shared" si="0"/>
        <v>2009</v>
      </c>
      <c r="M48" s="26">
        <v>5368.48</v>
      </c>
      <c r="N48" s="26">
        <f t="shared" si="1"/>
        <v>2128</v>
      </c>
      <c r="O48" s="26">
        <v>25</v>
      </c>
      <c r="P48" s="26">
        <f t="shared" si="7"/>
        <v>9530.48</v>
      </c>
      <c r="Q48" s="26">
        <f t="shared" si="3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30">
        <v>39</v>
      </c>
      <c r="C49" s="23" t="s">
        <v>161</v>
      </c>
      <c r="D49" s="24" t="s">
        <v>268</v>
      </c>
      <c r="E49" s="23" t="s">
        <v>108</v>
      </c>
      <c r="F49" s="24" t="s">
        <v>85</v>
      </c>
      <c r="G49" s="24" t="s">
        <v>79</v>
      </c>
      <c r="H49" s="24" t="s">
        <v>264</v>
      </c>
      <c r="I49" s="81">
        <v>45474</v>
      </c>
      <c r="J49" s="81">
        <v>45658</v>
      </c>
      <c r="K49" s="26">
        <v>70000</v>
      </c>
      <c r="L49" s="26">
        <f t="shared" si="0"/>
        <v>2009</v>
      </c>
      <c r="M49" s="26">
        <v>5368.48</v>
      </c>
      <c r="N49" s="26">
        <f t="shared" si="1"/>
        <v>2128</v>
      </c>
      <c r="O49" s="26">
        <v>25</v>
      </c>
      <c r="P49" s="26">
        <f t="shared" si="7"/>
        <v>9530.48</v>
      </c>
      <c r="Q49" s="26">
        <f t="shared" si="3"/>
        <v>60469.520000000004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s="1" customFormat="1" x14ac:dyDescent="0.25">
      <c r="A50"/>
      <c r="B50" s="30">
        <v>40</v>
      </c>
      <c r="C50" s="23" t="s">
        <v>239</v>
      </c>
      <c r="D50" s="24" t="s">
        <v>268</v>
      </c>
      <c r="E50" s="23" t="s">
        <v>108</v>
      </c>
      <c r="F50" s="24" t="s">
        <v>85</v>
      </c>
      <c r="G50" s="24" t="s">
        <v>79</v>
      </c>
      <c r="H50" s="24" t="s">
        <v>264</v>
      </c>
      <c r="I50" s="81">
        <v>45474</v>
      </c>
      <c r="J50" s="81">
        <v>45658</v>
      </c>
      <c r="K50" s="26">
        <v>70000</v>
      </c>
      <c r="L50" s="26">
        <f t="shared" si="0"/>
        <v>2009</v>
      </c>
      <c r="M50" s="26">
        <v>5368.48</v>
      </c>
      <c r="N50" s="26">
        <f t="shared" si="1"/>
        <v>2128</v>
      </c>
      <c r="O50" s="26">
        <v>25</v>
      </c>
      <c r="P50" s="26">
        <f t="shared" si="7"/>
        <v>9530.48</v>
      </c>
      <c r="Q50" s="26">
        <f t="shared" si="3"/>
        <v>60469.520000000004</v>
      </c>
      <c r="R50" s="5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</row>
    <row r="51" spans="1:194" s="1" customFormat="1" x14ac:dyDescent="0.25">
      <c r="A51"/>
      <c r="B51" s="30">
        <v>41</v>
      </c>
      <c r="C51" s="23" t="s">
        <v>173</v>
      </c>
      <c r="D51" s="24" t="s">
        <v>268</v>
      </c>
      <c r="E51" s="23" t="s">
        <v>162</v>
      </c>
      <c r="F51" s="24" t="s">
        <v>85</v>
      </c>
      <c r="G51" s="24" t="s">
        <v>79</v>
      </c>
      <c r="H51" s="24" t="s">
        <v>264</v>
      </c>
      <c r="I51" s="81">
        <v>45474</v>
      </c>
      <c r="J51" s="81">
        <v>45658</v>
      </c>
      <c r="K51" s="26">
        <v>70000</v>
      </c>
      <c r="L51" s="26">
        <f t="shared" si="0"/>
        <v>2009</v>
      </c>
      <c r="M51" s="26">
        <v>5368.48</v>
      </c>
      <c r="N51" s="26">
        <f t="shared" si="1"/>
        <v>2128</v>
      </c>
      <c r="O51" s="26">
        <v>25</v>
      </c>
      <c r="P51" s="26">
        <f t="shared" si="7"/>
        <v>9530.48</v>
      </c>
      <c r="Q51" s="26">
        <f t="shared" si="3"/>
        <v>60469.520000000004</v>
      </c>
      <c r="R51" s="5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</row>
    <row r="52" spans="1:194" s="1" customFormat="1" x14ac:dyDescent="0.25">
      <c r="A52"/>
      <c r="B52" s="30">
        <v>42</v>
      </c>
      <c r="C52" s="23" t="s">
        <v>257</v>
      </c>
      <c r="D52" s="24" t="s">
        <v>268</v>
      </c>
      <c r="E52" s="23" t="s">
        <v>162</v>
      </c>
      <c r="F52" s="24" t="s">
        <v>85</v>
      </c>
      <c r="G52" s="24" t="s">
        <v>79</v>
      </c>
      <c r="H52" s="24" t="s">
        <v>264</v>
      </c>
      <c r="I52" s="81">
        <v>45474</v>
      </c>
      <c r="J52" s="81">
        <v>45658</v>
      </c>
      <c r="K52" s="26">
        <v>70000</v>
      </c>
      <c r="L52" s="26">
        <f t="shared" si="0"/>
        <v>2009</v>
      </c>
      <c r="M52" s="26">
        <v>5368.48</v>
      </c>
      <c r="N52" s="26">
        <f t="shared" si="1"/>
        <v>2128</v>
      </c>
      <c r="O52" s="26">
        <v>25</v>
      </c>
      <c r="P52" s="26">
        <f t="shared" si="7"/>
        <v>9530.48</v>
      </c>
      <c r="Q52" s="26">
        <f t="shared" si="3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30">
        <v>43</v>
      </c>
      <c r="C53" s="23" t="s">
        <v>250</v>
      </c>
      <c r="D53" s="32" t="s">
        <v>268</v>
      </c>
      <c r="E53" s="31" t="s">
        <v>162</v>
      </c>
      <c r="F53" s="32" t="s">
        <v>85</v>
      </c>
      <c r="G53" s="32" t="s">
        <v>79</v>
      </c>
      <c r="H53" s="24" t="s">
        <v>264</v>
      </c>
      <c r="I53" s="81">
        <v>45474</v>
      </c>
      <c r="J53" s="81">
        <v>45658</v>
      </c>
      <c r="K53" s="26">
        <v>70000</v>
      </c>
      <c r="L53" s="26">
        <f t="shared" si="0"/>
        <v>2009</v>
      </c>
      <c r="M53" s="26">
        <v>5368.48</v>
      </c>
      <c r="N53" s="26">
        <f t="shared" si="1"/>
        <v>2128</v>
      </c>
      <c r="O53" s="26">
        <v>25</v>
      </c>
      <c r="P53" s="26">
        <f t="shared" si="7"/>
        <v>9530.48</v>
      </c>
      <c r="Q53" s="26">
        <f t="shared" si="3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30">
        <v>44</v>
      </c>
      <c r="C54" s="23" t="s">
        <v>199</v>
      </c>
      <c r="D54" s="24" t="s">
        <v>267</v>
      </c>
      <c r="E54" s="23" t="s">
        <v>162</v>
      </c>
      <c r="F54" s="24" t="s">
        <v>85</v>
      </c>
      <c r="G54" s="24" t="s">
        <v>79</v>
      </c>
      <c r="H54" s="24" t="s">
        <v>264</v>
      </c>
      <c r="I54" s="81">
        <v>45474</v>
      </c>
      <c r="J54" s="81">
        <v>45658</v>
      </c>
      <c r="K54" s="26">
        <v>70000</v>
      </c>
      <c r="L54" s="26">
        <f t="shared" si="0"/>
        <v>2009</v>
      </c>
      <c r="M54" s="26">
        <v>4682.29</v>
      </c>
      <c r="N54" s="26">
        <f t="shared" si="1"/>
        <v>2128</v>
      </c>
      <c r="O54" s="26">
        <v>3455.92</v>
      </c>
      <c r="P54" s="26">
        <f t="shared" si="7"/>
        <v>12275.210000000001</v>
      </c>
      <c r="Q54" s="26">
        <f t="shared" si="3"/>
        <v>57724.79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30">
        <v>45</v>
      </c>
      <c r="C55" s="23" t="s">
        <v>207</v>
      </c>
      <c r="D55" s="24" t="s">
        <v>267</v>
      </c>
      <c r="E55" s="23" t="s">
        <v>162</v>
      </c>
      <c r="F55" s="24" t="s">
        <v>85</v>
      </c>
      <c r="G55" s="24" t="s">
        <v>79</v>
      </c>
      <c r="H55" s="24" t="s">
        <v>264</v>
      </c>
      <c r="I55" s="81">
        <v>45474</v>
      </c>
      <c r="J55" s="81">
        <v>45658</v>
      </c>
      <c r="K55" s="26">
        <v>70000</v>
      </c>
      <c r="L55" s="26">
        <f t="shared" si="0"/>
        <v>2009</v>
      </c>
      <c r="M55" s="26">
        <v>5368.48</v>
      </c>
      <c r="N55" s="26">
        <f t="shared" si="1"/>
        <v>2128</v>
      </c>
      <c r="O55" s="26">
        <v>25</v>
      </c>
      <c r="P55" s="26">
        <f t="shared" si="7"/>
        <v>9530.48</v>
      </c>
      <c r="Q55" s="26">
        <f t="shared" si="3"/>
        <v>60469.520000000004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30">
        <v>46</v>
      </c>
      <c r="C56" s="23" t="s">
        <v>208</v>
      </c>
      <c r="D56" s="24" t="s">
        <v>268</v>
      </c>
      <c r="E56" s="23" t="s">
        <v>100</v>
      </c>
      <c r="F56" s="24" t="s">
        <v>85</v>
      </c>
      <c r="G56" s="24" t="s">
        <v>79</v>
      </c>
      <c r="H56" s="24" t="s">
        <v>264</v>
      </c>
      <c r="I56" s="81">
        <v>45474</v>
      </c>
      <c r="J56" s="81">
        <v>45658</v>
      </c>
      <c r="K56" s="26">
        <v>70000</v>
      </c>
      <c r="L56" s="26">
        <f t="shared" si="0"/>
        <v>2009</v>
      </c>
      <c r="M56" s="26">
        <v>5368.48</v>
      </c>
      <c r="N56" s="26">
        <f t="shared" si="1"/>
        <v>2128</v>
      </c>
      <c r="O56" s="26">
        <v>25</v>
      </c>
      <c r="P56" s="26">
        <f t="shared" si="7"/>
        <v>9530.48</v>
      </c>
      <c r="Q56" s="26">
        <f t="shared" si="3"/>
        <v>60469.520000000004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30">
        <v>47</v>
      </c>
      <c r="C57" s="23" t="s">
        <v>209</v>
      </c>
      <c r="D57" s="24" t="s">
        <v>268</v>
      </c>
      <c r="E57" s="23" t="s">
        <v>108</v>
      </c>
      <c r="F57" s="24" t="s">
        <v>85</v>
      </c>
      <c r="G57" s="24" t="s">
        <v>79</v>
      </c>
      <c r="H57" s="24" t="s">
        <v>264</v>
      </c>
      <c r="I57" s="81">
        <v>45474</v>
      </c>
      <c r="J57" s="81">
        <v>45658</v>
      </c>
      <c r="K57" s="26">
        <v>65000</v>
      </c>
      <c r="L57" s="26">
        <f t="shared" si="0"/>
        <v>1865.5</v>
      </c>
      <c r="M57" s="26">
        <v>4427.58</v>
      </c>
      <c r="N57" s="26">
        <f t="shared" si="1"/>
        <v>1976</v>
      </c>
      <c r="O57" s="26">
        <v>25</v>
      </c>
      <c r="P57" s="26">
        <f t="shared" si="7"/>
        <v>8294.08</v>
      </c>
      <c r="Q57" s="26">
        <f t="shared" si="3"/>
        <v>56705.919999999998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30">
        <v>48</v>
      </c>
      <c r="C58" s="23" t="s">
        <v>210</v>
      </c>
      <c r="D58" s="24" t="s">
        <v>268</v>
      </c>
      <c r="E58" s="23" t="s">
        <v>108</v>
      </c>
      <c r="F58" s="24" t="s">
        <v>85</v>
      </c>
      <c r="G58" s="24" t="s">
        <v>79</v>
      </c>
      <c r="H58" s="24" t="s">
        <v>264</v>
      </c>
      <c r="I58" s="81">
        <v>45474</v>
      </c>
      <c r="J58" s="81">
        <v>45658</v>
      </c>
      <c r="K58" s="26">
        <v>65000</v>
      </c>
      <c r="L58" s="26">
        <f t="shared" si="0"/>
        <v>1865.5</v>
      </c>
      <c r="M58" s="26">
        <v>4427.58</v>
      </c>
      <c r="N58" s="26">
        <f t="shared" si="1"/>
        <v>1976</v>
      </c>
      <c r="O58" s="26">
        <v>25</v>
      </c>
      <c r="P58" s="26">
        <f t="shared" si="7"/>
        <v>8294.08</v>
      </c>
      <c r="Q58" s="26">
        <f t="shared" si="3"/>
        <v>56705.919999999998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30">
        <v>49</v>
      </c>
      <c r="C59" s="23" t="s">
        <v>139</v>
      </c>
      <c r="D59" s="24" t="s">
        <v>268</v>
      </c>
      <c r="E59" s="23" t="s">
        <v>26</v>
      </c>
      <c r="F59" s="24" t="s">
        <v>85</v>
      </c>
      <c r="G59" s="24" t="s">
        <v>79</v>
      </c>
      <c r="H59" s="24" t="s">
        <v>264</v>
      </c>
      <c r="I59" s="81">
        <v>45474</v>
      </c>
      <c r="J59" s="81">
        <v>45658</v>
      </c>
      <c r="K59" s="26">
        <v>65000</v>
      </c>
      <c r="L59" s="26">
        <f t="shared" si="0"/>
        <v>1865.5</v>
      </c>
      <c r="M59" s="26">
        <v>4427.58</v>
      </c>
      <c r="N59" s="26">
        <f t="shared" si="1"/>
        <v>1976</v>
      </c>
      <c r="O59" s="26">
        <v>25</v>
      </c>
      <c r="P59" s="26">
        <f t="shared" si="7"/>
        <v>8294.08</v>
      </c>
      <c r="Q59" s="26">
        <f t="shared" si="3"/>
        <v>56705.919999999998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30">
        <v>50</v>
      </c>
      <c r="C60" s="23" t="s">
        <v>140</v>
      </c>
      <c r="D60" s="24" t="s">
        <v>268</v>
      </c>
      <c r="E60" s="23" t="s">
        <v>26</v>
      </c>
      <c r="F60" s="24" t="s">
        <v>85</v>
      </c>
      <c r="G60" s="24" t="s">
        <v>79</v>
      </c>
      <c r="H60" s="24" t="s">
        <v>264</v>
      </c>
      <c r="I60" s="81">
        <v>45474</v>
      </c>
      <c r="J60" s="81">
        <v>45658</v>
      </c>
      <c r="K60" s="26">
        <v>65000</v>
      </c>
      <c r="L60" s="26">
        <f t="shared" si="0"/>
        <v>1865.5</v>
      </c>
      <c r="M60" s="26">
        <v>4427.58</v>
      </c>
      <c r="N60" s="26">
        <f t="shared" si="1"/>
        <v>1976</v>
      </c>
      <c r="O60" s="26">
        <v>25</v>
      </c>
      <c r="P60" s="26">
        <f t="shared" si="7"/>
        <v>8294.08</v>
      </c>
      <c r="Q60" s="26">
        <f t="shared" si="3"/>
        <v>56705.919999999998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30">
        <v>51</v>
      </c>
      <c r="C61" s="23" t="s">
        <v>174</v>
      </c>
      <c r="D61" s="24" t="s">
        <v>268</v>
      </c>
      <c r="E61" s="23" t="s">
        <v>26</v>
      </c>
      <c r="F61" s="24" t="s">
        <v>85</v>
      </c>
      <c r="G61" s="24" t="s">
        <v>79</v>
      </c>
      <c r="H61" s="24" t="s">
        <v>264</v>
      </c>
      <c r="I61" s="81">
        <v>45474</v>
      </c>
      <c r="J61" s="81">
        <v>45658</v>
      </c>
      <c r="K61" s="26">
        <v>65000</v>
      </c>
      <c r="L61" s="26">
        <f t="shared" si="0"/>
        <v>1865.5</v>
      </c>
      <c r="M61" s="26">
        <v>4427.58</v>
      </c>
      <c r="N61" s="26">
        <f t="shared" si="1"/>
        <v>1976</v>
      </c>
      <c r="O61" s="26">
        <v>25</v>
      </c>
      <c r="P61" s="26">
        <f t="shared" si="7"/>
        <v>8294.08</v>
      </c>
      <c r="Q61" s="26">
        <f t="shared" si="3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ht="15.75" customHeight="1" x14ac:dyDescent="0.25">
      <c r="A62"/>
      <c r="B62" s="30">
        <v>52</v>
      </c>
      <c r="C62" s="23" t="s">
        <v>101</v>
      </c>
      <c r="D62" s="24" t="s">
        <v>268</v>
      </c>
      <c r="E62" s="23" t="s">
        <v>102</v>
      </c>
      <c r="F62" s="24" t="s">
        <v>85</v>
      </c>
      <c r="G62" s="24" t="s">
        <v>79</v>
      </c>
      <c r="H62" s="24" t="s">
        <v>264</v>
      </c>
      <c r="I62" s="81">
        <v>45474</v>
      </c>
      <c r="J62" s="81">
        <v>45658</v>
      </c>
      <c r="K62" s="26">
        <v>60000</v>
      </c>
      <c r="L62" s="26">
        <f t="shared" si="0"/>
        <v>1722</v>
      </c>
      <c r="M62" s="26">
        <v>3143.58</v>
      </c>
      <c r="N62" s="26">
        <f t="shared" si="1"/>
        <v>1824</v>
      </c>
      <c r="O62" s="26">
        <v>1740.46</v>
      </c>
      <c r="P62" s="26">
        <f t="shared" si="7"/>
        <v>8430.0400000000009</v>
      </c>
      <c r="Q62" s="26">
        <f t="shared" si="3"/>
        <v>51569.96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ht="15.75" customHeight="1" x14ac:dyDescent="0.25">
      <c r="A63"/>
      <c r="B63" s="30">
        <v>53</v>
      </c>
      <c r="C63" s="23" t="s">
        <v>163</v>
      </c>
      <c r="D63" s="24" t="s">
        <v>268</v>
      </c>
      <c r="E63" s="23" t="s">
        <v>108</v>
      </c>
      <c r="F63" s="24" t="s">
        <v>85</v>
      </c>
      <c r="G63" s="24" t="s">
        <v>79</v>
      </c>
      <c r="H63" s="24" t="s">
        <v>264</v>
      </c>
      <c r="I63" s="81">
        <v>45474</v>
      </c>
      <c r="J63" s="81">
        <v>45658</v>
      </c>
      <c r="K63" s="26">
        <v>60000</v>
      </c>
      <c r="L63" s="26">
        <f t="shared" si="0"/>
        <v>1722</v>
      </c>
      <c r="M63" s="26">
        <v>3486.68</v>
      </c>
      <c r="N63" s="26">
        <f t="shared" si="1"/>
        <v>1824</v>
      </c>
      <c r="O63" s="26">
        <v>25</v>
      </c>
      <c r="P63" s="26">
        <f t="shared" si="7"/>
        <v>7057.68</v>
      </c>
      <c r="Q63" s="26">
        <f t="shared" si="3"/>
        <v>52942.32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30">
        <v>54</v>
      </c>
      <c r="C64" s="23" t="s">
        <v>182</v>
      </c>
      <c r="D64" s="24" t="s">
        <v>268</v>
      </c>
      <c r="E64" s="23" t="s">
        <v>108</v>
      </c>
      <c r="F64" s="24" t="s">
        <v>85</v>
      </c>
      <c r="G64" s="24" t="s">
        <v>79</v>
      </c>
      <c r="H64" s="24" t="s">
        <v>264</v>
      </c>
      <c r="I64" s="81">
        <v>45474</v>
      </c>
      <c r="J64" s="81">
        <v>45658</v>
      </c>
      <c r="K64" s="26">
        <v>60000</v>
      </c>
      <c r="L64" s="26">
        <f t="shared" si="0"/>
        <v>1722</v>
      </c>
      <c r="M64" s="26">
        <v>3486.68</v>
      </c>
      <c r="N64" s="26">
        <f t="shared" si="1"/>
        <v>1824</v>
      </c>
      <c r="O64" s="26">
        <v>25</v>
      </c>
      <c r="P64" s="26">
        <f t="shared" si="7"/>
        <v>7057.68</v>
      </c>
      <c r="Q64" s="26">
        <f t="shared" si="3"/>
        <v>52942.32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30">
        <v>55</v>
      </c>
      <c r="C65" s="23" t="s">
        <v>117</v>
      </c>
      <c r="D65" s="24" t="s">
        <v>267</v>
      </c>
      <c r="E65" s="23" t="s">
        <v>23</v>
      </c>
      <c r="F65" s="24" t="s">
        <v>85</v>
      </c>
      <c r="G65" s="24" t="s">
        <v>79</v>
      </c>
      <c r="H65" s="24" t="s">
        <v>264</v>
      </c>
      <c r="I65" s="81">
        <v>45474</v>
      </c>
      <c r="J65" s="81">
        <v>45658</v>
      </c>
      <c r="K65" s="26">
        <v>50000</v>
      </c>
      <c r="L65" s="26">
        <f t="shared" si="0"/>
        <v>1435</v>
      </c>
      <c r="M65" s="26">
        <v>1854</v>
      </c>
      <c r="N65" s="26">
        <f t="shared" si="1"/>
        <v>1520</v>
      </c>
      <c r="O65" s="26">
        <v>25</v>
      </c>
      <c r="P65" s="26">
        <f t="shared" si="7"/>
        <v>4834</v>
      </c>
      <c r="Q65" s="26">
        <f t="shared" si="3"/>
        <v>45166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x14ac:dyDescent="0.25">
      <c r="A66"/>
      <c r="B66" s="30">
        <v>56</v>
      </c>
      <c r="C66" s="23" t="s">
        <v>170</v>
      </c>
      <c r="D66" s="32" t="s">
        <v>267</v>
      </c>
      <c r="E66" s="31" t="s">
        <v>23</v>
      </c>
      <c r="F66" s="32" t="s">
        <v>85</v>
      </c>
      <c r="G66" s="32" t="s">
        <v>79</v>
      </c>
      <c r="H66" s="24" t="s">
        <v>264</v>
      </c>
      <c r="I66" s="81">
        <v>45474</v>
      </c>
      <c r="J66" s="81">
        <v>45658</v>
      </c>
      <c r="K66" s="26">
        <v>50000</v>
      </c>
      <c r="L66" s="26">
        <f t="shared" si="0"/>
        <v>1435</v>
      </c>
      <c r="M66" s="26">
        <v>1854</v>
      </c>
      <c r="N66" s="26">
        <f t="shared" si="1"/>
        <v>1520</v>
      </c>
      <c r="O66" s="26">
        <v>25</v>
      </c>
      <c r="P66" s="26">
        <f t="shared" si="7"/>
        <v>4834</v>
      </c>
      <c r="Q66" s="26">
        <f t="shared" si="3"/>
        <v>45166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30">
        <v>57</v>
      </c>
      <c r="C67" s="23" t="s">
        <v>273</v>
      </c>
      <c r="D67" s="32" t="s">
        <v>268</v>
      </c>
      <c r="E67" s="31" t="s">
        <v>108</v>
      </c>
      <c r="F67" s="32" t="s">
        <v>85</v>
      </c>
      <c r="G67" s="32" t="s">
        <v>79</v>
      </c>
      <c r="H67" s="24" t="s">
        <v>264</v>
      </c>
      <c r="I67" s="81">
        <v>45474</v>
      </c>
      <c r="J67" s="81">
        <v>45658</v>
      </c>
      <c r="K67" s="26">
        <v>50000</v>
      </c>
      <c r="L67" s="26">
        <f t="shared" si="0"/>
        <v>1435</v>
      </c>
      <c r="M67" s="26">
        <v>1854</v>
      </c>
      <c r="N67" s="26">
        <f t="shared" si="1"/>
        <v>1520</v>
      </c>
      <c r="O67" s="26">
        <v>25</v>
      </c>
      <c r="P67" s="26">
        <f t="shared" si="7"/>
        <v>4834</v>
      </c>
      <c r="Q67" s="26">
        <f t="shared" si="3"/>
        <v>45166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30">
        <v>58</v>
      </c>
      <c r="C68" s="23" t="s">
        <v>287</v>
      </c>
      <c r="D68" s="32" t="s">
        <v>268</v>
      </c>
      <c r="E68" s="31" t="s">
        <v>26</v>
      </c>
      <c r="F68" s="32" t="s">
        <v>85</v>
      </c>
      <c r="G68" s="32" t="s">
        <v>79</v>
      </c>
      <c r="H68" s="24" t="s">
        <v>264</v>
      </c>
      <c r="I68" s="81">
        <v>45474</v>
      </c>
      <c r="J68" s="81">
        <v>45658</v>
      </c>
      <c r="K68" s="26">
        <v>50000</v>
      </c>
      <c r="L68" s="26">
        <f t="shared" si="0"/>
        <v>1435</v>
      </c>
      <c r="M68" s="26">
        <v>1854</v>
      </c>
      <c r="N68" s="26">
        <f t="shared" si="1"/>
        <v>1520</v>
      </c>
      <c r="O68" s="26">
        <v>25</v>
      </c>
      <c r="P68" s="26">
        <f>SUM(L68:O68)</f>
        <v>4834</v>
      </c>
      <c r="Q68" s="26">
        <f t="shared" ref="Q68" si="8">+K68-P68</f>
        <v>45166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30">
        <v>59</v>
      </c>
      <c r="C69" s="23" t="s">
        <v>142</v>
      </c>
      <c r="D69" s="32" t="s">
        <v>267</v>
      </c>
      <c r="E69" s="31" t="s">
        <v>248</v>
      </c>
      <c r="F69" s="32" t="s">
        <v>85</v>
      </c>
      <c r="G69" s="32" t="s">
        <v>79</v>
      </c>
      <c r="H69" s="24" t="s">
        <v>264</v>
      </c>
      <c r="I69" s="81">
        <v>45474</v>
      </c>
      <c r="J69" s="81">
        <v>45658</v>
      </c>
      <c r="K69" s="26">
        <v>48000</v>
      </c>
      <c r="L69" s="26">
        <f t="shared" si="0"/>
        <v>1377.6</v>
      </c>
      <c r="M69" s="26">
        <v>1314.41</v>
      </c>
      <c r="N69" s="26">
        <f t="shared" si="1"/>
        <v>1459.2</v>
      </c>
      <c r="O69" s="26">
        <v>1740.46</v>
      </c>
      <c r="P69" s="26">
        <f t="shared" si="7"/>
        <v>5891.67</v>
      </c>
      <c r="Q69" s="26">
        <f t="shared" si="3"/>
        <v>42108.33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30">
        <v>60</v>
      </c>
      <c r="C70" s="23" t="s">
        <v>242</v>
      </c>
      <c r="D70" s="32" t="s">
        <v>268</v>
      </c>
      <c r="E70" s="31" t="s">
        <v>96</v>
      </c>
      <c r="F70" s="32" t="s">
        <v>88</v>
      </c>
      <c r="G70" s="32" t="s">
        <v>79</v>
      </c>
      <c r="H70" s="24" t="s">
        <v>264</v>
      </c>
      <c r="I70" s="81">
        <v>45474</v>
      </c>
      <c r="J70" s="81">
        <v>45658</v>
      </c>
      <c r="K70" s="26">
        <v>46000</v>
      </c>
      <c r="L70" s="26">
        <f t="shared" si="0"/>
        <v>1320.2</v>
      </c>
      <c r="M70" s="26">
        <v>1289.46</v>
      </c>
      <c r="N70" s="26">
        <f t="shared" si="1"/>
        <v>1398.4</v>
      </c>
      <c r="O70" s="26">
        <v>25</v>
      </c>
      <c r="P70" s="26">
        <f t="shared" si="7"/>
        <v>4033.06</v>
      </c>
      <c r="Q70" s="26">
        <f t="shared" si="3"/>
        <v>41966.94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x14ac:dyDescent="0.25">
      <c r="A71"/>
      <c r="B71" s="30">
        <v>61</v>
      </c>
      <c r="C71" s="23" t="s">
        <v>252</v>
      </c>
      <c r="D71" s="32" t="s">
        <v>268</v>
      </c>
      <c r="E71" s="31" t="s">
        <v>96</v>
      </c>
      <c r="F71" s="32" t="s">
        <v>88</v>
      </c>
      <c r="G71" s="32" t="s">
        <v>79</v>
      </c>
      <c r="H71" s="24" t="s">
        <v>264</v>
      </c>
      <c r="I71" s="81">
        <v>45474</v>
      </c>
      <c r="J71" s="81">
        <v>45658</v>
      </c>
      <c r="K71" s="26">
        <v>40000</v>
      </c>
      <c r="L71" s="26">
        <f t="shared" si="0"/>
        <v>1148</v>
      </c>
      <c r="M71" s="26">
        <v>442.65</v>
      </c>
      <c r="N71" s="26">
        <f t="shared" si="1"/>
        <v>1216</v>
      </c>
      <c r="O71" s="26">
        <v>25</v>
      </c>
      <c r="P71" s="26">
        <f t="shared" si="7"/>
        <v>2831.65</v>
      </c>
      <c r="Q71" s="26">
        <f t="shared" si="3"/>
        <v>37168.35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" customFormat="1" ht="15.75" thickBot="1" x14ac:dyDescent="0.3">
      <c r="A72"/>
      <c r="B72" s="30">
        <v>62</v>
      </c>
      <c r="C72" s="23" t="s">
        <v>164</v>
      </c>
      <c r="D72" s="24" t="s">
        <v>267</v>
      </c>
      <c r="E72" s="23" t="s">
        <v>165</v>
      </c>
      <c r="F72" s="24" t="s">
        <v>88</v>
      </c>
      <c r="G72" s="24" t="s">
        <v>276</v>
      </c>
      <c r="H72" s="24" t="s">
        <v>264</v>
      </c>
      <c r="I72" s="81">
        <v>45474</v>
      </c>
      <c r="J72" s="81">
        <v>45658</v>
      </c>
      <c r="K72" s="26">
        <v>45000</v>
      </c>
      <c r="L72" s="26">
        <f t="shared" si="0"/>
        <v>1291.5</v>
      </c>
      <c r="M72" s="26">
        <v>1148.33</v>
      </c>
      <c r="N72" s="26">
        <f t="shared" si="1"/>
        <v>1368</v>
      </c>
      <c r="O72" s="26">
        <v>25</v>
      </c>
      <c r="P72" s="26">
        <f t="shared" si="7"/>
        <v>3832.83</v>
      </c>
      <c r="Q72" s="26">
        <f t="shared" si="3"/>
        <v>41167.17</v>
      </c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</row>
    <row r="73" spans="1:194" s="14" customFormat="1" ht="32.25" customHeight="1" thickBot="1" x14ac:dyDescent="0.55000000000000004">
      <c r="A73" s="12"/>
      <c r="B73" s="90" t="s">
        <v>126</v>
      </c>
      <c r="C73" s="91"/>
      <c r="D73" s="91"/>
      <c r="E73" s="91"/>
      <c r="F73" s="91"/>
      <c r="G73" s="91"/>
      <c r="H73" s="91"/>
      <c r="I73" s="91"/>
      <c r="J73" s="92"/>
      <c r="K73" s="79">
        <f t="shared" ref="K73:Q73" si="9">SUM(K11:K72)</f>
        <v>4258500</v>
      </c>
      <c r="L73" s="79">
        <f t="shared" si="9"/>
        <v>122218.95</v>
      </c>
      <c r="M73" s="79">
        <f>SUM(M11:M72)</f>
        <v>338875.45000000013</v>
      </c>
      <c r="N73" s="79">
        <f t="shared" si="9"/>
        <v>129458.39999999998</v>
      </c>
      <c r="O73" s="79">
        <f t="shared" si="9"/>
        <v>18704.599999999999</v>
      </c>
      <c r="P73" s="79">
        <f t="shared" si="9"/>
        <v>609257.39999999979</v>
      </c>
      <c r="Q73" s="79">
        <f t="shared" si="9"/>
        <v>3649242.5999999996</v>
      </c>
      <c r="R73" s="12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</row>
    <row r="74" spans="1:194" ht="21.75" customHeight="1" x14ac:dyDescent="0.25">
      <c r="K74" s="78"/>
      <c r="L74" s="52"/>
      <c r="M74" s="28"/>
      <c r="N74" s="28"/>
      <c r="O74" s="28"/>
      <c r="P74" s="28"/>
      <c r="Q74" s="28"/>
      <c r="R74" s="8"/>
    </row>
    <row r="75" spans="1:194" x14ac:dyDescent="0.25">
      <c r="K75" s="52"/>
      <c r="L75" s="52"/>
      <c r="M75" s="52"/>
      <c r="N75" s="52"/>
      <c r="O75" s="52"/>
      <c r="P75" s="52"/>
      <c r="Q75" s="52"/>
      <c r="R75"/>
    </row>
    <row r="76" spans="1:194" x14ac:dyDescent="0.25">
      <c r="K76" s="52"/>
      <c r="L76" s="52"/>
      <c r="M76" s="52"/>
      <c r="N76" s="52"/>
      <c r="O76" s="52"/>
      <c r="P76" s="52"/>
      <c r="Q76" s="52"/>
    </row>
    <row r="77" spans="1:194" x14ac:dyDescent="0.25">
      <c r="K77" s="5"/>
      <c r="L77" s="52"/>
      <c r="M77" s="52"/>
      <c r="N77" s="52"/>
      <c r="O77" s="52"/>
      <c r="P77" s="52"/>
      <c r="Q77" s="52"/>
    </row>
    <row r="78" spans="1:194" x14ac:dyDescent="0.25">
      <c r="K78" s="5"/>
      <c r="L78" s="5"/>
      <c r="M78" s="5"/>
      <c r="N78" s="5"/>
      <c r="O78" s="5"/>
      <c r="P78" s="5"/>
      <c r="Q78" s="5"/>
    </row>
    <row r="79" spans="1:194" x14ac:dyDescent="0.25">
      <c r="K79" s="5"/>
      <c r="M79" s="28"/>
      <c r="P79" s="9"/>
      <c r="Q79" s="9"/>
    </row>
    <row r="80" spans="1:194" ht="31.5" x14ac:dyDescent="0.5">
      <c r="H80" s="41"/>
      <c r="I80" s="41"/>
      <c r="J80" s="41"/>
      <c r="K80" s="5"/>
      <c r="M80" s="28"/>
      <c r="P80" s="9"/>
      <c r="Q80" s="9"/>
    </row>
    <row r="81" spans="8:17" ht="31.5" x14ac:dyDescent="0.5">
      <c r="H81" s="42"/>
      <c r="I81" s="42"/>
      <c r="J81" s="42"/>
      <c r="K81" s="5"/>
      <c r="M81" s="28"/>
      <c r="P81" s="9"/>
      <c r="Q81" s="9"/>
    </row>
    <row r="82" spans="8:17" x14ac:dyDescent="0.25">
      <c r="K82" s="5"/>
      <c r="M82" s="28"/>
      <c r="P82" s="9"/>
      <c r="Q82" s="9"/>
    </row>
    <row r="83" spans="8:17" x14ac:dyDescent="0.25">
      <c r="K83" s="5"/>
      <c r="M83" s="28"/>
      <c r="P83" s="9"/>
      <c r="Q83" s="9"/>
    </row>
    <row r="84" spans="8:17" x14ac:dyDescent="0.25">
      <c r="K84" s="5"/>
      <c r="M84" s="28"/>
      <c r="P84" s="9"/>
      <c r="Q84" s="9"/>
    </row>
    <row r="85" spans="8:17" x14ac:dyDescent="0.25">
      <c r="K85" s="5"/>
      <c r="M85" s="28"/>
      <c r="P85" s="9"/>
      <c r="Q85" s="9"/>
    </row>
    <row r="86" spans="8:17" x14ac:dyDescent="0.25">
      <c r="K86" s="5"/>
      <c r="M86" s="28"/>
      <c r="P86" s="9"/>
      <c r="Q86" s="9"/>
    </row>
    <row r="87" spans="8:17" x14ac:dyDescent="0.25">
      <c r="K87" s="5"/>
      <c r="M87" s="28"/>
      <c r="P87" s="9"/>
      <c r="Q87" s="9"/>
    </row>
    <row r="88" spans="8:17" x14ac:dyDescent="0.25">
      <c r="K88" s="5"/>
      <c r="M88" s="28"/>
      <c r="P88" s="9"/>
      <c r="Q88" s="9"/>
    </row>
    <row r="89" spans="8:17" x14ac:dyDescent="0.25">
      <c r="K89" s="5"/>
      <c r="M89" s="28"/>
      <c r="P89" s="9"/>
      <c r="Q89" s="9"/>
    </row>
    <row r="90" spans="8:17" x14ac:dyDescent="0.25">
      <c r="K90" s="5"/>
      <c r="M90" s="28"/>
      <c r="P90" s="9"/>
      <c r="Q90" s="9"/>
    </row>
    <row r="91" spans="8:17" x14ac:dyDescent="0.25">
      <c r="K91" s="5"/>
      <c r="M91" s="28"/>
      <c r="P91" s="9"/>
      <c r="Q91" s="9"/>
    </row>
    <row r="92" spans="8:17" x14ac:dyDescent="0.25">
      <c r="K92" s="5"/>
      <c r="M92" s="28"/>
      <c r="P92" s="9"/>
      <c r="Q92" s="9"/>
    </row>
    <row r="93" spans="8:17" x14ac:dyDescent="0.25">
      <c r="K93" s="5"/>
      <c r="M93" s="28"/>
      <c r="P93" s="9"/>
      <c r="Q93" s="9"/>
    </row>
    <row r="94" spans="8:17" x14ac:dyDescent="0.25">
      <c r="K94" s="5"/>
      <c r="M94" s="28"/>
      <c r="P94" s="9"/>
      <c r="Q94" s="9"/>
    </row>
    <row r="95" spans="8:17" x14ac:dyDescent="0.25">
      <c r="K95" s="5"/>
      <c r="M95" s="28"/>
      <c r="P95" s="9"/>
      <c r="Q95" s="9"/>
    </row>
    <row r="96" spans="8:17" x14ac:dyDescent="0.25">
      <c r="K96" s="5"/>
      <c r="M96" s="28"/>
      <c r="O96" s="9"/>
      <c r="P96" s="9"/>
      <c r="Q96" s="9"/>
    </row>
    <row r="97" spans="11:17" x14ac:dyDescent="0.25">
      <c r="K97" s="5"/>
      <c r="M97" s="28"/>
      <c r="P97" s="9"/>
      <c r="Q97" s="9"/>
    </row>
    <row r="98" spans="11:17" x14ac:dyDescent="0.25">
      <c r="K98" s="5"/>
      <c r="M98" s="28"/>
      <c r="P98" s="9"/>
      <c r="Q98" s="9"/>
    </row>
    <row r="99" spans="11:17" x14ac:dyDescent="0.25">
      <c r="K99" s="5"/>
      <c r="M99" s="28"/>
      <c r="P99" s="9"/>
      <c r="Q99" s="9"/>
    </row>
    <row r="100" spans="11:17" x14ac:dyDescent="0.25">
      <c r="K100" s="5"/>
      <c r="M100" s="28"/>
      <c r="P100" s="9"/>
      <c r="Q100" s="9"/>
    </row>
    <row r="101" spans="11:17" x14ac:dyDescent="0.25">
      <c r="K101" s="5"/>
      <c r="M101" s="28"/>
      <c r="P101" s="9"/>
      <c r="Q101" s="9"/>
    </row>
    <row r="102" spans="11:17" x14ac:dyDescent="0.25">
      <c r="K102" s="5"/>
      <c r="M102" s="28"/>
      <c r="P102" s="9"/>
      <c r="Q102" s="9"/>
    </row>
    <row r="103" spans="11:17" x14ac:dyDescent="0.25">
      <c r="K103" s="5"/>
      <c r="M103" s="28"/>
      <c r="P103" s="9"/>
      <c r="Q103" s="9"/>
    </row>
    <row r="104" spans="11:17" x14ac:dyDescent="0.25">
      <c r="K104" s="5"/>
      <c r="M104" s="28"/>
      <c r="P104" s="9"/>
      <c r="Q104" s="9"/>
    </row>
    <row r="105" spans="11:17" x14ac:dyDescent="0.25">
      <c r="K105" s="5"/>
      <c r="M105" s="28"/>
      <c r="O105" s="9"/>
      <c r="P105" s="9"/>
      <c r="Q105" s="9"/>
    </row>
    <row r="106" spans="11:17" x14ac:dyDescent="0.25">
      <c r="K106" s="5"/>
      <c r="M106" s="28"/>
      <c r="P106" s="9"/>
      <c r="Q106" s="9"/>
    </row>
    <row r="107" spans="11:17" x14ac:dyDescent="0.25">
      <c r="K107" s="5"/>
      <c r="M107" s="28"/>
      <c r="P107" s="9"/>
      <c r="Q107" s="9"/>
    </row>
    <row r="108" spans="11:17" x14ac:dyDescent="0.25">
      <c r="K108" s="5"/>
      <c r="M108" s="28"/>
      <c r="P108" s="9"/>
      <c r="Q108" s="9"/>
    </row>
    <row r="109" spans="11:17" x14ac:dyDescent="0.25">
      <c r="K109" s="5"/>
      <c r="M109" s="28"/>
      <c r="P109" s="9"/>
      <c r="Q109" s="9"/>
    </row>
    <row r="110" spans="11:17" x14ac:dyDescent="0.25">
      <c r="K110" s="5"/>
      <c r="M110" s="28"/>
      <c r="P110" s="9"/>
      <c r="Q110" s="9"/>
    </row>
    <row r="111" spans="11:17" x14ac:dyDescent="0.25">
      <c r="K111" s="5"/>
      <c r="M111" s="28"/>
      <c r="P111" s="9"/>
      <c r="Q111" s="9"/>
    </row>
    <row r="112" spans="11:17" x14ac:dyDescent="0.25">
      <c r="K112" s="5"/>
      <c r="M112" s="28"/>
      <c r="P112" s="9"/>
      <c r="Q112" s="9"/>
    </row>
    <row r="113" spans="11:17" x14ac:dyDescent="0.25">
      <c r="K113" s="5"/>
      <c r="M113" s="28"/>
      <c r="P113" s="9"/>
      <c r="Q113" s="9"/>
    </row>
    <row r="114" spans="11:17" x14ac:dyDescent="0.25">
      <c r="K114" s="5"/>
      <c r="M114" s="28"/>
      <c r="P114" s="9"/>
      <c r="Q114" s="9"/>
    </row>
    <row r="115" spans="11:17" x14ac:dyDescent="0.25">
      <c r="K115" s="5"/>
      <c r="M115" s="28"/>
      <c r="P115" s="9"/>
      <c r="Q115" s="9"/>
    </row>
    <row r="116" spans="11:17" x14ac:dyDescent="0.25">
      <c r="K116" s="5"/>
      <c r="M116" s="28"/>
      <c r="P116" s="9"/>
      <c r="Q116" s="9"/>
    </row>
    <row r="117" spans="11:17" x14ac:dyDescent="0.25">
      <c r="K117" s="5"/>
      <c r="M117" s="28"/>
      <c r="P117" s="9"/>
      <c r="Q117" s="9"/>
    </row>
    <row r="118" spans="11:17" x14ac:dyDescent="0.25">
      <c r="K118" s="5"/>
      <c r="M118" s="28"/>
      <c r="Q118" s="9"/>
    </row>
    <row r="119" spans="11:17" x14ac:dyDescent="0.25">
      <c r="M119" s="28"/>
    </row>
    <row r="120" spans="11:17" x14ac:dyDescent="0.25">
      <c r="M120" s="28"/>
    </row>
    <row r="121" spans="11:17" x14ac:dyDescent="0.25">
      <c r="K121" s="5"/>
      <c r="L121" s="5"/>
      <c r="M121" s="28"/>
      <c r="N121" s="9"/>
      <c r="O121" s="9"/>
      <c r="P121" s="9"/>
      <c r="Q121" s="9"/>
    </row>
    <row r="122" spans="11:17" x14ac:dyDescent="0.25">
      <c r="M122" s="28"/>
    </row>
  </sheetData>
  <mergeCells count="5">
    <mergeCell ref="B4:K4"/>
    <mergeCell ref="B5:Q5"/>
    <mergeCell ref="B6:Q6"/>
    <mergeCell ref="B7:Q7"/>
    <mergeCell ref="B73:J73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8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F9F1-15CE-40EE-8180-DD17D6BD2AF9}">
  <sheetPr>
    <pageSetUpPr fitToPage="1"/>
  </sheetPr>
  <dimension ref="A1:GJ61"/>
  <sheetViews>
    <sheetView showGridLines="0" zoomScale="90" zoomScaleNormal="90" zoomScaleSheetLayoutView="55" workbookViewId="0">
      <selection activeCell="G18" sqref="G18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5.28515625" style="6" customWidth="1"/>
    <col min="5" max="5" width="31" customWidth="1"/>
    <col min="6" max="6" width="16.85546875" style="6" customWidth="1"/>
    <col min="7" max="7" width="19.85546875" style="6" customWidth="1"/>
    <col min="8" max="8" width="24.85546875" style="6" customWidth="1"/>
    <col min="9" max="9" width="18.140625" customWidth="1"/>
    <col min="10" max="10" width="18.42578125" customWidth="1"/>
    <col min="11" max="11" width="17.140625" style="29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27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27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27"/>
      <c r="L3" s="7"/>
      <c r="M3" s="7"/>
      <c r="N3" s="7"/>
      <c r="O3" s="7"/>
      <c r="P3" s="8"/>
    </row>
    <row r="4" spans="1:192" ht="16.5" x14ac:dyDescent="0.3">
      <c r="B4" s="83"/>
      <c r="C4" s="83"/>
      <c r="D4" s="83"/>
      <c r="E4" s="83"/>
      <c r="F4" s="83"/>
      <c r="G4" s="83"/>
      <c r="H4" s="83"/>
      <c r="I4" s="83"/>
      <c r="J4" s="4"/>
      <c r="K4" s="27"/>
      <c r="L4" s="7"/>
      <c r="M4" s="7"/>
      <c r="N4" s="7"/>
      <c r="O4" s="7"/>
      <c r="P4" s="8"/>
    </row>
    <row r="5" spans="1:192" ht="16.5" x14ac:dyDescent="0.3">
      <c r="B5" s="83" t="s">
        <v>181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"/>
    </row>
    <row r="6" spans="1:192" s="1" customFormat="1" ht="15.75" x14ac:dyDescent="0.25">
      <c r="A6"/>
      <c r="B6" s="84" t="s">
        <v>301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85" t="s">
        <v>292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2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54"/>
      <c r="C9" s="55"/>
      <c r="D9" s="54"/>
      <c r="E9" s="55"/>
      <c r="F9" s="54"/>
      <c r="G9" s="54"/>
      <c r="H9" s="54"/>
      <c r="I9" s="55"/>
      <c r="J9" s="55"/>
      <c r="K9" s="56"/>
      <c r="L9" s="54"/>
      <c r="M9" s="54"/>
      <c r="N9" s="54"/>
      <c r="O9" s="54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43" t="s">
        <v>2</v>
      </c>
      <c r="C10" s="44" t="s">
        <v>0</v>
      </c>
      <c r="D10" s="44" t="s">
        <v>261</v>
      </c>
      <c r="E10" s="44" t="s">
        <v>262</v>
      </c>
      <c r="F10" s="44" t="s">
        <v>127</v>
      </c>
      <c r="G10" s="44" t="s">
        <v>3</v>
      </c>
      <c r="H10" s="45" t="s">
        <v>4</v>
      </c>
      <c r="I10" s="44" t="s">
        <v>5</v>
      </c>
      <c r="J10" s="46" t="s">
        <v>1</v>
      </c>
      <c r="K10" s="48" t="s">
        <v>6</v>
      </c>
      <c r="L10" s="46" t="s">
        <v>7</v>
      </c>
      <c r="M10" s="46" t="s">
        <v>8</v>
      </c>
      <c r="N10" s="46" t="s">
        <v>9</v>
      </c>
      <c r="O10" s="47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2" customFormat="1" ht="15.75" thickBot="1" x14ac:dyDescent="0.3">
      <c r="A11" s="49"/>
      <c r="B11" s="60">
        <v>1</v>
      </c>
      <c r="C11" s="37" t="s">
        <v>258</v>
      </c>
      <c r="D11" s="36" t="s">
        <v>267</v>
      </c>
      <c r="E11" s="37" t="s">
        <v>259</v>
      </c>
      <c r="F11" s="36" t="s">
        <v>85</v>
      </c>
      <c r="G11" s="36" t="s">
        <v>119</v>
      </c>
      <c r="H11" s="36" t="s">
        <v>260</v>
      </c>
      <c r="I11" s="39">
        <v>60000</v>
      </c>
      <c r="J11" s="39">
        <v>1722</v>
      </c>
      <c r="K11" s="39">
        <v>3486.68</v>
      </c>
      <c r="L11" s="39">
        <v>1824</v>
      </c>
      <c r="M11" s="39">
        <v>25</v>
      </c>
      <c r="N11" s="39">
        <f>SUM(J11:M11)</f>
        <v>7057.68</v>
      </c>
      <c r="O11" s="39">
        <f>+I11-N11</f>
        <v>52942.32</v>
      </c>
      <c r="P11" s="61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</row>
    <row r="12" spans="1:192" s="14" customFormat="1" ht="32.25" thickBot="1" x14ac:dyDescent="0.55000000000000004">
      <c r="A12" s="12"/>
      <c r="B12" s="90" t="s">
        <v>126</v>
      </c>
      <c r="C12" s="93"/>
      <c r="D12" s="93"/>
      <c r="E12" s="93"/>
      <c r="F12" s="93"/>
      <c r="G12" s="93"/>
      <c r="H12" s="94"/>
      <c r="I12" s="16">
        <f t="shared" ref="I12:O12" si="0">SUM(I11:I11)</f>
        <v>60000</v>
      </c>
      <c r="J12" s="16">
        <f t="shared" si="0"/>
        <v>1722</v>
      </c>
      <c r="K12" s="16">
        <f t="shared" si="0"/>
        <v>3486.68</v>
      </c>
      <c r="L12" s="16">
        <f t="shared" si="0"/>
        <v>1824</v>
      </c>
      <c r="M12" s="16">
        <f t="shared" si="0"/>
        <v>25</v>
      </c>
      <c r="N12" s="16">
        <f t="shared" si="0"/>
        <v>7057.68</v>
      </c>
      <c r="O12" s="16">
        <f t="shared" si="0"/>
        <v>52942.32</v>
      </c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</row>
    <row r="13" spans="1:192" ht="21.75" customHeight="1" x14ac:dyDescent="0.25">
      <c r="I13" s="52"/>
      <c r="J13" s="52"/>
      <c r="K13" s="28"/>
      <c r="L13" s="28"/>
      <c r="M13" s="28"/>
      <c r="N13" s="28"/>
      <c r="O13" s="28"/>
      <c r="P13" s="8"/>
    </row>
    <row r="14" spans="1:192" x14ac:dyDescent="0.25">
      <c r="I14" s="52"/>
      <c r="J14" s="52"/>
      <c r="K14" s="52"/>
      <c r="L14" s="52"/>
      <c r="M14" s="52"/>
      <c r="N14" s="52"/>
      <c r="O14" s="52"/>
      <c r="P14"/>
    </row>
    <row r="15" spans="1:192" x14ac:dyDescent="0.25">
      <c r="I15" s="52"/>
      <c r="J15" s="52"/>
      <c r="K15" s="52"/>
      <c r="L15" s="52"/>
      <c r="M15" s="52"/>
      <c r="N15" s="52"/>
      <c r="O15" s="52"/>
    </row>
    <row r="16" spans="1:192" x14ac:dyDescent="0.25">
      <c r="I16" s="52"/>
      <c r="J16" s="52"/>
      <c r="K16" s="52"/>
      <c r="L16" s="52"/>
      <c r="M16" s="52"/>
      <c r="N16" s="52"/>
      <c r="O16" s="52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28"/>
      <c r="N18" s="9"/>
      <c r="O18" s="9"/>
    </row>
    <row r="19" spans="8:15" ht="31.5" x14ac:dyDescent="0.5">
      <c r="H19" s="41"/>
      <c r="I19" s="5"/>
      <c r="K19" s="28"/>
      <c r="N19" s="9"/>
      <c r="O19" s="9"/>
    </row>
    <row r="20" spans="8:15" ht="31.5" x14ac:dyDescent="0.5">
      <c r="H20" s="42"/>
      <c r="I20" s="5"/>
      <c r="K20" s="28"/>
      <c r="N20" s="9"/>
      <c r="O20" s="9"/>
    </row>
    <row r="21" spans="8:15" x14ac:dyDescent="0.25">
      <c r="I21" s="5"/>
      <c r="K21" s="28"/>
      <c r="N21" s="9"/>
      <c r="O21" s="9"/>
    </row>
    <row r="22" spans="8:15" x14ac:dyDescent="0.25">
      <c r="I22" s="5"/>
      <c r="K22" s="28"/>
      <c r="N22" s="9"/>
      <c r="O22" s="9"/>
    </row>
    <row r="23" spans="8:15" x14ac:dyDescent="0.25">
      <c r="I23" s="5"/>
      <c r="K23" s="28"/>
      <c r="N23" s="9"/>
      <c r="O23" s="9"/>
    </row>
    <row r="24" spans="8:15" x14ac:dyDescent="0.25">
      <c r="I24" s="5"/>
      <c r="K24" s="28"/>
      <c r="N24" s="9"/>
      <c r="O24" s="9"/>
    </row>
    <row r="25" spans="8:15" x14ac:dyDescent="0.25">
      <c r="I25" s="5"/>
      <c r="K25" s="28"/>
      <c r="N25" s="9"/>
      <c r="O25" s="9"/>
    </row>
    <row r="26" spans="8:15" x14ac:dyDescent="0.25">
      <c r="I26" s="5"/>
      <c r="K26" s="28"/>
      <c r="N26" s="9"/>
      <c r="O26" s="9"/>
    </row>
    <row r="27" spans="8:15" x14ac:dyDescent="0.25">
      <c r="I27" s="5"/>
      <c r="K27" s="28"/>
      <c r="N27" s="9"/>
      <c r="O27" s="9"/>
    </row>
    <row r="28" spans="8:15" x14ac:dyDescent="0.25">
      <c r="I28" s="5"/>
      <c r="K28" s="28"/>
      <c r="N28" s="9"/>
      <c r="O28" s="9"/>
    </row>
    <row r="29" spans="8:15" x14ac:dyDescent="0.25">
      <c r="I29" s="5"/>
      <c r="K29" s="28"/>
      <c r="N29" s="9"/>
      <c r="O29" s="9"/>
    </row>
    <row r="30" spans="8:15" x14ac:dyDescent="0.25">
      <c r="I30" s="5"/>
      <c r="K30" s="28"/>
      <c r="N30" s="9"/>
      <c r="O30" s="9"/>
    </row>
    <row r="31" spans="8:15" x14ac:dyDescent="0.25">
      <c r="I31" s="5"/>
      <c r="K31" s="28"/>
      <c r="N31" s="9"/>
      <c r="O31" s="9"/>
    </row>
    <row r="32" spans="8:15" x14ac:dyDescent="0.25">
      <c r="I32" s="5"/>
      <c r="K32" s="28"/>
      <c r="N32" s="9"/>
      <c r="O32" s="9"/>
    </row>
    <row r="33" spans="9:15" x14ac:dyDescent="0.25">
      <c r="I33" s="5"/>
      <c r="K33" s="28"/>
      <c r="N33" s="9"/>
      <c r="O33" s="9"/>
    </row>
    <row r="34" spans="9:15" x14ac:dyDescent="0.25">
      <c r="I34" s="5"/>
      <c r="K34" s="28"/>
      <c r="N34" s="9"/>
      <c r="O34" s="9"/>
    </row>
    <row r="35" spans="9:15" x14ac:dyDescent="0.25">
      <c r="I35" s="5"/>
      <c r="K35" s="28"/>
      <c r="M35" s="9"/>
      <c r="N35" s="9"/>
      <c r="O35" s="9"/>
    </row>
    <row r="36" spans="9:15" x14ac:dyDescent="0.25">
      <c r="I36" s="5"/>
      <c r="K36" s="28"/>
      <c r="N36" s="9"/>
      <c r="O36" s="9"/>
    </row>
    <row r="37" spans="9:15" x14ac:dyDescent="0.25">
      <c r="I37" s="5"/>
      <c r="K37" s="28"/>
      <c r="N37" s="9"/>
      <c r="O37" s="9"/>
    </row>
    <row r="38" spans="9:15" x14ac:dyDescent="0.25">
      <c r="I38" s="5"/>
      <c r="K38" s="28"/>
      <c r="N38" s="9"/>
      <c r="O38" s="9"/>
    </row>
    <row r="39" spans="9:15" x14ac:dyDescent="0.25">
      <c r="I39" s="5"/>
      <c r="K39" s="28"/>
      <c r="N39" s="9"/>
      <c r="O39" s="9"/>
    </row>
    <row r="40" spans="9:15" x14ac:dyDescent="0.25">
      <c r="I40" s="5"/>
      <c r="K40" s="28"/>
      <c r="N40" s="9"/>
      <c r="O40" s="9"/>
    </row>
    <row r="41" spans="9:15" x14ac:dyDescent="0.25">
      <c r="I41" s="5"/>
      <c r="K41" s="28"/>
      <c r="N41" s="9"/>
      <c r="O41" s="9"/>
    </row>
    <row r="42" spans="9:15" x14ac:dyDescent="0.25">
      <c r="I42" s="5"/>
      <c r="K42" s="28"/>
      <c r="N42" s="9"/>
      <c r="O42" s="9"/>
    </row>
    <row r="43" spans="9:15" x14ac:dyDescent="0.25">
      <c r="I43" s="5"/>
      <c r="K43" s="28"/>
      <c r="N43" s="9"/>
      <c r="O43" s="9"/>
    </row>
    <row r="44" spans="9:15" x14ac:dyDescent="0.25">
      <c r="I44" s="5"/>
      <c r="K44" s="28"/>
      <c r="M44" s="9"/>
      <c r="N44" s="9"/>
      <c r="O44" s="9"/>
    </row>
    <row r="45" spans="9:15" x14ac:dyDescent="0.25">
      <c r="I45" s="5"/>
      <c r="K45" s="28"/>
      <c r="N45" s="9"/>
      <c r="O45" s="9"/>
    </row>
    <row r="46" spans="9:15" x14ac:dyDescent="0.25">
      <c r="I46" s="5"/>
      <c r="K46" s="28"/>
      <c r="N46" s="9"/>
      <c r="O46" s="9"/>
    </row>
    <row r="47" spans="9:15" x14ac:dyDescent="0.25">
      <c r="I47" s="5"/>
      <c r="K47" s="28"/>
      <c r="N47" s="9"/>
      <c r="O47" s="9"/>
    </row>
    <row r="48" spans="9:15" x14ac:dyDescent="0.25">
      <c r="I48" s="5"/>
      <c r="K48" s="28"/>
      <c r="N48" s="9"/>
      <c r="O48" s="9"/>
    </row>
    <row r="49" spans="9:15" x14ac:dyDescent="0.25">
      <c r="I49" s="5"/>
      <c r="K49" s="28"/>
      <c r="N49" s="9"/>
      <c r="O49" s="9"/>
    </row>
    <row r="50" spans="9:15" x14ac:dyDescent="0.25">
      <c r="I50" s="5"/>
      <c r="K50" s="28"/>
      <c r="N50" s="9"/>
      <c r="O50" s="9"/>
    </row>
    <row r="51" spans="9:15" x14ac:dyDescent="0.25">
      <c r="I51" s="5"/>
      <c r="K51" s="28"/>
      <c r="N51" s="9"/>
      <c r="O51" s="9"/>
    </row>
    <row r="52" spans="9:15" x14ac:dyDescent="0.25">
      <c r="I52" s="5"/>
      <c r="K52" s="28"/>
      <c r="N52" s="9"/>
      <c r="O52" s="9"/>
    </row>
    <row r="53" spans="9:15" x14ac:dyDescent="0.25">
      <c r="I53" s="5"/>
      <c r="K53" s="28"/>
      <c r="N53" s="9"/>
      <c r="O53" s="9"/>
    </row>
    <row r="54" spans="9:15" x14ac:dyDescent="0.25">
      <c r="I54" s="5"/>
      <c r="K54" s="28"/>
      <c r="N54" s="9"/>
      <c r="O54" s="9"/>
    </row>
    <row r="55" spans="9:15" x14ac:dyDescent="0.25">
      <c r="I55" s="5"/>
      <c r="K55" s="28"/>
      <c r="N55" s="9"/>
      <c r="O55" s="9"/>
    </row>
    <row r="56" spans="9:15" x14ac:dyDescent="0.25">
      <c r="I56" s="5"/>
      <c r="K56" s="28"/>
      <c r="N56" s="9"/>
      <c r="O56" s="9"/>
    </row>
    <row r="57" spans="9:15" x14ac:dyDescent="0.25">
      <c r="I57" s="5"/>
      <c r="K57" s="28"/>
      <c r="O57" s="9"/>
    </row>
    <row r="58" spans="9:15" x14ac:dyDescent="0.25">
      <c r="K58" s="28"/>
    </row>
    <row r="59" spans="9:15" x14ac:dyDescent="0.25">
      <c r="K59" s="28"/>
    </row>
    <row r="60" spans="9:15" x14ac:dyDescent="0.25">
      <c r="I60" s="5"/>
      <c r="J60" s="5"/>
      <c r="K60" s="28"/>
      <c r="L60" s="9"/>
      <c r="M60" s="9"/>
      <c r="N60" s="9"/>
      <c r="O60" s="9"/>
    </row>
    <row r="61" spans="9:15" x14ac:dyDescent="0.25">
      <c r="K61" s="28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54" fitToHeight="0" orientation="landscape" r:id="rId1"/>
  <rowBreaks count="1" manualBreakCount="1">
    <brk id="2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showWhiteSpace="0" zoomScale="80" zoomScaleNormal="80" zoomScaleSheetLayoutView="40" zoomScalePageLayoutView="40" workbookViewId="0">
      <selection activeCell="B18" sqref="B18:O18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6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2"/>
      <c r="C1" s="3"/>
      <c r="D1" s="3"/>
      <c r="E1" s="3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2:17" x14ac:dyDescent="0.25">
      <c r="B2" s="2"/>
      <c r="C2" s="3"/>
      <c r="D2" s="3"/>
      <c r="E2" s="3"/>
      <c r="F2" s="2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2:17" ht="16.5" x14ac:dyDescent="0.3">
      <c r="B3" s="83"/>
      <c r="C3" s="83"/>
      <c r="D3" s="83"/>
      <c r="E3" s="83"/>
      <c r="F3" s="83"/>
      <c r="G3" s="83"/>
      <c r="H3" s="83"/>
      <c r="I3" s="83"/>
      <c r="J3" s="4"/>
      <c r="K3" s="4"/>
      <c r="L3" s="4"/>
      <c r="M3" s="4"/>
      <c r="N3" s="4"/>
      <c r="O3" s="4"/>
      <c r="P3" s="4"/>
      <c r="Q3" s="4"/>
    </row>
    <row r="4" spans="2:17" ht="16.5" x14ac:dyDescent="0.3">
      <c r="B4" s="83" t="s">
        <v>181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57"/>
      <c r="Q4" s="57"/>
    </row>
    <row r="5" spans="2:17" ht="15.75" x14ac:dyDescent="0.25">
      <c r="B5" s="84" t="s">
        <v>269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58"/>
      <c r="Q5" s="58"/>
    </row>
    <row r="6" spans="2:17" ht="16.5" x14ac:dyDescent="0.3">
      <c r="B6" s="85" t="s">
        <v>292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59"/>
      <c r="Q6" s="59"/>
    </row>
    <row r="7" spans="2:17" x14ac:dyDescent="0.25"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2:17" ht="15.75" thickBot="1" x14ac:dyDescent="0.3">
      <c r="B8" s="7"/>
      <c r="C8" s="4"/>
      <c r="D8" s="4"/>
      <c r="E8" s="4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32.25" thickBot="1" x14ac:dyDescent="0.3">
      <c r="B9" s="17" t="s">
        <v>2</v>
      </c>
      <c r="C9" s="20" t="s">
        <v>0</v>
      </c>
      <c r="D9" s="20" t="s">
        <v>261</v>
      </c>
      <c r="E9" s="20" t="s">
        <v>262</v>
      </c>
      <c r="F9" s="20" t="s">
        <v>127</v>
      </c>
      <c r="G9" s="20" t="s">
        <v>3</v>
      </c>
      <c r="H9" s="21" t="s">
        <v>4</v>
      </c>
      <c r="I9" s="20" t="s">
        <v>5</v>
      </c>
      <c r="J9" s="18" t="s">
        <v>1</v>
      </c>
      <c r="K9" s="18" t="s">
        <v>6</v>
      </c>
      <c r="L9" s="18" t="s">
        <v>7</v>
      </c>
      <c r="M9" s="18" t="s">
        <v>8</v>
      </c>
      <c r="N9" s="18" t="s">
        <v>9</v>
      </c>
      <c r="O9" s="19" t="s">
        <v>10</v>
      </c>
      <c r="P9" s="15"/>
      <c r="Q9" s="15"/>
    </row>
    <row r="10" spans="2:17" x14ac:dyDescent="0.25">
      <c r="B10" s="66">
        <v>1</v>
      </c>
      <c r="C10" s="23" t="s">
        <v>14</v>
      </c>
      <c r="D10" s="24" t="s">
        <v>267</v>
      </c>
      <c r="E10" s="23" t="s">
        <v>227</v>
      </c>
      <c r="F10" s="24" t="s">
        <v>85</v>
      </c>
      <c r="G10" s="23" t="s">
        <v>80</v>
      </c>
      <c r="H10" s="24" t="s">
        <v>89</v>
      </c>
      <c r="I10" s="25">
        <v>20000</v>
      </c>
      <c r="J10" s="26">
        <f>+I10*2.87%</f>
        <v>574</v>
      </c>
      <c r="K10" s="26">
        <v>3279.25</v>
      </c>
      <c r="L10" s="26">
        <f>+I10*3.04%</f>
        <v>608</v>
      </c>
      <c r="M10" s="26">
        <v>0</v>
      </c>
      <c r="N10" s="34">
        <f>SUM(J10:M10)</f>
        <v>4461.25</v>
      </c>
      <c r="O10" s="35">
        <f>+I10-N10</f>
        <v>15538.75</v>
      </c>
      <c r="P10" s="22"/>
      <c r="Q10" s="22"/>
    </row>
    <row r="11" spans="2:17" ht="15.75" thickBot="1" x14ac:dyDescent="0.3">
      <c r="B11" s="66">
        <v>2</v>
      </c>
      <c r="C11" s="23" t="s">
        <v>34</v>
      </c>
      <c r="D11" s="24" t="s">
        <v>267</v>
      </c>
      <c r="E11" s="23" t="s">
        <v>115</v>
      </c>
      <c r="F11" s="24" t="s">
        <v>85</v>
      </c>
      <c r="G11" s="23" t="s">
        <v>279</v>
      </c>
      <c r="H11" s="24" t="s">
        <v>89</v>
      </c>
      <c r="I11" s="25">
        <v>14000</v>
      </c>
      <c r="J11" s="26">
        <f>+I11*2.87%</f>
        <v>401.8</v>
      </c>
      <c r="K11" s="26">
        <v>2197.2199999999998</v>
      </c>
      <c r="L11" s="26">
        <f>+I11*3.04%</f>
        <v>425.6</v>
      </c>
      <c r="M11" s="26">
        <v>0</v>
      </c>
      <c r="N11" s="34">
        <f>SUM(J11:M11)</f>
        <v>3024.62</v>
      </c>
      <c r="O11" s="35">
        <f>+I11-N11</f>
        <v>10975.380000000001</v>
      </c>
      <c r="P11" s="22"/>
      <c r="Q11" s="22"/>
    </row>
    <row r="12" spans="2:17" s="11" customFormat="1" ht="24" thickBot="1" x14ac:dyDescent="0.4">
      <c r="B12" s="86" t="s">
        <v>126</v>
      </c>
      <c r="C12" s="87"/>
      <c r="D12" s="87"/>
      <c r="E12" s="87"/>
      <c r="F12" s="87"/>
      <c r="G12" s="87"/>
      <c r="H12" s="88"/>
      <c r="I12" s="10">
        <f t="shared" ref="I12:O12" si="0">SUM(I10:I11)</f>
        <v>34000</v>
      </c>
      <c r="J12" s="10">
        <f t="shared" si="0"/>
        <v>975.8</v>
      </c>
      <c r="K12" s="10">
        <f t="shared" si="0"/>
        <v>5476.4699999999993</v>
      </c>
      <c r="L12" s="10">
        <f t="shared" si="0"/>
        <v>1033.5999999999999</v>
      </c>
      <c r="M12" s="10">
        <f t="shared" si="0"/>
        <v>0</v>
      </c>
      <c r="N12" s="10">
        <f t="shared" si="0"/>
        <v>7485.87</v>
      </c>
      <c r="O12" s="10">
        <f t="shared" si="0"/>
        <v>26514.13</v>
      </c>
      <c r="Q12"/>
    </row>
    <row r="14" spans="2:17" x14ac:dyDescent="0.25">
      <c r="I14" s="53"/>
      <c r="J14" s="53"/>
      <c r="K14" s="53"/>
      <c r="L14" s="53"/>
      <c r="M14" s="53"/>
      <c r="N14" s="53"/>
      <c r="O14" s="53"/>
    </row>
    <row r="15" spans="2:17" x14ac:dyDescent="0.25">
      <c r="I15" s="53"/>
      <c r="J15" s="53"/>
      <c r="K15" s="53"/>
      <c r="L15" s="53"/>
      <c r="M15" s="53"/>
      <c r="N15" s="53"/>
      <c r="O15" s="53"/>
    </row>
    <row r="16" spans="2:17" x14ac:dyDescent="0.25">
      <c r="I16" s="53"/>
      <c r="J16" s="53"/>
      <c r="K16" s="53"/>
      <c r="L16" s="53"/>
      <c r="M16" s="53"/>
      <c r="N16" s="53"/>
      <c r="O16" s="53"/>
    </row>
    <row r="17" spans="2:17" x14ac:dyDescent="0.25">
      <c r="I17" s="53"/>
      <c r="J17" s="53"/>
      <c r="K17" s="53"/>
      <c r="L17" s="53"/>
      <c r="M17" s="53"/>
      <c r="N17" s="53"/>
      <c r="O17" s="53"/>
      <c r="P17" s="53"/>
      <c r="Q17" s="53"/>
    </row>
    <row r="18" spans="2:17" ht="37.5" customHeight="1" x14ac:dyDescent="0.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7" ht="32.25" customHeight="1" x14ac:dyDescent="0.5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4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zoomScale="90" zoomScaleNormal="90" zoomScaleSheetLayoutView="55" workbookViewId="0">
      <selection activeCell="H20" sqref="H20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29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27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27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27"/>
      <c r="L3" s="7"/>
      <c r="M3" s="7"/>
      <c r="N3" s="7"/>
      <c r="O3" s="7"/>
      <c r="P3" s="8"/>
    </row>
    <row r="4" spans="1:192" ht="16.5" x14ac:dyDescent="0.3">
      <c r="B4" s="83"/>
      <c r="C4" s="83"/>
      <c r="D4" s="83"/>
      <c r="E4" s="83"/>
      <c r="F4" s="83"/>
      <c r="G4" s="83"/>
      <c r="H4" s="83"/>
      <c r="I4" s="83"/>
      <c r="J4" s="4"/>
      <c r="K4" s="27"/>
      <c r="L4" s="7"/>
      <c r="M4" s="7"/>
      <c r="N4" s="7"/>
      <c r="O4" s="7"/>
      <c r="P4" s="8"/>
    </row>
    <row r="5" spans="1:192" ht="16.5" x14ac:dyDescent="0.3">
      <c r="B5" s="83" t="s">
        <v>181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"/>
    </row>
    <row r="6" spans="1:192" s="1" customFormat="1" ht="15.75" x14ac:dyDescent="0.25">
      <c r="A6"/>
      <c r="B6" s="84" t="s">
        <v>302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85" t="s">
        <v>292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2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54"/>
      <c r="C9" s="55"/>
      <c r="D9" s="54"/>
      <c r="E9" s="55"/>
      <c r="F9" s="54"/>
      <c r="G9" s="54"/>
      <c r="H9" s="54"/>
      <c r="I9" s="55"/>
      <c r="J9" s="55"/>
      <c r="K9" s="56"/>
      <c r="L9" s="54"/>
      <c r="M9" s="54"/>
      <c r="N9" s="54"/>
      <c r="O9" s="54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43" t="s">
        <v>2</v>
      </c>
      <c r="C10" s="44" t="s">
        <v>0</v>
      </c>
      <c r="D10" s="44" t="s">
        <v>261</v>
      </c>
      <c r="E10" s="44" t="s">
        <v>262</v>
      </c>
      <c r="F10" s="44" t="s">
        <v>127</v>
      </c>
      <c r="G10" s="44" t="s">
        <v>3</v>
      </c>
      <c r="H10" s="45" t="s">
        <v>4</v>
      </c>
      <c r="I10" s="44" t="s">
        <v>5</v>
      </c>
      <c r="J10" s="46" t="s">
        <v>1</v>
      </c>
      <c r="K10" s="48" t="s">
        <v>6</v>
      </c>
      <c r="L10" s="46" t="s">
        <v>7</v>
      </c>
      <c r="M10" s="46" t="s">
        <v>8</v>
      </c>
      <c r="N10" s="46" t="s">
        <v>9</v>
      </c>
      <c r="O10" s="47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2" customFormat="1" ht="15.75" thickBot="1" x14ac:dyDescent="0.3">
      <c r="A11" s="49"/>
      <c r="B11" s="66">
        <v>1</v>
      </c>
      <c r="C11" s="37" t="s">
        <v>12</v>
      </c>
      <c r="D11" s="36" t="s">
        <v>267</v>
      </c>
      <c r="E11" s="37" t="s">
        <v>130</v>
      </c>
      <c r="F11" s="36" t="s">
        <v>83</v>
      </c>
      <c r="G11" s="63" t="s">
        <v>77</v>
      </c>
      <c r="H11" s="64" t="s">
        <v>265</v>
      </c>
      <c r="I11" s="38">
        <v>85000</v>
      </c>
      <c r="J11" s="39">
        <f>+I11*2.87%</f>
        <v>2439.5</v>
      </c>
      <c r="K11" s="39">
        <v>8576.99</v>
      </c>
      <c r="L11" s="39">
        <f>+I11*3.04%</f>
        <v>2584</v>
      </c>
      <c r="M11" s="39">
        <v>25</v>
      </c>
      <c r="N11" s="40">
        <f>SUM(J11:M11)</f>
        <v>13625.49</v>
      </c>
      <c r="O11" s="65">
        <f>+I11-N11</f>
        <v>71374.509999999995</v>
      </c>
      <c r="P11" s="61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</row>
    <row r="12" spans="1:192" s="14" customFormat="1" ht="32.25" thickBot="1" x14ac:dyDescent="0.55000000000000004">
      <c r="A12" s="12"/>
      <c r="B12" s="90" t="s">
        <v>126</v>
      </c>
      <c r="C12" s="93"/>
      <c r="D12" s="93"/>
      <c r="E12" s="93"/>
      <c r="F12" s="93"/>
      <c r="G12" s="93"/>
      <c r="H12" s="94"/>
      <c r="I12" s="16">
        <f t="shared" ref="I12:O12" si="0">SUM(I11)</f>
        <v>85000</v>
      </c>
      <c r="J12" s="16">
        <f t="shared" si="0"/>
        <v>2439.5</v>
      </c>
      <c r="K12" s="16">
        <f t="shared" si="0"/>
        <v>8576.99</v>
      </c>
      <c r="L12" s="16">
        <f t="shared" si="0"/>
        <v>2584</v>
      </c>
      <c r="M12" s="16">
        <f t="shared" si="0"/>
        <v>25</v>
      </c>
      <c r="N12" s="16">
        <f t="shared" si="0"/>
        <v>13625.49</v>
      </c>
      <c r="O12" s="16">
        <f t="shared" si="0"/>
        <v>71374.509999999995</v>
      </c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</row>
    <row r="13" spans="1:192" ht="21.75" customHeight="1" x14ac:dyDescent="0.25">
      <c r="I13" s="52"/>
      <c r="J13" s="52"/>
      <c r="K13" s="28"/>
      <c r="L13" s="28"/>
      <c r="M13" s="28"/>
      <c r="N13" s="28"/>
      <c r="O13" s="28"/>
      <c r="P13" s="8"/>
    </row>
    <row r="14" spans="1:192" x14ac:dyDescent="0.25">
      <c r="I14" s="52"/>
      <c r="J14" s="52"/>
      <c r="K14" s="52"/>
      <c r="L14" s="52"/>
      <c r="M14" s="52"/>
      <c r="N14" s="52"/>
      <c r="O14" s="52"/>
      <c r="P14"/>
    </row>
    <row r="15" spans="1:192" x14ac:dyDescent="0.25">
      <c r="I15" s="52"/>
      <c r="J15" s="52"/>
      <c r="K15" s="52"/>
      <c r="L15" s="52"/>
      <c r="M15" s="52"/>
      <c r="N15" s="52"/>
      <c r="O15" s="52"/>
    </row>
    <row r="16" spans="1:192" x14ac:dyDescent="0.25">
      <c r="I16" s="52"/>
      <c r="J16" s="52"/>
      <c r="K16" s="52"/>
      <c r="L16" s="52"/>
      <c r="M16" s="52"/>
      <c r="N16" s="52"/>
      <c r="O16" s="52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28"/>
      <c r="N18" s="9"/>
      <c r="O18" s="9"/>
    </row>
    <row r="19" spans="8:15" ht="31.5" x14ac:dyDescent="0.5">
      <c r="H19" s="41"/>
      <c r="I19" s="5"/>
      <c r="K19" s="28"/>
      <c r="N19" s="9"/>
      <c r="O19" s="9"/>
    </row>
    <row r="20" spans="8:15" ht="31.5" x14ac:dyDescent="0.5">
      <c r="H20" s="42"/>
      <c r="I20" s="5"/>
      <c r="K20" s="28"/>
      <c r="N20" s="9"/>
      <c r="O20" s="9"/>
    </row>
    <row r="21" spans="8:15" x14ac:dyDescent="0.25">
      <c r="I21" s="5"/>
      <c r="K21" s="28"/>
      <c r="N21" s="9"/>
      <c r="O21" s="9"/>
    </row>
    <row r="22" spans="8:15" x14ac:dyDescent="0.25">
      <c r="I22" s="5"/>
      <c r="K22" s="28"/>
      <c r="N22" s="9"/>
      <c r="O22" s="9"/>
    </row>
    <row r="23" spans="8:15" x14ac:dyDescent="0.25">
      <c r="I23" s="5"/>
      <c r="K23" s="28"/>
      <c r="N23" s="9"/>
      <c r="O23" s="9"/>
    </row>
    <row r="24" spans="8:15" x14ac:dyDescent="0.25">
      <c r="I24" s="5"/>
      <c r="K24" s="28"/>
      <c r="N24" s="9"/>
      <c r="O24" s="9"/>
    </row>
    <row r="25" spans="8:15" x14ac:dyDescent="0.25">
      <c r="I25" s="5"/>
      <c r="K25" s="28"/>
      <c r="N25" s="9"/>
      <c r="O25" s="9"/>
    </row>
    <row r="26" spans="8:15" x14ac:dyDescent="0.25">
      <c r="I26" s="5"/>
      <c r="K26" s="28"/>
      <c r="N26" s="9"/>
      <c r="O26" s="9"/>
    </row>
    <row r="27" spans="8:15" x14ac:dyDescent="0.25">
      <c r="I27" s="5"/>
      <c r="K27" s="28"/>
      <c r="N27" s="9"/>
      <c r="O27" s="9"/>
    </row>
    <row r="28" spans="8:15" x14ac:dyDescent="0.25">
      <c r="I28" s="5"/>
      <c r="K28" s="28"/>
      <c r="N28" s="9"/>
      <c r="O28" s="9"/>
    </row>
    <row r="29" spans="8:15" x14ac:dyDescent="0.25">
      <c r="I29" s="5"/>
      <c r="K29" s="28"/>
      <c r="N29" s="9"/>
      <c r="O29" s="9"/>
    </row>
    <row r="30" spans="8:15" x14ac:dyDescent="0.25">
      <c r="I30" s="5"/>
      <c r="K30" s="28"/>
      <c r="N30" s="9"/>
      <c r="O30" s="9"/>
    </row>
    <row r="31" spans="8:15" x14ac:dyDescent="0.25">
      <c r="I31" s="5"/>
      <c r="K31" s="28"/>
      <c r="N31" s="9"/>
      <c r="O31" s="9"/>
    </row>
    <row r="32" spans="8:15" x14ac:dyDescent="0.25">
      <c r="I32" s="5"/>
      <c r="K32" s="28"/>
      <c r="N32" s="9"/>
      <c r="O32" s="9"/>
    </row>
    <row r="33" spans="9:15" x14ac:dyDescent="0.25">
      <c r="I33" s="5"/>
      <c r="K33" s="28"/>
      <c r="N33" s="9"/>
      <c r="O33" s="9"/>
    </row>
    <row r="34" spans="9:15" x14ac:dyDescent="0.25">
      <c r="I34" s="5"/>
      <c r="K34" s="28"/>
      <c r="N34" s="9"/>
      <c r="O34" s="9"/>
    </row>
    <row r="35" spans="9:15" x14ac:dyDescent="0.25">
      <c r="I35" s="5"/>
      <c r="K35" s="28"/>
      <c r="M35" s="9"/>
      <c r="N35" s="9"/>
      <c r="O35" s="9"/>
    </row>
    <row r="36" spans="9:15" x14ac:dyDescent="0.25">
      <c r="I36" s="5"/>
      <c r="K36" s="28"/>
      <c r="N36" s="9"/>
      <c r="O36" s="9"/>
    </row>
    <row r="37" spans="9:15" x14ac:dyDescent="0.25">
      <c r="I37" s="5"/>
      <c r="K37" s="28"/>
      <c r="N37" s="9"/>
      <c r="O37" s="9"/>
    </row>
    <row r="38" spans="9:15" x14ac:dyDescent="0.25">
      <c r="I38" s="5"/>
      <c r="K38" s="28"/>
      <c r="N38" s="9"/>
      <c r="O38" s="9"/>
    </row>
    <row r="39" spans="9:15" x14ac:dyDescent="0.25">
      <c r="I39" s="5"/>
      <c r="K39" s="28"/>
      <c r="N39" s="9"/>
      <c r="O39" s="9"/>
    </row>
    <row r="40" spans="9:15" x14ac:dyDescent="0.25">
      <c r="I40" s="5"/>
      <c r="K40" s="28"/>
      <c r="N40" s="9"/>
      <c r="O40" s="9"/>
    </row>
    <row r="41" spans="9:15" x14ac:dyDescent="0.25">
      <c r="I41" s="5"/>
      <c r="K41" s="28"/>
      <c r="N41" s="9"/>
      <c r="O41" s="9"/>
    </row>
    <row r="42" spans="9:15" x14ac:dyDescent="0.25">
      <c r="I42" s="5"/>
      <c r="K42" s="28"/>
      <c r="N42" s="9"/>
      <c r="O42" s="9"/>
    </row>
    <row r="43" spans="9:15" x14ac:dyDescent="0.25">
      <c r="I43" s="5"/>
      <c r="K43" s="28"/>
      <c r="N43" s="9"/>
      <c r="O43" s="9"/>
    </row>
    <row r="44" spans="9:15" x14ac:dyDescent="0.25">
      <c r="I44" s="5"/>
      <c r="K44" s="28"/>
      <c r="M44" s="9"/>
      <c r="N44" s="9"/>
      <c r="O44" s="9"/>
    </row>
    <row r="45" spans="9:15" x14ac:dyDescent="0.25">
      <c r="I45" s="5"/>
      <c r="K45" s="28"/>
      <c r="N45" s="9"/>
      <c r="O45" s="9"/>
    </row>
    <row r="46" spans="9:15" x14ac:dyDescent="0.25">
      <c r="I46" s="5"/>
      <c r="K46" s="28"/>
      <c r="N46" s="9"/>
      <c r="O46" s="9"/>
    </row>
    <row r="47" spans="9:15" x14ac:dyDescent="0.25">
      <c r="I47" s="5"/>
      <c r="K47" s="28"/>
      <c r="N47" s="9"/>
      <c r="O47" s="9"/>
    </row>
    <row r="48" spans="9:15" x14ac:dyDescent="0.25">
      <c r="I48" s="5"/>
      <c r="K48" s="28"/>
      <c r="N48" s="9"/>
      <c r="O48" s="9"/>
    </row>
    <row r="49" spans="9:15" x14ac:dyDescent="0.25">
      <c r="I49" s="5"/>
      <c r="K49" s="28"/>
      <c r="N49" s="9"/>
      <c r="O49" s="9"/>
    </row>
    <row r="50" spans="9:15" x14ac:dyDescent="0.25">
      <c r="I50" s="5"/>
      <c r="K50" s="28"/>
      <c r="N50" s="9"/>
      <c r="O50" s="9"/>
    </row>
    <row r="51" spans="9:15" x14ac:dyDescent="0.25">
      <c r="I51" s="5"/>
      <c r="K51" s="28"/>
      <c r="N51" s="9"/>
      <c r="O51" s="9"/>
    </row>
    <row r="52" spans="9:15" x14ac:dyDescent="0.25">
      <c r="I52" s="5"/>
      <c r="K52" s="28"/>
      <c r="N52" s="9"/>
      <c r="O52" s="9"/>
    </row>
    <row r="53" spans="9:15" x14ac:dyDescent="0.25">
      <c r="I53" s="5"/>
      <c r="K53" s="28"/>
      <c r="N53" s="9"/>
      <c r="O53" s="9"/>
    </row>
    <row r="54" spans="9:15" x14ac:dyDescent="0.25">
      <c r="I54" s="5"/>
      <c r="K54" s="28"/>
      <c r="N54" s="9"/>
      <c r="O54" s="9"/>
    </row>
    <row r="55" spans="9:15" x14ac:dyDescent="0.25">
      <c r="I55" s="5"/>
      <c r="K55" s="28"/>
      <c r="N55" s="9"/>
      <c r="O55" s="9"/>
    </row>
    <row r="56" spans="9:15" x14ac:dyDescent="0.25">
      <c r="I56" s="5"/>
      <c r="K56" s="28"/>
      <c r="N56" s="9"/>
      <c r="O56" s="9"/>
    </row>
    <row r="57" spans="9:15" x14ac:dyDescent="0.25">
      <c r="I57" s="5"/>
      <c r="K57" s="28"/>
      <c r="O57" s="9"/>
    </row>
    <row r="58" spans="9:15" x14ac:dyDescent="0.25">
      <c r="K58" s="28"/>
    </row>
    <row r="59" spans="9:15" x14ac:dyDescent="0.25">
      <c r="K59" s="28"/>
    </row>
    <row r="60" spans="9:15" x14ac:dyDescent="0.25">
      <c r="I60" s="5"/>
      <c r="J60" s="5"/>
      <c r="K60" s="28"/>
      <c r="L60" s="9"/>
      <c r="M60" s="9"/>
      <c r="N60" s="9"/>
      <c r="O60" s="9"/>
    </row>
    <row r="61" spans="9:15" x14ac:dyDescent="0.25">
      <c r="K61" s="28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FIJAS OCT 2024</vt:lpstr>
      <vt:lpstr> TEMPORALES OCT 2024</vt:lpstr>
      <vt:lpstr>PERIODO PROBATORIO OCT 2024</vt:lpstr>
      <vt:lpstr>INTERINATO OCT 2024</vt:lpstr>
      <vt:lpstr>TRAMITE OCT 2024</vt:lpstr>
      <vt:lpstr>'FIJAS OCT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2024-10-29T20:00:58Z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