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BN3PEPF00001EA4\EXCELCNV\aa55f177-cd11-4813-bac6-c7dfe788fbcd\"/>
    </mc:Choice>
  </mc:AlternateContent>
  <xr:revisionPtr revIDLastSave="0" documentId="8_{98960E9A-8AFC-4FB0-AE95-E0CC382361D9}" xr6:coauthVersionLast="47" xr6:coauthVersionMax="47" xr10:uidLastSave="{00000000-0000-0000-0000-000000000000}"/>
  <bookViews>
    <workbookView xWindow="-60" yWindow="-60" windowWidth="15480" windowHeight="11640" xr2:uid="{1FD6FE42-5183-4813-B163-1B5EE6F49D4D}"/>
  </bookViews>
  <sheets>
    <sheet name=" TEMPORALES MAYO 2024" sheetId="3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7" i="3" l="1"/>
  <c r="J37" i="3"/>
  <c r="N37" i="3"/>
  <c r="O37" i="3"/>
  <c r="J19" i="3"/>
  <c r="N19" i="3"/>
  <c r="O19" i="3"/>
  <c r="L70" i="3"/>
  <c r="L68" i="3"/>
  <c r="L66" i="3"/>
  <c r="L57" i="3"/>
  <c r="L56" i="3"/>
  <c r="L55" i="3"/>
  <c r="L54" i="3"/>
  <c r="L53" i="3"/>
  <c r="L52" i="3"/>
  <c r="L51" i="3"/>
  <c r="L50" i="3"/>
  <c r="L49" i="3"/>
  <c r="L48" i="3"/>
  <c r="L45" i="3"/>
  <c r="L44" i="3"/>
  <c r="L41" i="3"/>
  <c r="L38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0" i="3"/>
  <c r="L19" i="3"/>
  <c r="L18" i="3"/>
  <c r="L17" i="3"/>
  <c r="L16" i="3"/>
  <c r="L13" i="3"/>
  <c r="L15" i="3"/>
  <c r="N15" i="3"/>
  <c r="O15" i="3"/>
  <c r="L14" i="3"/>
  <c r="L12" i="3"/>
  <c r="L11" i="3"/>
  <c r="L21" i="3"/>
  <c r="L39" i="3"/>
  <c r="L40" i="3"/>
  <c r="L42" i="3"/>
  <c r="L43" i="3"/>
  <c r="N43" i="3"/>
  <c r="O43" i="3"/>
  <c r="L46" i="3"/>
  <c r="L47" i="3"/>
  <c r="L58" i="3"/>
  <c r="L59" i="3"/>
  <c r="N59" i="3"/>
  <c r="O59" i="3"/>
  <c r="L60" i="3"/>
  <c r="L61" i="3"/>
  <c r="L62" i="3"/>
  <c r="L63" i="3"/>
  <c r="L64" i="3"/>
  <c r="L65" i="3"/>
  <c r="L67" i="3"/>
  <c r="L69" i="3"/>
  <c r="L71" i="3"/>
  <c r="J12" i="3"/>
  <c r="N12" i="3"/>
  <c r="J14" i="3"/>
  <c r="N14" i="3"/>
  <c r="O14" i="3"/>
  <c r="J15" i="3"/>
  <c r="J13" i="3"/>
  <c r="N13" i="3"/>
  <c r="O13" i="3"/>
  <c r="J16" i="3"/>
  <c r="N16" i="3"/>
  <c r="O16" i="3"/>
  <c r="J17" i="3"/>
  <c r="J18" i="3"/>
  <c r="N18" i="3"/>
  <c r="O18" i="3"/>
  <c r="J20" i="3"/>
  <c r="N20" i="3"/>
  <c r="O20" i="3"/>
  <c r="J21" i="3"/>
  <c r="N21" i="3"/>
  <c r="O21" i="3"/>
  <c r="J22" i="3"/>
  <c r="N22" i="3"/>
  <c r="O22" i="3"/>
  <c r="J23" i="3"/>
  <c r="N23" i="3"/>
  <c r="O23" i="3"/>
  <c r="J24" i="3"/>
  <c r="N24" i="3"/>
  <c r="O24" i="3"/>
  <c r="J25" i="3"/>
  <c r="J26" i="3"/>
  <c r="J27" i="3"/>
  <c r="N27" i="3"/>
  <c r="O27" i="3"/>
  <c r="J28" i="3"/>
  <c r="J29" i="3"/>
  <c r="N29" i="3"/>
  <c r="O29" i="3"/>
  <c r="J30" i="3"/>
  <c r="N30" i="3"/>
  <c r="O30" i="3"/>
  <c r="J31" i="3"/>
  <c r="N31" i="3"/>
  <c r="O31" i="3"/>
  <c r="J32" i="3"/>
  <c r="N32" i="3"/>
  <c r="O32" i="3"/>
  <c r="J33" i="3"/>
  <c r="N33" i="3"/>
  <c r="O33" i="3"/>
  <c r="J34" i="3"/>
  <c r="N34" i="3"/>
  <c r="O34" i="3"/>
  <c r="J35" i="3"/>
  <c r="N35" i="3"/>
  <c r="O35" i="3"/>
  <c r="J36" i="3"/>
  <c r="J38" i="3"/>
  <c r="N38" i="3"/>
  <c r="O38" i="3"/>
  <c r="J39" i="3"/>
  <c r="J40" i="3"/>
  <c r="N40" i="3"/>
  <c r="O40" i="3"/>
  <c r="J41" i="3"/>
  <c r="J42" i="3"/>
  <c r="N42" i="3"/>
  <c r="O42" i="3"/>
  <c r="J43" i="3"/>
  <c r="J44" i="3"/>
  <c r="N44" i="3"/>
  <c r="O44" i="3"/>
  <c r="J45" i="3"/>
  <c r="J46" i="3"/>
  <c r="N46" i="3"/>
  <c r="O46" i="3"/>
  <c r="J47" i="3"/>
  <c r="N47" i="3"/>
  <c r="O47" i="3"/>
  <c r="J48" i="3"/>
  <c r="N48" i="3"/>
  <c r="O48" i="3"/>
  <c r="J49" i="3"/>
  <c r="N49" i="3"/>
  <c r="O49" i="3"/>
  <c r="J50" i="3"/>
  <c r="N50" i="3"/>
  <c r="O50" i="3"/>
  <c r="J51" i="3"/>
  <c r="N51" i="3"/>
  <c r="O51" i="3"/>
  <c r="J52" i="3"/>
  <c r="N52" i="3"/>
  <c r="O52" i="3"/>
  <c r="J53" i="3"/>
  <c r="N53" i="3"/>
  <c r="O53" i="3"/>
  <c r="J54" i="3"/>
  <c r="N54" i="3"/>
  <c r="O54" i="3"/>
  <c r="J55" i="3"/>
  <c r="J56" i="3"/>
  <c r="N56" i="3"/>
  <c r="O56" i="3"/>
  <c r="J57" i="3"/>
  <c r="N57" i="3"/>
  <c r="O57" i="3"/>
  <c r="J58" i="3"/>
  <c r="N58" i="3"/>
  <c r="O58" i="3"/>
  <c r="J59" i="3"/>
  <c r="J60" i="3"/>
  <c r="N60" i="3"/>
  <c r="O60" i="3"/>
  <c r="J61" i="3"/>
  <c r="N61" i="3"/>
  <c r="O61" i="3"/>
  <c r="J62" i="3"/>
  <c r="N62" i="3"/>
  <c r="O62" i="3"/>
  <c r="J63" i="3"/>
  <c r="N63" i="3"/>
  <c r="O63" i="3"/>
  <c r="J64" i="3"/>
  <c r="N64" i="3"/>
  <c r="O64" i="3"/>
  <c r="J65" i="3"/>
  <c r="N65" i="3"/>
  <c r="O65" i="3"/>
  <c r="J66" i="3"/>
  <c r="N66" i="3"/>
  <c r="O66" i="3"/>
  <c r="J67" i="3"/>
  <c r="N67" i="3"/>
  <c r="O67" i="3"/>
  <c r="J68" i="3"/>
  <c r="N68" i="3"/>
  <c r="O68" i="3"/>
  <c r="J69" i="3"/>
  <c r="N69" i="3"/>
  <c r="O69" i="3"/>
  <c r="J70" i="3"/>
  <c r="N70" i="3"/>
  <c r="O70" i="3"/>
  <c r="J71" i="3"/>
  <c r="J11" i="3"/>
  <c r="M72" i="3"/>
  <c r="K72" i="3"/>
  <c r="I72" i="3"/>
  <c r="N25" i="3"/>
  <c r="O25" i="3"/>
  <c r="N17" i="3"/>
  <c r="O17" i="3"/>
  <c r="N11" i="3"/>
  <c r="O11" i="3"/>
  <c r="L72" i="3"/>
  <c r="N41" i="3"/>
  <c r="O41" i="3"/>
  <c r="N26" i="3"/>
  <c r="O26" i="3"/>
  <c r="N71" i="3"/>
  <c r="O71" i="3"/>
  <c r="N39" i="3"/>
  <c r="O39" i="3"/>
  <c r="N28" i="3"/>
  <c r="O28" i="3"/>
  <c r="N36" i="3"/>
  <c r="O36" i="3"/>
  <c r="N45" i="3"/>
  <c r="O45" i="3"/>
  <c r="N55" i="3"/>
  <c r="O55" i="3"/>
  <c r="O12" i="3"/>
  <c r="O72" i="3"/>
  <c r="N72" i="3"/>
  <c r="J72" i="3"/>
</calcChain>
</file>

<file path=xl/sharedStrings.xml><?xml version="1.0" encoding="utf-8"?>
<sst xmlns="http://schemas.openxmlformats.org/spreadsheetml/2006/main" count="384" uniqueCount="125">
  <si>
    <t>Departamento de Recursos Humanos</t>
  </si>
  <si>
    <t>Nómina Personal Temporal</t>
  </si>
  <si>
    <t>Mayo 2024</t>
  </si>
  <si>
    <t>No.</t>
  </si>
  <si>
    <t>Nombre</t>
  </si>
  <si>
    <t>Genero</t>
  </si>
  <si>
    <t>Función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</si>
  <si>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</si>
  <si>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</si>
  <si>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</si>
  <si>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</si>
  <si>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</si>
  <si>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</si>
  <si>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</si>
  <si>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</si>
  <si>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</si>
  <si>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</si>
  <si>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JOAN CAROLINA ARBAJE BERGES</t>
  </si>
  <si>
    <t>FEMENINO</t>
  </si>
  <si>
    <t>ENCARGADO DEPARTAMENTO JURIDICO</t>
  </si>
  <si>
    <t>V</t>
  </si>
  <si>
    <t>LEGAL</t>
  </si>
  <si>
    <t>TEMPORAL</t>
  </si>
  <si>
    <t>JOSE LUIS MAÑON JAVIER</t>
  </si>
  <si>
    <t>MASCULINO</t>
  </si>
  <si>
    <t>ENCARGADO (A) FINANCIERO (A)</t>
  </si>
  <si>
    <t>FINANCIERO</t>
  </si>
  <si>
    <t>BESSY MARIA SANTANA BELTREZ</t>
  </si>
  <si>
    <t xml:space="preserve">ENCARGADA ADMINISTRATIVA </t>
  </si>
  <si>
    <t>ADMINISTRATIVO</t>
  </si>
  <si>
    <t>LUIS OMAR UREÑA PEREZ</t>
  </si>
  <si>
    <t>ENCARGADO DEL DEPARTAMENTO DE INGENIERIA</t>
  </si>
  <si>
    <t>INGENIERIA</t>
  </si>
  <si>
    <t>JUAN MARTINEZ RECIO</t>
  </si>
  <si>
    <t>ENCARGADO DPTO. DE TECNOLOGIA</t>
  </si>
  <si>
    <t>TECNOLOGIA</t>
  </si>
  <si>
    <t>DABEIRY NOVA CESPEDES</t>
  </si>
  <si>
    <t xml:space="preserve">ENC. DE DIV. COMPRAS Y CONTRATACIONES </t>
  </si>
  <si>
    <t>DORYS ALTAGRACIA NUÑEZ FELIZ</t>
  </si>
  <si>
    <t>ENCARGADO (A) SECCION JURIDICA</t>
  </si>
  <si>
    <t>WILLIAM GABRIEL FERREIRA DE JESUS</t>
  </si>
  <si>
    <t xml:space="preserve">ENC. DIVISION DISEÑO ESTRUCTURAL </t>
  </si>
  <si>
    <t>ALISBETH ACOSTA SANTANA</t>
  </si>
  <si>
    <t>ENC. CUBICACIONES</t>
  </si>
  <si>
    <t>MILAGROS CATALINA ALVAREZ ROSARIO</t>
  </si>
  <si>
    <t>ENC. DE ALMACEN Y SUMINISTRO</t>
  </si>
  <si>
    <t>LAURA MARIA JEREZ PICHARDO</t>
  </si>
  <si>
    <t>ANALISTA LEGAL</t>
  </si>
  <si>
    <t>IV</t>
  </si>
  <si>
    <t>MARÍA ALTAGRACIA PÉREZ ROSA DE MERGEN</t>
  </si>
  <si>
    <t>ANALISTA DE DOCUMENTACION</t>
  </si>
  <si>
    <t>DIRECCION EJECUTIVA</t>
  </si>
  <si>
    <t>LIZ MARSELL MEJIA MARTINEZ</t>
  </si>
  <si>
    <t>ENC. SECC. DESARROLLO INSTITUCIONAL</t>
  </si>
  <si>
    <t>PLANIFICACION</t>
  </si>
  <si>
    <t>CRISTIAN GARCIA MONTILLA</t>
  </si>
  <si>
    <t>ANALISTA COMPRAS</t>
  </si>
  <si>
    <t>BERTINA ALCIRA PELLERANO LUPERON</t>
  </si>
  <si>
    <t xml:space="preserve">ANALISTA DE COMPRAS Y CONTRATACIONES </t>
  </si>
  <si>
    <t>ISABEL POZO PICHARDO</t>
  </si>
  <si>
    <t>ARQUITECTO (A)</t>
  </si>
  <si>
    <t>JENNY JOANNY VASQUEZ CASTRO</t>
  </si>
  <si>
    <t>ANALISTA PROYECTOS</t>
  </si>
  <si>
    <t>YAHAIRA ROXANNA GUERRA BRITO</t>
  </si>
  <si>
    <t>RODRIGO REYNOSO GARCIA</t>
  </si>
  <si>
    <t>SUPERVISOR DE OBRAS</t>
  </si>
  <si>
    <t>JUAN CARLOS GUZMAN VALERIO</t>
  </si>
  <si>
    <t>JOSE ROMAN ESTEVES NUÑEZ</t>
  </si>
  <si>
    <t>WILSON ROSARIO ROBLES</t>
  </si>
  <si>
    <t>TOPOGRAFO (A)</t>
  </si>
  <si>
    <t>DELDANIA HERNANDEZ BAUTISTA</t>
  </si>
  <si>
    <t>INGENIERO (A) CIVIL</t>
  </si>
  <si>
    <t>WILMAN JANEL MARTINEZ PEREZ</t>
  </si>
  <si>
    <t>RAMON EDUARDO GARDON GUERRERO</t>
  </si>
  <si>
    <t>ELVIN ANTONIO PEÑA FLAMBERG</t>
  </si>
  <si>
    <t>DENNIS MANUEL GUZMAN RAMIREZ</t>
  </si>
  <si>
    <t>RAUL PILAR ROA MEDINA</t>
  </si>
  <si>
    <t>AWILDA MIGUELINA VARGAS GUZMAN</t>
  </si>
  <si>
    <t>MARIELA CONCEPCION ESTEVEZ UREÑA</t>
  </si>
  <si>
    <t>KEYLLIN SHARINE DE LOS SANTOS MENDEZ</t>
  </si>
  <si>
    <t>GILBANIA ARLETTE ORTIZ QUEZADA</t>
  </si>
  <si>
    <t>JOEL REYES HERNANDEZ</t>
  </si>
  <si>
    <t>RONIRIS SILVERIO GONZALEZ</t>
  </si>
  <si>
    <t>ANALISTA DE NOMINAS</t>
  </si>
  <si>
    <t>RECURSOS HUMANOS</t>
  </si>
  <si>
    <t>DHARIANA MENDEZ MEDINA</t>
  </si>
  <si>
    <t>ANALISTA RECURSOS HUMANOS I</t>
  </si>
  <si>
    <t>DUVAL BELTRE ENCARNACION</t>
  </si>
  <si>
    <t>ERICK ALEXANDER DESANCROS DIVISON</t>
  </si>
  <si>
    <t>EDDY LEONARDO VENTURA ESTEVEZ</t>
  </si>
  <si>
    <t>FRAULIN ANEURIS PEREZ SEGURA</t>
  </si>
  <si>
    <t>GABRIEL ROSARIO ROSARIO</t>
  </si>
  <si>
    <t>PAMELA SOSA MORÁN</t>
  </si>
  <si>
    <t>EMIL ALEJANDRO SUAREZ MERCEDES</t>
  </si>
  <si>
    <t>INGENIERO DE DRENAJE</t>
  </si>
  <si>
    <t>ARIEL RADHAMES LOPEZ MENDOZA</t>
  </si>
  <si>
    <t>FRANCISCO ALBERTO VOLQUEZ BATISTA</t>
  </si>
  <si>
    <t>LUCIA MERCEDES RODRIGO LOPEZ</t>
  </si>
  <si>
    <t>JENNIFER ESTIVANY MENDOZA ABREU</t>
  </si>
  <si>
    <t>CLAUDIA ESTHER VALENZUELA MARTINEZ</t>
  </si>
  <si>
    <t>GARDENYS ESMERALDA RODRIGUEZ FERRER</t>
  </si>
  <si>
    <t>JOHANMI DE LOS SANTOS ROMERO</t>
  </si>
  <si>
    <t>JEAN CARLOS ADAMES DEL POZO</t>
  </si>
  <si>
    <t>ANALISTA  DE RECURSOS HUMANOS</t>
  </si>
  <si>
    <t>YSATI YARIDY RODRIGUEZ REYES</t>
  </si>
  <si>
    <t>ARQUITECTA</t>
  </si>
  <si>
    <t>FRANCIS ENMANUEL FERREYRA ESTEVEZ</t>
  </si>
  <si>
    <t>TECNICO INGENIERIA</t>
  </si>
  <si>
    <t>III</t>
  </si>
  <si>
    <t>JUAN CRISTIAN MONTAÑO MAÑON</t>
  </si>
  <si>
    <t>ADALGISA ANTUNA</t>
  </si>
  <si>
    <t>GESTOR DE PROGRAMAS DE LIMPIEZA</t>
  </si>
  <si>
    <t>ANEUDY HERNANDEZ LEYBA</t>
  </si>
  <si>
    <t>TECNICO ADMINISTRATIVO</t>
  </si>
  <si>
    <t>LAURENCIO ERNESTO CANTALICIO CALDERON</t>
  </si>
  <si>
    <t>BRYAN ANDRES DE LA ROSA GOMEZ</t>
  </si>
  <si>
    <t>SOPORTE TECNICO</t>
  </si>
  <si>
    <t>OLGA LIDIA DE LOS SANTOS VALENZUELA</t>
  </si>
  <si>
    <t>RUBEN ELIAS LIMBAR VIZCAINO</t>
  </si>
  <si>
    <t>ENMANUEL NUÑEZ GERMOSEN</t>
  </si>
  <si>
    <t>TECNICO DE COMPRAS</t>
  </si>
  <si>
    <t>NAYIB ALBERTO MUSTAFA NUÑEZ</t>
  </si>
  <si>
    <t>TECNICO CONTABILIDAD</t>
  </si>
  <si>
    <t>CONTABILIDAD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</si>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</sst>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1" applyNumberFormat="0" applyFill="0" applyAlignment="0" applyProtection="0"/>
  </cellStyleXfs>
  <cellXfs count="45">
    <xf numFmtId="0" fontId="0" fillId="0" borderId="0" xfId="0"/>
    <xf numFmtId="0" fontId="0" fillId="0" borderId="1" xfId="0" applyBorder="1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" fontId="0" fillId="0" borderId="0" xfId="0" applyNumberFormat="1" applyAlignment="1">
      <alignment horizontal="center"/>
    </xf>
    <xf numFmtId="0" fontId="8" fillId="3" borderId="0" xfId="0" applyFont="1" applyFill="1"/>
    <xf numFmtId="0" fontId="8" fillId="0" borderId="0" xfId="0" applyFont="1"/>
    <xf numFmtId="0" fontId="8" fillId="4" borderId="2" xfId="0" applyFont="1" applyFill="1" applyBorder="1"/>
    <xf numFmtId="4" fontId="8" fillId="4" borderId="3" xfId="0" applyNumberFormat="1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43" fontId="7" fillId="0" borderId="1" xfId="1" applyFont="1" applyFill="1" applyBorder="1"/>
    <xf numFmtId="43" fontId="5" fillId="3" borderId="0" xfId="1" applyFont="1" applyFill="1" applyAlignment="1">
      <alignment horizontal="center"/>
    </xf>
    <xf numFmtId="43" fontId="5" fillId="0" borderId="0" xfId="1" applyFont="1" applyBorder="1" applyAlignment="1">
      <alignment horizontal="center"/>
    </xf>
    <xf numFmtId="43" fontId="5" fillId="0" borderId="0" xfId="1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3" fontId="7" fillId="0" borderId="1" xfId="1" applyFont="1" applyFill="1" applyBorder="1" applyAlignment="1">
      <alignment vertical="center"/>
    </xf>
    <xf numFmtId="49" fontId="2" fillId="5" borderId="5" xfId="3" applyNumberFormat="1" applyFont="1" applyFill="1" applyBorder="1" applyAlignment="1">
      <alignment horizontal="center" vertical="center" wrapText="1"/>
    </xf>
    <xf numFmtId="49" fontId="2" fillId="5" borderId="6" xfId="3" applyNumberFormat="1" applyFont="1" applyFill="1" applyBorder="1" applyAlignment="1">
      <alignment horizontal="center" vertical="center" wrapText="1"/>
    </xf>
    <xf numFmtId="49" fontId="9" fillId="5" borderId="6" xfId="0" applyNumberFormat="1" applyFont="1" applyFill="1" applyBorder="1" applyAlignment="1">
      <alignment horizontal="center" vertical="center" wrapText="1"/>
    </xf>
    <xf numFmtId="0" fontId="2" fillId="5" borderId="6" xfId="3" applyFont="1" applyFill="1" applyBorder="1" applyAlignment="1">
      <alignment horizontal="center" vertical="center" wrapText="1"/>
    </xf>
    <xf numFmtId="40" fontId="2" fillId="5" borderId="7" xfId="3" applyNumberFormat="1" applyFont="1" applyFill="1" applyBorder="1" applyAlignment="1">
      <alignment horizontal="center" vertical="center" wrapText="1"/>
    </xf>
    <xf numFmtId="43" fontId="2" fillId="5" borderId="6" xfId="1" applyFont="1" applyFill="1" applyBorder="1" applyAlignment="1">
      <alignment horizontal="center" vertical="center" wrapText="1"/>
    </xf>
    <xf numFmtId="43" fontId="5" fillId="0" borderId="0" xfId="1" applyFont="1" applyBorder="1"/>
    <xf numFmtId="0" fontId="0" fillId="0" borderId="0" xfId="0" applyAlignment="1">
      <alignment vertical="center"/>
    </xf>
    <xf numFmtId="0" fontId="7" fillId="0" borderId="1" xfId="0" applyFont="1" applyBorder="1" applyAlignment="1">
      <alignment vertical="center" wrapText="1"/>
    </xf>
    <xf numFmtId="4" fontId="7" fillId="0" borderId="0" xfId="0" applyNumberFormat="1" applyFont="1" applyAlignment="1">
      <alignment vertic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43" fontId="7" fillId="3" borderId="0" xfId="1" applyFont="1" applyFill="1" applyAlignment="1">
      <alignment horizont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10" fillId="4" borderId="8" xfId="0" applyFont="1" applyFill="1" applyBorder="1" applyAlignment="1">
      <alignment horizontal="center" wrapText="1"/>
    </xf>
    <xf numFmtId="0" fontId="11" fillId="0" borderId="9" xfId="0" applyFont="1" applyBorder="1" applyAlignment="1">
      <alignment wrapText="1"/>
    </xf>
    <xf numFmtId="0" fontId="11" fillId="0" borderId="10" xfId="0" applyFont="1" applyBorder="1" applyAlignment="1">
      <alignment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DBC9B1EE-AE36-4B8A-AB43-1158D7A64FC9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3</xdr:col>
      <xdr:colOff>933450</xdr:colOff>
      <xdr:row>8</xdr:row>
      <xdr:rowOff>85725</xdr:rowOff>
    </xdr:to>
    <xdr:pic>
      <xdr:nvPicPr>
        <xdr:cNvPr id="2791" name="1 Imagen">
          <a:extLst>
            <a:ext uri="{FF2B5EF4-FFF2-40B4-BE49-F238E27FC236}">
              <a16:creationId xmlns:a16="http://schemas.microsoft.com/office/drawing/2014/main" id="{C26A7B33-64EA-2FB3-6D78-0CA3C75E5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762000</xdr:colOff>
      <xdr:row>1</xdr:row>
      <xdr:rowOff>133350</xdr:rowOff>
    </xdr:from>
    <xdr:to>
      <xdr:col>14</xdr:col>
      <xdr:colOff>1171575</xdr:colOff>
      <xdr:row>9</xdr:row>
      <xdr:rowOff>180975</xdr:rowOff>
    </xdr:to>
    <xdr:pic>
      <xdr:nvPicPr>
        <xdr:cNvPr id="2792" name="Imagen 2">
          <a:extLst>
            <a:ext uri="{FF2B5EF4-FFF2-40B4-BE49-F238E27FC236}">
              <a16:creationId xmlns:a16="http://schemas.microsoft.com/office/drawing/2014/main" id="{D8D2497B-6F0F-C113-77B9-364B1F173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54550" y="323850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BE781-58B4-4130-8C76-C597145ABE9A}">
  <dimension ref="A1:GJ115"/>
  <sheetViews>
    <sheetView showGridLines="0" tabSelected="1" topLeftCell="K48" zoomScaleNormal="100" zoomScaleSheetLayoutView="55" workbookViewId="0">
      <selection activeCell="H87" sqref="H87"/>
    </sheetView>
  </sheetViews>
  <sheetFormatPr defaultRowHeight="15"/>
  <cols>
    <col min="1" max="1" width="2.5703125" customWidth="1"/>
    <col min="2" max="2" width="6.28515625" style="6" customWidth="1"/>
    <col min="3" max="3" width="40.85546875" customWidth="1"/>
    <col min="4" max="4" width="14.7109375" style="6" customWidth="1"/>
    <col min="5" max="5" width="43.5703125" customWidth="1"/>
    <col min="6" max="6" width="16.85546875" style="6" customWidth="1"/>
    <col min="7" max="7" width="21.5703125" style="6" customWidth="1"/>
    <col min="8" max="8" width="16.7109375" style="6" customWidth="1"/>
    <col min="9" max="9" width="18.140625" customWidth="1"/>
    <col min="10" max="10" width="18.42578125" customWidth="1"/>
    <col min="11" max="11" width="17.140625" style="19" customWidth="1"/>
    <col min="12" max="12" width="15.5703125" style="6" customWidth="1"/>
    <col min="13" max="13" width="16.42578125" style="6" customWidth="1"/>
    <col min="14" max="14" width="15.7109375" style="6" bestFit="1" customWidth="1"/>
    <col min="15" max="15" width="18.5703125" style="6" customWidth="1"/>
    <col min="16" max="16" width="14.42578125" style="4" customWidth="1"/>
    <col min="17" max="256" width="11.42578125" customWidth="1"/>
  </cols>
  <sheetData>
    <row r="1" spans="1:192">
      <c r="B1" s="2"/>
      <c r="C1" s="3"/>
      <c r="D1" s="2"/>
      <c r="E1" s="3"/>
      <c r="F1" s="2"/>
      <c r="G1" s="2"/>
      <c r="H1" s="2"/>
      <c r="I1" s="3"/>
      <c r="J1" s="4"/>
      <c r="K1" s="17"/>
      <c r="L1" s="7"/>
      <c r="M1" s="7"/>
      <c r="N1" s="7"/>
      <c r="O1" s="7"/>
      <c r="P1" s="8"/>
    </row>
    <row r="2" spans="1:192">
      <c r="B2" s="2"/>
      <c r="C2" s="3"/>
      <c r="D2" s="2"/>
      <c r="E2" s="3"/>
      <c r="F2" s="2"/>
      <c r="G2" s="2"/>
      <c r="H2" s="2"/>
      <c r="I2" s="3"/>
      <c r="J2" s="4"/>
      <c r="K2" s="17"/>
      <c r="L2" s="7"/>
      <c r="M2" s="7"/>
      <c r="N2" s="7"/>
      <c r="O2" s="7"/>
      <c r="P2" s="8"/>
    </row>
    <row r="3" spans="1:192">
      <c r="B3" s="2"/>
      <c r="C3" s="3"/>
      <c r="D3" s="2"/>
      <c r="E3" s="3"/>
      <c r="F3" s="2"/>
      <c r="G3" s="2"/>
      <c r="H3" s="2"/>
      <c r="I3" s="3"/>
      <c r="J3" s="4"/>
      <c r="K3" s="17"/>
      <c r="L3" s="7"/>
      <c r="M3" s="7"/>
      <c r="N3" s="7"/>
      <c r="O3" s="7"/>
      <c r="P3" s="8"/>
    </row>
    <row r="4" spans="1:192" ht="16.5">
      <c r="B4" s="39"/>
      <c r="C4" s="39"/>
      <c r="D4" s="39"/>
      <c r="E4" s="39"/>
      <c r="F4" s="39"/>
      <c r="G4" s="39"/>
      <c r="H4" s="39"/>
      <c r="I4" s="39"/>
      <c r="J4" s="4"/>
      <c r="K4" s="17"/>
      <c r="L4" s="7"/>
      <c r="M4" s="7"/>
      <c r="N4" s="7"/>
      <c r="O4" s="7"/>
      <c r="P4" s="8"/>
    </row>
    <row r="5" spans="1:192" ht="16.5">
      <c r="B5" s="39" t="s">
        <v>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8"/>
    </row>
    <row r="6" spans="1:192" s="1" customFormat="1" ht="15.75">
      <c r="A6"/>
      <c r="B6" s="40" t="s">
        <v>1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>
      <c r="A7"/>
      <c r="B7" s="41" t="s">
        <v>2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>
      <c r="A8"/>
      <c r="B8" s="2"/>
      <c r="C8" s="2"/>
      <c r="D8" s="2"/>
      <c r="E8" s="2"/>
      <c r="F8" s="2"/>
      <c r="G8" s="2"/>
      <c r="H8" s="2"/>
      <c r="I8" s="2"/>
      <c r="J8" s="4"/>
      <c r="K8" s="17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>
      <c r="A9"/>
      <c r="B9" s="36"/>
      <c r="C9" s="37"/>
      <c r="D9" s="36"/>
      <c r="E9" s="37"/>
      <c r="F9" s="36"/>
      <c r="G9" s="36"/>
      <c r="H9" s="36"/>
      <c r="I9" s="37"/>
      <c r="J9" s="37"/>
      <c r="K9" s="38"/>
      <c r="L9" s="36"/>
      <c r="M9" s="36"/>
      <c r="N9" s="36"/>
      <c r="O9" s="36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>
      <c r="A10"/>
      <c r="B10" s="26" t="s">
        <v>3</v>
      </c>
      <c r="C10" s="27" t="s">
        <v>4</v>
      </c>
      <c r="D10" s="27" t="s">
        <v>5</v>
      </c>
      <c r="E10" s="27" t="s">
        <v>6</v>
      </c>
      <c r="F10" s="27" t="s">
        <v>7</v>
      </c>
      <c r="G10" s="27" t="s">
        <v>8</v>
      </c>
      <c r="H10" s="28" t="s">
        <v>9</v>
      </c>
      <c r="I10" s="27" t="s">
        <v>10</v>
      </c>
      <c r="J10" s="29" t="s">
        <v>11</v>
      </c>
      <c r="K10" s="31" t="s">
        <v>12</v>
      </c>
      <c r="L10" s="29" t="s">
        <v>13</v>
      </c>
      <c r="M10" s="29" t="s">
        <v>14</v>
      </c>
      <c r="N10" s="29" t="s">
        <v>15</v>
      </c>
      <c r="O10" s="30" t="s">
        <v>16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1" customFormat="1">
      <c r="A11"/>
      <c r="B11" s="20">
        <v>1</v>
      </c>
      <c r="C11" s="14" t="s">
        <v>17</v>
      </c>
      <c r="D11" s="15" t="s">
        <v>18</v>
      </c>
      <c r="E11" s="14" t="s">
        <v>19</v>
      </c>
      <c r="F11" s="15" t="s">
        <v>20</v>
      </c>
      <c r="G11" s="15" t="s">
        <v>21</v>
      </c>
      <c r="H11" s="15" t="s">
        <v>22</v>
      </c>
      <c r="I11" s="16">
        <v>150000</v>
      </c>
      <c r="J11" s="16">
        <f>+I11*2.87%</f>
        <v>4305</v>
      </c>
      <c r="K11" s="16">
        <v>23866.62</v>
      </c>
      <c r="L11" s="16">
        <f>+I11*3.04%</f>
        <v>4560</v>
      </c>
      <c r="M11" s="16">
        <v>25</v>
      </c>
      <c r="N11" s="16">
        <f>SUM(J11:M11)</f>
        <v>32756.62</v>
      </c>
      <c r="O11" s="16">
        <f>+I11-N11</f>
        <v>117243.38</v>
      </c>
      <c r="P11" s="5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2" s="1" customFormat="1">
      <c r="A12"/>
      <c r="B12" s="20">
        <v>2</v>
      </c>
      <c r="C12" s="14" t="s">
        <v>23</v>
      </c>
      <c r="D12" s="15" t="s">
        <v>24</v>
      </c>
      <c r="E12" s="14" t="s">
        <v>25</v>
      </c>
      <c r="F12" s="15" t="s">
        <v>20</v>
      </c>
      <c r="G12" s="15" t="s">
        <v>26</v>
      </c>
      <c r="H12" s="15" t="s">
        <v>22</v>
      </c>
      <c r="I12" s="16">
        <v>150000</v>
      </c>
      <c r="J12" s="16">
        <f t="shared" ref="J12:J71" si="0">+I12*2.87%</f>
        <v>4305</v>
      </c>
      <c r="K12" s="16">
        <v>23866.62</v>
      </c>
      <c r="L12" s="16">
        <f t="shared" ref="L12:L20" si="1">+I12*3.04%</f>
        <v>4560</v>
      </c>
      <c r="M12" s="16">
        <v>25</v>
      </c>
      <c r="N12" s="16">
        <f t="shared" ref="N12:N71" si="2">SUM(J12:M12)</f>
        <v>32756.62</v>
      </c>
      <c r="O12" s="16">
        <f t="shared" ref="O12:O71" si="3">+I12-N12</f>
        <v>117243.38</v>
      </c>
      <c r="P12" s="5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2" s="1" customFormat="1">
      <c r="A13"/>
      <c r="B13" s="20">
        <v>3</v>
      </c>
      <c r="C13" s="14" t="s">
        <v>27</v>
      </c>
      <c r="D13" s="15" t="s">
        <v>18</v>
      </c>
      <c r="E13" s="14" t="s">
        <v>28</v>
      </c>
      <c r="F13" s="15" t="s">
        <v>20</v>
      </c>
      <c r="G13" s="15" t="s">
        <v>29</v>
      </c>
      <c r="H13" s="15" t="s">
        <v>22</v>
      </c>
      <c r="I13" s="16">
        <v>150000</v>
      </c>
      <c r="J13" s="16">
        <f>+I13*2.87%</f>
        <v>4305</v>
      </c>
      <c r="K13" s="16">
        <v>19105.560000000001</v>
      </c>
      <c r="L13" s="16">
        <f>+I13*3.04%</f>
        <v>4560</v>
      </c>
      <c r="M13" s="16">
        <v>25</v>
      </c>
      <c r="N13" s="16">
        <f>SUM(J13:M13)</f>
        <v>27995.56</v>
      </c>
      <c r="O13" s="16">
        <f>+I13-N13</f>
        <v>122004.44</v>
      </c>
      <c r="P13" s="5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2" s="1" customFormat="1">
      <c r="A14"/>
      <c r="B14" s="20">
        <v>4</v>
      </c>
      <c r="C14" s="14" t="s">
        <v>30</v>
      </c>
      <c r="D14" s="15" t="s">
        <v>24</v>
      </c>
      <c r="E14" s="14" t="s">
        <v>31</v>
      </c>
      <c r="F14" s="15" t="s">
        <v>20</v>
      </c>
      <c r="G14" s="15" t="s">
        <v>32</v>
      </c>
      <c r="H14" s="15" t="s">
        <v>22</v>
      </c>
      <c r="I14" s="16">
        <v>150000</v>
      </c>
      <c r="J14" s="16">
        <f t="shared" si="0"/>
        <v>4305</v>
      </c>
      <c r="K14" s="16">
        <v>23866.62</v>
      </c>
      <c r="L14" s="16">
        <f t="shared" si="1"/>
        <v>4560</v>
      </c>
      <c r="M14" s="16">
        <v>25</v>
      </c>
      <c r="N14" s="16">
        <f t="shared" si="2"/>
        <v>32756.62</v>
      </c>
      <c r="O14" s="16">
        <f t="shared" si="3"/>
        <v>117243.38</v>
      </c>
      <c r="P14" s="5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2" s="1" customFormat="1">
      <c r="A15"/>
      <c r="B15" s="20">
        <v>5</v>
      </c>
      <c r="C15" s="14" t="s">
        <v>33</v>
      </c>
      <c r="D15" s="15" t="s">
        <v>24</v>
      </c>
      <c r="E15" s="14" t="s">
        <v>34</v>
      </c>
      <c r="F15" s="15" t="s">
        <v>20</v>
      </c>
      <c r="G15" s="15" t="s">
        <v>35</v>
      </c>
      <c r="H15" s="15" t="s">
        <v>22</v>
      </c>
      <c r="I15" s="16">
        <v>150000</v>
      </c>
      <c r="J15" s="16">
        <f t="shared" si="0"/>
        <v>4305</v>
      </c>
      <c r="K15" s="16">
        <v>23866.62</v>
      </c>
      <c r="L15" s="16">
        <f t="shared" si="1"/>
        <v>4560</v>
      </c>
      <c r="M15" s="16">
        <v>25</v>
      </c>
      <c r="N15" s="16">
        <f t="shared" si="2"/>
        <v>32756.62</v>
      </c>
      <c r="O15" s="16">
        <f t="shared" si="3"/>
        <v>117243.38</v>
      </c>
      <c r="P15" s="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2" s="1" customFormat="1">
      <c r="A16"/>
      <c r="B16" s="20">
        <v>6</v>
      </c>
      <c r="C16" s="14" t="s">
        <v>36</v>
      </c>
      <c r="D16" s="15" t="s">
        <v>18</v>
      </c>
      <c r="E16" s="14" t="s">
        <v>37</v>
      </c>
      <c r="F16" s="15" t="s">
        <v>20</v>
      </c>
      <c r="G16" s="15" t="s">
        <v>29</v>
      </c>
      <c r="H16" s="15" t="s">
        <v>22</v>
      </c>
      <c r="I16" s="16">
        <v>95000</v>
      </c>
      <c r="J16" s="16">
        <f t="shared" si="0"/>
        <v>2726.5</v>
      </c>
      <c r="K16" s="16">
        <v>10071.51</v>
      </c>
      <c r="L16" s="16">
        <f t="shared" si="1"/>
        <v>2888</v>
      </c>
      <c r="M16" s="16">
        <v>3455.92</v>
      </c>
      <c r="N16" s="16">
        <f t="shared" si="2"/>
        <v>19141.93</v>
      </c>
      <c r="O16" s="16">
        <f t="shared" si="3"/>
        <v>75858.070000000007</v>
      </c>
      <c r="P16" s="5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1" customFormat="1">
      <c r="A17"/>
      <c r="B17" s="20">
        <v>7</v>
      </c>
      <c r="C17" s="14" t="s">
        <v>38</v>
      </c>
      <c r="D17" s="15" t="s">
        <v>18</v>
      </c>
      <c r="E17" s="14" t="s">
        <v>39</v>
      </c>
      <c r="F17" s="15" t="s">
        <v>20</v>
      </c>
      <c r="G17" s="15" t="s">
        <v>21</v>
      </c>
      <c r="H17" s="15" t="s">
        <v>22</v>
      </c>
      <c r="I17" s="16">
        <v>90000</v>
      </c>
      <c r="J17" s="16">
        <f t="shared" si="0"/>
        <v>2583</v>
      </c>
      <c r="K17" s="16">
        <v>8895.39</v>
      </c>
      <c r="L17" s="16">
        <f t="shared" si="1"/>
        <v>2736</v>
      </c>
      <c r="M17" s="16">
        <v>3455.92</v>
      </c>
      <c r="N17" s="16">
        <f t="shared" si="2"/>
        <v>17670.309999999998</v>
      </c>
      <c r="O17" s="16">
        <f t="shared" si="3"/>
        <v>72329.69</v>
      </c>
      <c r="P17" s="5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</row>
    <row r="18" spans="1:192" s="33" customFormat="1" ht="19.5" customHeight="1">
      <c r="B18" s="20">
        <v>8</v>
      </c>
      <c r="C18" s="24" t="s">
        <v>40</v>
      </c>
      <c r="D18" s="23" t="s">
        <v>18</v>
      </c>
      <c r="E18" s="34" t="s">
        <v>41</v>
      </c>
      <c r="F18" s="23" t="s">
        <v>20</v>
      </c>
      <c r="G18" s="23" t="s">
        <v>32</v>
      </c>
      <c r="H18" s="15" t="s">
        <v>22</v>
      </c>
      <c r="I18" s="25">
        <v>89500</v>
      </c>
      <c r="J18" s="16">
        <f t="shared" si="0"/>
        <v>2568.65</v>
      </c>
      <c r="K18" s="25">
        <v>9635.51</v>
      </c>
      <c r="L18" s="16">
        <f t="shared" si="1"/>
        <v>2720.8</v>
      </c>
      <c r="M18" s="25">
        <v>25</v>
      </c>
      <c r="N18" s="16">
        <f t="shared" si="2"/>
        <v>14949.96</v>
      </c>
      <c r="O18" s="16">
        <f t="shared" si="3"/>
        <v>74550.040000000008</v>
      </c>
      <c r="P18" s="35"/>
      <c r="Q18" s="35"/>
    </row>
    <row r="19" spans="1:192" s="1" customFormat="1">
      <c r="A19"/>
      <c r="B19" s="20">
        <v>9</v>
      </c>
      <c r="C19" s="14" t="s">
        <v>42</v>
      </c>
      <c r="D19" s="15" t="s">
        <v>18</v>
      </c>
      <c r="E19" s="14" t="s">
        <v>43</v>
      </c>
      <c r="F19" s="15" t="s">
        <v>20</v>
      </c>
      <c r="G19" s="15" t="s">
        <v>32</v>
      </c>
      <c r="H19" s="15" t="s">
        <v>22</v>
      </c>
      <c r="I19" s="16">
        <v>87000</v>
      </c>
      <c r="J19" s="16">
        <f>+I19*2.87%</f>
        <v>2496.9</v>
      </c>
      <c r="K19" s="16">
        <v>9047.44</v>
      </c>
      <c r="L19" s="16">
        <f t="shared" si="1"/>
        <v>2644.8</v>
      </c>
      <c r="M19" s="16">
        <v>25</v>
      </c>
      <c r="N19" s="16">
        <f>SUM(J19:M19)</f>
        <v>14214.14</v>
      </c>
      <c r="O19" s="16">
        <f t="shared" si="3"/>
        <v>72785.86</v>
      </c>
      <c r="P19" s="5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s="1" customFormat="1">
      <c r="A20"/>
      <c r="B20" s="20">
        <v>10</v>
      </c>
      <c r="C20" s="14" t="s">
        <v>44</v>
      </c>
      <c r="D20" s="15" t="s">
        <v>18</v>
      </c>
      <c r="E20" s="14" t="s">
        <v>45</v>
      </c>
      <c r="F20" s="15" t="s">
        <v>20</v>
      </c>
      <c r="G20" s="15" t="s">
        <v>29</v>
      </c>
      <c r="H20" s="15" t="s">
        <v>22</v>
      </c>
      <c r="I20" s="16">
        <v>80000</v>
      </c>
      <c r="J20" s="16">
        <f t="shared" si="0"/>
        <v>2296</v>
      </c>
      <c r="K20" s="16">
        <v>7400.84</v>
      </c>
      <c r="L20" s="16">
        <f t="shared" si="1"/>
        <v>2432</v>
      </c>
      <c r="M20" s="16">
        <v>25</v>
      </c>
      <c r="N20" s="16">
        <f t="shared" si="2"/>
        <v>12153.84</v>
      </c>
      <c r="O20" s="16">
        <f t="shared" si="3"/>
        <v>67846.16</v>
      </c>
      <c r="P20" s="5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s="1" customFormat="1">
      <c r="A21"/>
      <c r="B21" s="20">
        <v>11</v>
      </c>
      <c r="C21" s="14" t="s">
        <v>46</v>
      </c>
      <c r="D21" s="15" t="s">
        <v>18</v>
      </c>
      <c r="E21" s="14" t="s">
        <v>47</v>
      </c>
      <c r="F21" s="15" t="s">
        <v>48</v>
      </c>
      <c r="G21" s="15" t="s">
        <v>21</v>
      </c>
      <c r="H21" s="15" t="s">
        <v>22</v>
      </c>
      <c r="I21" s="16">
        <v>75000</v>
      </c>
      <c r="J21" s="16">
        <f t="shared" si="0"/>
        <v>2152.5</v>
      </c>
      <c r="K21" s="16">
        <v>6309.38</v>
      </c>
      <c r="L21" s="16">
        <f t="shared" ref="L21:L71" si="4">+I21*3.04%</f>
        <v>2280</v>
      </c>
      <c r="M21" s="16">
        <v>25</v>
      </c>
      <c r="N21" s="16">
        <f t="shared" si="2"/>
        <v>10766.880000000001</v>
      </c>
      <c r="O21" s="16">
        <f t="shared" si="3"/>
        <v>64233.119999999995</v>
      </c>
      <c r="P21" s="5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s="1" customFormat="1">
      <c r="A22"/>
      <c r="B22" s="20">
        <v>12</v>
      </c>
      <c r="C22" s="14" t="s">
        <v>49</v>
      </c>
      <c r="D22" s="15" t="s">
        <v>18</v>
      </c>
      <c r="E22" s="14" t="s">
        <v>50</v>
      </c>
      <c r="F22" s="15" t="s">
        <v>48</v>
      </c>
      <c r="G22" s="15" t="s">
        <v>51</v>
      </c>
      <c r="H22" s="15" t="s">
        <v>22</v>
      </c>
      <c r="I22" s="16">
        <v>70000</v>
      </c>
      <c r="J22" s="16">
        <f t="shared" si="0"/>
        <v>2009</v>
      </c>
      <c r="K22" s="16">
        <v>5368.48</v>
      </c>
      <c r="L22" s="16">
        <f t="shared" si="4"/>
        <v>2128</v>
      </c>
      <c r="M22" s="16">
        <v>25</v>
      </c>
      <c r="N22" s="16">
        <f t="shared" si="2"/>
        <v>9530.48</v>
      </c>
      <c r="O22" s="16">
        <f t="shared" si="3"/>
        <v>60469.520000000004</v>
      </c>
      <c r="P22" s="5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s="1" customFormat="1">
      <c r="A23"/>
      <c r="B23" s="20">
        <v>13</v>
      </c>
      <c r="C23" s="14" t="s">
        <v>52</v>
      </c>
      <c r="D23" s="15" t="s">
        <v>18</v>
      </c>
      <c r="E23" s="14" t="s">
        <v>53</v>
      </c>
      <c r="F23" s="15" t="s">
        <v>20</v>
      </c>
      <c r="G23" s="15" t="s">
        <v>54</v>
      </c>
      <c r="H23" s="15" t="s">
        <v>22</v>
      </c>
      <c r="I23" s="16">
        <v>70000</v>
      </c>
      <c r="J23" s="16">
        <f t="shared" si="0"/>
        <v>2009</v>
      </c>
      <c r="K23" s="16">
        <v>5368.48</v>
      </c>
      <c r="L23" s="16">
        <f t="shared" si="4"/>
        <v>2128</v>
      </c>
      <c r="M23" s="16">
        <v>25</v>
      </c>
      <c r="N23" s="16">
        <f t="shared" si="2"/>
        <v>9530.48</v>
      </c>
      <c r="O23" s="16">
        <f t="shared" si="3"/>
        <v>60469.520000000004</v>
      </c>
      <c r="P23" s="5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s="1" customFormat="1">
      <c r="A24"/>
      <c r="B24" s="20">
        <v>14</v>
      </c>
      <c r="C24" s="14" t="s">
        <v>55</v>
      </c>
      <c r="D24" s="15" t="s">
        <v>24</v>
      </c>
      <c r="E24" s="14" t="s">
        <v>56</v>
      </c>
      <c r="F24" s="15" t="s">
        <v>48</v>
      </c>
      <c r="G24" s="15" t="s">
        <v>29</v>
      </c>
      <c r="H24" s="15" t="s">
        <v>22</v>
      </c>
      <c r="I24" s="16">
        <v>70000</v>
      </c>
      <c r="J24" s="16">
        <f t="shared" si="0"/>
        <v>2009</v>
      </c>
      <c r="K24" s="16">
        <v>5368.48</v>
      </c>
      <c r="L24" s="16">
        <f t="shared" si="4"/>
        <v>2128</v>
      </c>
      <c r="M24" s="16">
        <v>25</v>
      </c>
      <c r="N24" s="16">
        <f t="shared" si="2"/>
        <v>9530.48</v>
      </c>
      <c r="O24" s="16">
        <f t="shared" si="3"/>
        <v>60469.520000000004</v>
      </c>
      <c r="P24" s="5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s="1" customFormat="1">
      <c r="A25"/>
      <c r="B25" s="20">
        <v>15</v>
      </c>
      <c r="C25" s="14" t="s">
        <v>57</v>
      </c>
      <c r="D25" s="15" t="s">
        <v>18</v>
      </c>
      <c r="E25" s="14" t="s">
        <v>58</v>
      </c>
      <c r="F25" s="15" t="s">
        <v>48</v>
      </c>
      <c r="G25" s="15" t="s">
        <v>29</v>
      </c>
      <c r="H25" s="15" t="s">
        <v>22</v>
      </c>
      <c r="I25" s="16">
        <v>70000</v>
      </c>
      <c r="J25" s="16">
        <f t="shared" si="0"/>
        <v>2009</v>
      </c>
      <c r="K25" s="16">
        <v>5368.48</v>
      </c>
      <c r="L25" s="16">
        <f t="shared" si="4"/>
        <v>2128</v>
      </c>
      <c r="M25" s="16">
        <v>25</v>
      </c>
      <c r="N25" s="16">
        <f t="shared" si="2"/>
        <v>9530.48</v>
      </c>
      <c r="O25" s="16">
        <f t="shared" si="3"/>
        <v>60469.520000000004</v>
      </c>
      <c r="P25" s="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s="1" customFormat="1">
      <c r="A26"/>
      <c r="B26" s="20">
        <v>16</v>
      </c>
      <c r="C26" s="14" t="s">
        <v>59</v>
      </c>
      <c r="D26" s="15" t="s">
        <v>18</v>
      </c>
      <c r="E26" s="14" t="s">
        <v>60</v>
      </c>
      <c r="F26" s="15" t="s">
        <v>48</v>
      </c>
      <c r="G26" s="15" t="s">
        <v>32</v>
      </c>
      <c r="H26" s="15" t="s">
        <v>22</v>
      </c>
      <c r="I26" s="16">
        <v>70000</v>
      </c>
      <c r="J26" s="16">
        <f t="shared" si="0"/>
        <v>2009</v>
      </c>
      <c r="K26" s="16">
        <v>5368.48</v>
      </c>
      <c r="L26" s="16">
        <f t="shared" si="4"/>
        <v>2128</v>
      </c>
      <c r="M26" s="16">
        <v>25</v>
      </c>
      <c r="N26" s="16">
        <f t="shared" si="2"/>
        <v>9530.48</v>
      </c>
      <c r="O26" s="16">
        <f t="shared" si="3"/>
        <v>60469.520000000004</v>
      </c>
      <c r="P26" s="5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s="1" customFormat="1">
      <c r="A27"/>
      <c r="B27" s="20">
        <v>17</v>
      </c>
      <c r="C27" s="14" t="s">
        <v>61</v>
      </c>
      <c r="D27" s="15" t="s">
        <v>18</v>
      </c>
      <c r="E27" s="14" t="s">
        <v>62</v>
      </c>
      <c r="F27" s="15" t="s">
        <v>48</v>
      </c>
      <c r="G27" s="15" t="s">
        <v>32</v>
      </c>
      <c r="H27" s="15" t="s">
        <v>22</v>
      </c>
      <c r="I27" s="16">
        <v>70000</v>
      </c>
      <c r="J27" s="16">
        <f t="shared" si="0"/>
        <v>2009</v>
      </c>
      <c r="K27" s="16">
        <v>5368.48</v>
      </c>
      <c r="L27" s="16">
        <f t="shared" si="4"/>
        <v>2128</v>
      </c>
      <c r="M27" s="16">
        <v>25</v>
      </c>
      <c r="N27" s="16">
        <f t="shared" si="2"/>
        <v>9530.48</v>
      </c>
      <c r="O27" s="16">
        <f t="shared" si="3"/>
        <v>60469.520000000004</v>
      </c>
      <c r="P27" s="5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s="1" customFormat="1">
      <c r="A28"/>
      <c r="B28" s="20">
        <v>18</v>
      </c>
      <c r="C28" s="14" t="s">
        <v>63</v>
      </c>
      <c r="D28" s="15" t="s">
        <v>18</v>
      </c>
      <c r="E28" s="14" t="s">
        <v>60</v>
      </c>
      <c r="F28" s="15" t="s">
        <v>48</v>
      </c>
      <c r="G28" s="15" t="s">
        <v>32</v>
      </c>
      <c r="H28" s="15" t="s">
        <v>22</v>
      </c>
      <c r="I28" s="16">
        <v>70000</v>
      </c>
      <c r="J28" s="16">
        <f t="shared" si="0"/>
        <v>2009</v>
      </c>
      <c r="K28" s="16">
        <v>5368.48</v>
      </c>
      <c r="L28" s="16">
        <f t="shared" si="4"/>
        <v>2128</v>
      </c>
      <c r="M28" s="16">
        <v>25</v>
      </c>
      <c r="N28" s="16">
        <f t="shared" si="2"/>
        <v>9530.48</v>
      </c>
      <c r="O28" s="16">
        <f t="shared" si="3"/>
        <v>60469.520000000004</v>
      </c>
      <c r="P28" s="5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s="1" customFormat="1">
      <c r="A29"/>
      <c r="B29" s="20">
        <v>19</v>
      </c>
      <c r="C29" s="14" t="s">
        <v>64</v>
      </c>
      <c r="D29" s="15" t="s">
        <v>24</v>
      </c>
      <c r="E29" s="14" t="s">
        <v>65</v>
      </c>
      <c r="F29" s="15" t="s">
        <v>48</v>
      </c>
      <c r="G29" s="15" t="s">
        <v>32</v>
      </c>
      <c r="H29" s="15" t="s">
        <v>22</v>
      </c>
      <c r="I29" s="16">
        <v>70000</v>
      </c>
      <c r="J29" s="16">
        <f t="shared" si="0"/>
        <v>2009</v>
      </c>
      <c r="K29" s="16">
        <v>5025.38</v>
      </c>
      <c r="L29" s="16">
        <f t="shared" si="4"/>
        <v>2128</v>
      </c>
      <c r="M29" s="16">
        <v>1740.46</v>
      </c>
      <c r="N29" s="16">
        <f t="shared" si="2"/>
        <v>10902.84</v>
      </c>
      <c r="O29" s="16">
        <f t="shared" si="3"/>
        <v>59097.16</v>
      </c>
      <c r="P29" s="5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s="1" customFormat="1">
      <c r="A30"/>
      <c r="B30" s="20">
        <v>20</v>
      </c>
      <c r="C30" s="14" t="s">
        <v>66</v>
      </c>
      <c r="D30" s="15" t="s">
        <v>24</v>
      </c>
      <c r="E30" s="14" t="s">
        <v>65</v>
      </c>
      <c r="F30" s="15" t="s">
        <v>48</v>
      </c>
      <c r="G30" s="15" t="s">
        <v>32</v>
      </c>
      <c r="H30" s="15" t="s">
        <v>22</v>
      </c>
      <c r="I30" s="16">
        <v>70000</v>
      </c>
      <c r="J30" s="16">
        <f t="shared" si="0"/>
        <v>2009</v>
      </c>
      <c r="K30" s="16">
        <v>5368.48</v>
      </c>
      <c r="L30" s="16">
        <f t="shared" si="4"/>
        <v>2128</v>
      </c>
      <c r="M30" s="16">
        <v>25</v>
      </c>
      <c r="N30" s="16">
        <f t="shared" si="2"/>
        <v>9530.48</v>
      </c>
      <c r="O30" s="16">
        <f t="shared" si="3"/>
        <v>60469.520000000004</v>
      </c>
      <c r="P30" s="5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s="1" customFormat="1">
      <c r="A31"/>
      <c r="B31" s="20">
        <v>21</v>
      </c>
      <c r="C31" s="14" t="s">
        <v>67</v>
      </c>
      <c r="D31" s="15" t="s">
        <v>24</v>
      </c>
      <c r="E31" s="14" t="s">
        <v>60</v>
      </c>
      <c r="F31" s="15" t="s">
        <v>48</v>
      </c>
      <c r="G31" s="15" t="s">
        <v>32</v>
      </c>
      <c r="H31" s="15" t="s">
        <v>22</v>
      </c>
      <c r="I31" s="16">
        <v>70000</v>
      </c>
      <c r="J31" s="16">
        <f t="shared" si="0"/>
        <v>2009</v>
      </c>
      <c r="K31" s="16">
        <v>5368.48</v>
      </c>
      <c r="L31" s="16">
        <f t="shared" si="4"/>
        <v>2128</v>
      </c>
      <c r="M31" s="16">
        <v>25</v>
      </c>
      <c r="N31" s="16">
        <f t="shared" si="2"/>
        <v>9530.48</v>
      </c>
      <c r="O31" s="16">
        <f t="shared" si="3"/>
        <v>60469.520000000004</v>
      </c>
      <c r="P31" s="5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s="1" customFormat="1">
      <c r="A32"/>
      <c r="B32" s="20">
        <v>22</v>
      </c>
      <c r="C32" s="14" t="s">
        <v>68</v>
      </c>
      <c r="D32" s="15" t="s">
        <v>24</v>
      </c>
      <c r="E32" s="14" t="s">
        <v>69</v>
      </c>
      <c r="F32" s="15" t="s">
        <v>48</v>
      </c>
      <c r="G32" s="15" t="s">
        <v>32</v>
      </c>
      <c r="H32" s="15" t="s">
        <v>22</v>
      </c>
      <c r="I32" s="16">
        <v>70000</v>
      </c>
      <c r="J32" s="16">
        <f t="shared" si="0"/>
        <v>2009</v>
      </c>
      <c r="K32" s="16">
        <v>5368.48</v>
      </c>
      <c r="L32" s="16">
        <f t="shared" si="4"/>
        <v>2128</v>
      </c>
      <c r="M32" s="16">
        <v>25</v>
      </c>
      <c r="N32" s="16">
        <f t="shared" si="2"/>
        <v>9530.48</v>
      </c>
      <c r="O32" s="16">
        <f t="shared" si="3"/>
        <v>60469.520000000004</v>
      </c>
      <c r="P32" s="5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s="1" customFormat="1">
      <c r="A33"/>
      <c r="B33" s="20">
        <v>23</v>
      </c>
      <c r="C33" s="14" t="s">
        <v>70</v>
      </c>
      <c r="D33" s="15" t="s">
        <v>18</v>
      </c>
      <c r="E33" s="14" t="s">
        <v>71</v>
      </c>
      <c r="F33" s="15" t="s">
        <v>48</v>
      </c>
      <c r="G33" s="15" t="s">
        <v>32</v>
      </c>
      <c r="H33" s="15" t="s">
        <v>22</v>
      </c>
      <c r="I33" s="16">
        <v>70000</v>
      </c>
      <c r="J33" s="16">
        <f t="shared" si="0"/>
        <v>2009</v>
      </c>
      <c r="K33" s="16">
        <v>5368.48</v>
      </c>
      <c r="L33" s="16">
        <f t="shared" si="4"/>
        <v>2128</v>
      </c>
      <c r="M33" s="16">
        <v>25</v>
      </c>
      <c r="N33" s="16">
        <f t="shared" si="2"/>
        <v>9530.48</v>
      </c>
      <c r="O33" s="16">
        <f t="shared" si="3"/>
        <v>60469.520000000004</v>
      </c>
      <c r="P33" s="5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s="1" customFormat="1">
      <c r="A34"/>
      <c r="B34" s="20">
        <v>24</v>
      </c>
      <c r="C34" s="14" t="s">
        <v>72</v>
      </c>
      <c r="D34" s="15" t="s">
        <v>24</v>
      </c>
      <c r="E34" s="14" t="s">
        <v>65</v>
      </c>
      <c r="F34" s="15" t="s">
        <v>48</v>
      </c>
      <c r="G34" s="15" t="s">
        <v>32</v>
      </c>
      <c r="H34" s="15" t="s">
        <v>22</v>
      </c>
      <c r="I34" s="16">
        <v>70000</v>
      </c>
      <c r="J34" s="16">
        <f t="shared" si="0"/>
        <v>2009</v>
      </c>
      <c r="K34" s="16">
        <v>5368.48</v>
      </c>
      <c r="L34" s="16">
        <f t="shared" si="4"/>
        <v>2128</v>
      </c>
      <c r="M34" s="16">
        <v>25</v>
      </c>
      <c r="N34" s="16">
        <f t="shared" si="2"/>
        <v>9530.48</v>
      </c>
      <c r="O34" s="16">
        <f t="shared" si="3"/>
        <v>60469.520000000004</v>
      </c>
      <c r="P34" s="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s="1" customFormat="1">
      <c r="A35"/>
      <c r="B35" s="20">
        <v>25</v>
      </c>
      <c r="C35" s="14" t="s">
        <v>73</v>
      </c>
      <c r="D35" s="15" t="s">
        <v>24</v>
      </c>
      <c r="E35" s="14" t="s">
        <v>65</v>
      </c>
      <c r="F35" s="15" t="s">
        <v>48</v>
      </c>
      <c r="G35" s="15" t="s">
        <v>32</v>
      </c>
      <c r="H35" s="15" t="s">
        <v>22</v>
      </c>
      <c r="I35" s="16">
        <v>70000</v>
      </c>
      <c r="J35" s="16">
        <f t="shared" si="0"/>
        <v>2009</v>
      </c>
      <c r="K35" s="16">
        <v>5368.48</v>
      </c>
      <c r="L35" s="16">
        <f t="shared" si="4"/>
        <v>2128</v>
      </c>
      <c r="M35" s="16">
        <v>25</v>
      </c>
      <c r="N35" s="16">
        <f t="shared" si="2"/>
        <v>9530.48</v>
      </c>
      <c r="O35" s="16">
        <f t="shared" si="3"/>
        <v>60469.520000000004</v>
      </c>
      <c r="P35" s="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s="1" customFormat="1">
      <c r="A36"/>
      <c r="B36" s="20">
        <v>26</v>
      </c>
      <c r="C36" s="14" t="s">
        <v>74</v>
      </c>
      <c r="D36" s="15" t="s">
        <v>24</v>
      </c>
      <c r="E36" s="14" t="s">
        <v>71</v>
      </c>
      <c r="F36" s="15" t="s">
        <v>48</v>
      </c>
      <c r="G36" s="15" t="s">
        <v>32</v>
      </c>
      <c r="H36" s="15" t="s">
        <v>22</v>
      </c>
      <c r="I36" s="16">
        <v>70000</v>
      </c>
      <c r="J36" s="16">
        <f t="shared" si="0"/>
        <v>2009</v>
      </c>
      <c r="K36" s="16">
        <v>5368.48</v>
      </c>
      <c r="L36" s="16">
        <f t="shared" si="4"/>
        <v>2128</v>
      </c>
      <c r="M36" s="16">
        <v>25</v>
      </c>
      <c r="N36" s="16">
        <f t="shared" si="2"/>
        <v>9530.48</v>
      </c>
      <c r="O36" s="16">
        <f t="shared" si="3"/>
        <v>60469.520000000004</v>
      </c>
      <c r="P36" s="5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s="1" customFormat="1">
      <c r="A37"/>
      <c r="B37" s="20">
        <v>27</v>
      </c>
      <c r="C37" s="14" t="s">
        <v>75</v>
      </c>
      <c r="D37" s="15" t="s">
        <v>24</v>
      </c>
      <c r="E37" s="14" t="s">
        <v>71</v>
      </c>
      <c r="F37" s="15" t="s">
        <v>48</v>
      </c>
      <c r="G37" s="15" t="s">
        <v>32</v>
      </c>
      <c r="H37" s="15" t="s">
        <v>22</v>
      </c>
      <c r="I37" s="16">
        <v>70000</v>
      </c>
      <c r="J37" s="16">
        <f>+I37*2.87%</f>
        <v>2009</v>
      </c>
      <c r="K37" s="16">
        <v>5368.48</v>
      </c>
      <c r="L37" s="16">
        <f>+I37*3.04%</f>
        <v>2128</v>
      </c>
      <c r="M37" s="16">
        <v>25</v>
      </c>
      <c r="N37" s="16">
        <f>SUM(J37:M37)</f>
        <v>9530.48</v>
      </c>
      <c r="O37" s="16">
        <f>+I37-N37</f>
        <v>60469.520000000004</v>
      </c>
      <c r="P37" s="5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1" customFormat="1">
      <c r="A38"/>
      <c r="B38" s="20">
        <v>28</v>
      </c>
      <c r="C38" s="14" t="s">
        <v>76</v>
      </c>
      <c r="D38" s="15" t="s">
        <v>24</v>
      </c>
      <c r="E38" s="14" t="s">
        <v>71</v>
      </c>
      <c r="F38" s="15" t="s">
        <v>48</v>
      </c>
      <c r="G38" s="15" t="s">
        <v>32</v>
      </c>
      <c r="H38" s="15" t="s">
        <v>22</v>
      </c>
      <c r="I38" s="16">
        <v>70000</v>
      </c>
      <c r="J38" s="16">
        <f t="shared" si="0"/>
        <v>2009</v>
      </c>
      <c r="K38" s="16">
        <v>5368.48</v>
      </c>
      <c r="L38" s="16">
        <f t="shared" si="4"/>
        <v>2128</v>
      </c>
      <c r="M38" s="16">
        <v>25</v>
      </c>
      <c r="N38" s="16">
        <f t="shared" si="2"/>
        <v>9530.48</v>
      </c>
      <c r="O38" s="16">
        <f t="shared" si="3"/>
        <v>60469.520000000004</v>
      </c>
      <c r="P38" s="5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1" customFormat="1">
      <c r="A39"/>
      <c r="B39" s="20">
        <v>29</v>
      </c>
      <c r="C39" s="14" t="s">
        <v>77</v>
      </c>
      <c r="D39" s="15" t="s">
        <v>18</v>
      </c>
      <c r="E39" s="14" t="s">
        <v>62</v>
      </c>
      <c r="F39" s="15" t="s">
        <v>48</v>
      </c>
      <c r="G39" s="15" t="s">
        <v>54</v>
      </c>
      <c r="H39" s="15" t="s">
        <v>22</v>
      </c>
      <c r="I39" s="16">
        <v>70000</v>
      </c>
      <c r="J39" s="16">
        <f t="shared" si="0"/>
        <v>2009</v>
      </c>
      <c r="K39" s="16">
        <v>4042.83</v>
      </c>
      <c r="L39" s="16">
        <f t="shared" si="4"/>
        <v>2128</v>
      </c>
      <c r="M39" s="16">
        <v>25</v>
      </c>
      <c r="N39" s="16">
        <f t="shared" si="2"/>
        <v>8204.83</v>
      </c>
      <c r="O39" s="16">
        <f t="shared" si="3"/>
        <v>61795.17</v>
      </c>
      <c r="P39" s="5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1" customFormat="1">
      <c r="A40"/>
      <c r="B40" s="20">
        <v>30</v>
      </c>
      <c r="C40" s="14" t="s">
        <v>78</v>
      </c>
      <c r="D40" s="15" t="s">
        <v>18</v>
      </c>
      <c r="E40" s="14" t="s">
        <v>62</v>
      </c>
      <c r="F40" s="15" t="s">
        <v>48</v>
      </c>
      <c r="G40" s="15" t="s">
        <v>54</v>
      </c>
      <c r="H40" s="15" t="s">
        <v>22</v>
      </c>
      <c r="I40" s="16">
        <v>70000</v>
      </c>
      <c r="J40" s="16">
        <f t="shared" si="0"/>
        <v>2009</v>
      </c>
      <c r="K40" s="16">
        <v>0</v>
      </c>
      <c r="L40" s="16">
        <f t="shared" si="4"/>
        <v>2128</v>
      </c>
      <c r="M40" s="16">
        <v>1740.46</v>
      </c>
      <c r="N40" s="16">
        <f t="shared" si="2"/>
        <v>5877.46</v>
      </c>
      <c r="O40" s="16">
        <f t="shared" si="3"/>
        <v>64122.54</v>
      </c>
      <c r="P40" s="5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1" customFormat="1">
      <c r="A41"/>
      <c r="B41" s="20">
        <v>31</v>
      </c>
      <c r="C41" s="14" t="s">
        <v>79</v>
      </c>
      <c r="D41" s="15" t="s">
        <v>18</v>
      </c>
      <c r="E41" s="14" t="s">
        <v>71</v>
      </c>
      <c r="F41" s="15" t="s">
        <v>48</v>
      </c>
      <c r="G41" s="15" t="s">
        <v>32</v>
      </c>
      <c r="H41" s="15" t="s">
        <v>22</v>
      </c>
      <c r="I41" s="16">
        <v>70000</v>
      </c>
      <c r="J41" s="16">
        <f t="shared" si="0"/>
        <v>2009</v>
      </c>
      <c r="K41" s="16">
        <v>4682.29</v>
      </c>
      <c r="L41" s="16">
        <f>+I41*3.04%</f>
        <v>2128</v>
      </c>
      <c r="M41" s="16">
        <v>3455.92</v>
      </c>
      <c r="N41" s="16">
        <f t="shared" si="2"/>
        <v>12275.210000000001</v>
      </c>
      <c r="O41" s="16">
        <f t="shared" si="3"/>
        <v>57724.79</v>
      </c>
      <c r="P41" s="5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1" customFormat="1">
      <c r="A42"/>
      <c r="B42" s="20">
        <v>32</v>
      </c>
      <c r="C42" s="14" t="s">
        <v>80</v>
      </c>
      <c r="D42" s="15" t="s">
        <v>18</v>
      </c>
      <c r="E42" s="14" t="s">
        <v>71</v>
      </c>
      <c r="F42" s="15" t="s">
        <v>48</v>
      </c>
      <c r="G42" s="15" t="s">
        <v>32</v>
      </c>
      <c r="H42" s="15" t="s">
        <v>22</v>
      </c>
      <c r="I42" s="16">
        <v>70000</v>
      </c>
      <c r="J42" s="16">
        <f t="shared" si="0"/>
        <v>2009</v>
      </c>
      <c r="K42" s="16">
        <v>0</v>
      </c>
      <c r="L42" s="16">
        <f t="shared" si="4"/>
        <v>2128</v>
      </c>
      <c r="M42" s="16">
        <v>25</v>
      </c>
      <c r="N42" s="16">
        <f t="shared" si="2"/>
        <v>4162</v>
      </c>
      <c r="O42" s="16">
        <f t="shared" si="3"/>
        <v>65838</v>
      </c>
      <c r="P42" s="5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1" customFormat="1">
      <c r="A43"/>
      <c r="B43" s="20">
        <v>33</v>
      </c>
      <c r="C43" s="14" t="s">
        <v>81</v>
      </c>
      <c r="D43" s="15" t="s">
        <v>24</v>
      </c>
      <c r="E43" s="14" t="s">
        <v>62</v>
      </c>
      <c r="F43" s="15" t="s">
        <v>48</v>
      </c>
      <c r="G43" s="15" t="s">
        <v>32</v>
      </c>
      <c r="H43" s="15" t="s">
        <v>22</v>
      </c>
      <c r="I43" s="16">
        <v>70000</v>
      </c>
      <c r="J43" s="16">
        <f t="shared" si="0"/>
        <v>2009</v>
      </c>
      <c r="K43" s="16">
        <v>0</v>
      </c>
      <c r="L43" s="16">
        <f t="shared" si="4"/>
        <v>2128</v>
      </c>
      <c r="M43" s="16">
        <v>25</v>
      </c>
      <c r="N43" s="16">
        <f t="shared" si="2"/>
        <v>4162</v>
      </c>
      <c r="O43" s="16">
        <f t="shared" si="3"/>
        <v>65838</v>
      </c>
      <c r="P43" s="5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1" customFormat="1">
      <c r="A44"/>
      <c r="B44" s="20">
        <v>34</v>
      </c>
      <c r="C44" s="14" t="s">
        <v>82</v>
      </c>
      <c r="D44" s="15" t="s">
        <v>18</v>
      </c>
      <c r="E44" s="14" t="s">
        <v>83</v>
      </c>
      <c r="F44" s="15" t="s">
        <v>48</v>
      </c>
      <c r="G44" s="15" t="s">
        <v>84</v>
      </c>
      <c r="H44" s="15" t="s">
        <v>22</v>
      </c>
      <c r="I44" s="16">
        <v>65000</v>
      </c>
      <c r="J44" s="16">
        <f t="shared" si="0"/>
        <v>1865.5</v>
      </c>
      <c r="K44" s="16">
        <v>4084.48</v>
      </c>
      <c r="L44" s="16">
        <f t="shared" si="4"/>
        <v>1976</v>
      </c>
      <c r="M44" s="16">
        <v>1740.46</v>
      </c>
      <c r="N44" s="16">
        <f t="shared" si="2"/>
        <v>9666.4399999999987</v>
      </c>
      <c r="O44" s="16">
        <f t="shared" si="3"/>
        <v>55333.56</v>
      </c>
      <c r="P44" s="5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1" customFormat="1">
      <c r="A45"/>
      <c r="B45" s="20">
        <v>35</v>
      </c>
      <c r="C45" s="14" t="s">
        <v>85</v>
      </c>
      <c r="D45" s="15" t="s">
        <v>18</v>
      </c>
      <c r="E45" s="14" t="s">
        <v>86</v>
      </c>
      <c r="F45" s="15" t="s">
        <v>48</v>
      </c>
      <c r="G45" s="15" t="s">
        <v>84</v>
      </c>
      <c r="H45" s="15" t="s">
        <v>22</v>
      </c>
      <c r="I45" s="16">
        <v>65000</v>
      </c>
      <c r="J45" s="16">
        <f t="shared" si="0"/>
        <v>1865.5</v>
      </c>
      <c r="K45" s="16">
        <v>4427.58</v>
      </c>
      <c r="L45" s="16">
        <f t="shared" si="4"/>
        <v>1976</v>
      </c>
      <c r="M45" s="16">
        <v>25</v>
      </c>
      <c r="N45" s="16">
        <f t="shared" si="2"/>
        <v>8294.08</v>
      </c>
      <c r="O45" s="16">
        <f t="shared" si="3"/>
        <v>56705.919999999998</v>
      </c>
      <c r="P45" s="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1" customFormat="1">
      <c r="A46"/>
      <c r="B46" s="20">
        <v>36</v>
      </c>
      <c r="C46" s="14" t="s">
        <v>87</v>
      </c>
      <c r="D46" s="15" t="s">
        <v>24</v>
      </c>
      <c r="E46" s="14" t="s">
        <v>65</v>
      </c>
      <c r="F46" s="15" t="s">
        <v>48</v>
      </c>
      <c r="G46" s="15" t="s">
        <v>32</v>
      </c>
      <c r="H46" s="15" t="s">
        <v>22</v>
      </c>
      <c r="I46" s="16">
        <v>65000</v>
      </c>
      <c r="J46" s="16">
        <f t="shared" si="0"/>
        <v>1865.5</v>
      </c>
      <c r="K46" s="16">
        <v>0</v>
      </c>
      <c r="L46" s="16">
        <f t="shared" si="4"/>
        <v>1976</v>
      </c>
      <c r="M46" s="16">
        <v>25</v>
      </c>
      <c r="N46" s="16">
        <f t="shared" si="2"/>
        <v>3866.5</v>
      </c>
      <c r="O46" s="16">
        <f t="shared" si="3"/>
        <v>61133.5</v>
      </c>
      <c r="P46" s="5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1" customFormat="1">
      <c r="A47"/>
      <c r="B47" s="20">
        <v>37</v>
      </c>
      <c r="C47" s="14" t="s">
        <v>88</v>
      </c>
      <c r="D47" s="15" t="s">
        <v>24</v>
      </c>
      <c r="E47" s="14" t="s">
        <v>65</v>
      </c>
      <c r="F47" s="15" t="s">
        <v>48</v>
      </c>
      <c r="G47" s="15" t="s">
        <v>32</v>
      </c>
      <c r="H47" s="15" t="s">
        <v>22</v>
      </c>
      <c r="I47" s="16">
        <v>65000</v>
      </c>
      <c r="J47" s="16">
        <f t="shared" si="0"/>
        <v>1865.5</v>
      </c>
      <c r="K47" s="16">
        <v>0</v>
      </c>
      <c r="L47" s="16">
        <f t="shared" si="4"/>
        <v>1976</v>
      </c>
      <c r="M47" s="16">
        <v>25</v>
      </c>
      <c r="N47" s="16">
        <f t="shared" si="2"/>
        <v>3866.5</v>
      </c>
      <c r="O47" s="16">
        <f t="shared" si="3"/>
        <v>61133.5</v>
      </c>
      <c r="P47" s="5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1" customFormat="1">
      <c r="A48"/>
      <c r="B48" s="20">
        <v>38</v>
      </c>
      <c r="C48" s="14" t="s">
        <v>89</v>
      </c>
      <c r="D48" s="15" t="s">
        <v>24</v>
      </c>
      <c r="E48" s="14" t="s">
        <v>69</v>
      </c>
      <c r="F48" s="15" t="s">
        <v>48</v>
      </c>
      <c r="G48" s="15" t="s">
        <v>32</v>
      </c>
      <c r="H48" s="15" t="s">
        <v>22</v>
      </c>
      <c r="I48" s="16">
        <v>65000</v>
      </c>
      <c r="J48" s="16">
        <f t="shared" si="0"/>
        <v>1865.5</v>
      </c>
      <c r="K48" s="16">
        <v>4427.58</v>
      </c>
      <c r="L48" s="16">
        <f t="shared" si="4"/>
        <v>1976</v>
      </c>
      <c r="M48" s="16">
        <v>25</v>
      </c>
      <c r="N48" s="16">
        <f t="shared" si="2"/>
        <v>8294.08</v>
      </c>
      <c r="O48" s="16">
        <f t="shared" si="3"/>
        <v>56705.919999999998</v>
      </c>
      <c r="P48" s="5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2" s="1" customFormat="1">
      <c r="A49"/>
      <c r="B49" s="20">
        <v>39</v>
      </c>
      <c r="C49" s="14" t="s">
        <v>90</v>
      </c>
      <c r="D49" s="15" t="s">
        <v>24</v>
      </c>
      <c r="E49" s="14" t="s">
        <v>69</v>
      </c>
      <c r="F49" s="15" t="s">
        <v>48</v>
      </c>
      <c r="G49" s="15" t="s">
        <v>32</v>
      </c>
      <c r="H49" s="15" t="s">
        <v>22</v>
      </c>
      <c r="I49" s="16">
        <v>65000</v>
      </c>
      <c r="J49" s="16">
        <f t="shared" si="0"/>
        <v>1865.5</v>
      </c>
      <c r="K49" s="16">
        <v>4427.58</v>
      </c>
      <c r="L49" s="16">
        <f t="shared" si="4"/>
        <v>1976</v>
      </c>
      <c r="M49" s="16">
        <v>25</v>
      </c>
      <c r="N49" s="16">
        <f t="shared" si="2"/>
        <v>8294.08</v>
      </c>
      <c r="O49" s="16">
        <f t="shared" si="3"/>
        <v>56705.919999999998</v>
      </c>
      <c r="P49" s="5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2" s="1" customFormat="1">
      <c r="A50"/>
      <c r="B50" s="20">
        <v>40</v>
      </c>
      <c r="C50" s="14" t="s">
        <v>91</v>
      </c>
      <c r="D50" s="15" t="s">
        <v>24</v>
      </c>
      <c r="E50" s="14" t="s">
        <v>69</v>
      </c>
      <c r="F50" s="15" t="s">
        <v>48</v>
      </c>
      <c r="G50" s="15" t="s">
        <v>32</v>
      </c>
      <c r="H50" s="15" t="s">
        <v>22</v>
      </c>
      <c r="I50" s="16">
        <v>65000</v>
      </c>
      <c r="J50" s="16">
        <f t="shared" si="0"/>
        <v>1865.5</v>
      </c>
      <c r="K50" s="16">
        <v>4427.58</v>
      </c>
      <c r="L50" s="16">
        <f t="shared" si="4"/>
        <v>1976</v>
      </c>
      <c r="M50" s="16">
        <v>25</v>
      </c>
      <c r="N50" s="16">
        <f t="shared" si="2"/>
        <v>8294.08</v>
      </c>
      <c r="O50" s="16">
        <f t="shared" si="3"/>
        <v>56705.919999999998</v>
      </c>
      <c r="P50" s="5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2" s="1" customFormat="1">
      <c r="A51"/>
      <c r="B51" s="20">
        <v>41</v>
      </c>
      <c r="C51" s="14" t="s">
        <v>92</v>
      </c>
      <c r="D51" s="15" t="s">
        <v>18</v>
      </c>
      <c r="E51" s="14" t="s">
        <v>47</v>
      </c>
      <c r="F51" s="15" t="s">
        <v>48</v>
      </c>
      <c r="G51" s="15" t="s">
        <v>21</v>
      </c>
      <c r="H51" s="15" t="s">
        <v>22</v>
      </c>
      <c r="I51" s="16">
        <v>60000</v>
      </c>
      <c r="J51" s="16">
        <f t="shared" si="0"/>
        <v>1722</v>
      </c>
      <c r="K51" s="16">
        <v>3486.68</v>
      </c>
      <c r="L51" s="16">
        <f t="shared" si="4"/>
        <v>1824</v>
      </c>
      <c r="M51" s="16">
        <v>25</v>
      </c>
      <c r="N51" s="16">
        <f t="shared" si="2"/>
        <v>7057.68</v>
      </c>
      <c r="O51" s="16">
        <f t="shared" si="3"/>
        <v>52942.32</v>
      </c>
      <c r="P51" s="5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2" s="1" customFormat="1">
      <c r="A52"/>
      <c r="B52" s="20">
        <v>42</v>
      </c>
      <c r="C52" s="14" t="s">
        <v>93</v>
      </c>
      <c r="D52" s="15" t="s">
        <v>24</v>
      </c>
      <c r="E52" s="14" t="s">
        <v>94</v>
      </c>
      <c r="F52" s="15" t="s">
        <v>48</v>
      </c>
      <c r="G52" s="15" t="s">
        <v>32</v>
      </c>
      <c r="H52" s="15" t="s">
        <v>22</v>
      </c>
      <c r="I52" s="16">
        <v>60000</v>
      </c>
      <c r="J52" s="16">
        <f t="shared" si="0"/>
        <v>1722</v>
      </c>
      <c r="K52" s="16">
        <v>3143.58</v>
      </c>
      <c r="L52" s="16">
        <f t="shared" si="4"/>
        <v>1824</v>
      </c>
      <c r="M52" s="16">
        <v>1740.46</v>
      </c>
      <c r="N52" s="16">
        <f t="shared" si="2"/>
        <v>8430.0400000000009</v>
      </c>
      <c r="O52" s="16">
        <f t="shared" si="3"/>
        <v>51569.96</v>
      </c>
      <c r="P52" s="5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</row>
    <row r="53" spans="1:192" s="1" customFormat="1">
      <c r="A53"/>
      <c r="B53" s="20">
        <v>43</v>
      </c>
      <c r="C53" s="14" t="s">
        <v>95</v>
      </c>
      <c r="D53" s="15" t="s">
        <v>24</v>
      </c>
      <c r="E53" s="14" t="s">
        <v>65</v>
      </c>
      <c r="F53" s="15" t="s">
        <v>48</v>
      </c>
      <c r="G53" s="15" t="s">
        <v>32</v>
      </c>
      <c r="H53" s="15" t="s">
        <v>22</v>
      </c>
      <c r="I53" s="16">
        <v>60000</v>
      </c>
      <c r="J53" s="16">
        <f t="shared" si="0"/>
        <v>1722</v>
      </c>
      <c r="K53" s="16">
        <v>3486.68</v>
      </c>
      <c r="L53" s="16">
        <f t="shared" si="4"/>
        <v>1824</v>
      </c>
      <c r="M53" s="16">
        <v>25</v>
      </c>
      <c r="N53" s="16">
        <f t="shared" si="2"/>
        <v>7057.68</v>
      </c>
      <c r="O53" s="16">
        <f t="shared" si="3"/>
        <v>52942.32</v>
      </c>
      <c r="P53" s="5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</row>
    <row r="54" spans="1:192" s="1" customFormat="1">
      <c r="A54"/>
      <c r="B54" s="20">
        <v>44</v>
      </c>
      <c r="C54" s="14" t="s">
        <v>96</v>
      </c>
      <c r="D54" s="22" t="s">
        <v>24</v>
      </c>
      <c r="E54" s="21" t="s">
        <v>65</v>
      </c>
      <c r="F54" s="22" t="s">
        <v>48</v>
      </c>
      <c r="G54" s="22" t="s">
        <v>32</v>
      </c>
      <c r="H54" s="15" t="s">
        <v>22</v>
      </c>
      <c r="I54" s="16">
        <v>60000</v>
      </c>
      <c r="J54" s="16">
        <f t="shared" si="0"/>
        <v>1722</v>
      </c>
      <c r="K54" s="16">
        <v>3486.68</v>
      </c>
      <c r="L54" s="16">
        <f t="shared" si="4"/>
        <v>1824</v>
      </c>
      <c r="M54" s="16">
        <v>25</v>
      </c>
      <c r="N54" s="16">
        <f t="shared" si="2"/>
        <v>7057.68</v>
      </c>
      <c r="O54" s="16">
        <f t="shared" si="3"/>
        <v>52942.32</v>
      </c>
      <c r="P54" s="5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</row>
    <row r="55" spans="1:192" s="1" customFormat="1">
      <c r="A55"/>
      <c r="B55" s="20">
        <v>45</v>
      </c>
      <c r="C55" s="14" t="s">
        <v>97</v>
      </c>
      <c r="D55" s="15" t="s">
        <v>18</v>
      </c>
      <c r="E55" s="14" t="s">
        <v>47</v>
      </c>
      <c r="F55" s="15" t="s">
        <v>48</v>
      </c>
      <c r="G55" s="15" t="s">
        <v>21</v>
      </c>
      <c r="H55" s="15" t="s">
        <v>22</v>
      </c>
      <c r="I55" s="16">
        <v>60000</v>
      </c>
      <c r="J55" s="16">
        <f t="shared" si="0"/>
        <v>1722</v>
      </c>
      <c r="K55" s="16">
        <v>3486.68</v>
      </c>
      <c r="L55" s="16">
        <f t="shared" si="4"/>
        <v>1824</v>
      </c>
      <c r="M55" s="16">
        <v>25</v>
      </c>
      <c r="N55" s="16">
        <f t="shared" si="2"/>
        <v>7057.68</v>
      </c>
      <c r="O55" s="16">
        <f t="shared" si="3"/>
        <v>52942.32</v>
      </c>
      <c r="P55" s="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</row>
    <row r="56" spans="1:192" s="1" customFormat="1">
      <c r="A56"/>
      <c r="B56" s="20">
        <v>46</v>
      </c>
      <c r="C56" s="14" t="s">
        <v>98</v>
      </c>
      <c r="D56" s="15" t="s">
        <v>18</v>
      </c>
      <c r="E56" s="14" t="s">
        <v>50</v>
      </c>
      <c r="F56" s="15" t="s">
        <v>48</v>
      </c>
      <c r="G56" s="15" t="s">
        <v>21</v>
      </c>
      <c r="H56" s="15" t="s">
        <v>22</v>
      </c>
      <c r="I56" s="16">
        <v>55000</v>
      </c>
      <c r="J56" s="16">
        <f t="shared" si="0"/>
        <v>1578.5</v>
      </c>
      <c r="K56" s="16">
        <v>2559.6799999999998</v>
      </c>
      <c r="L56" s="16">
        <f t="shared" si="4"/>
        <v>1672</v>
      </c>
      <c r="M56" s="16">
        <v>25</v>
      </c>
      <c r="N56" s="16">
        <f t="shared" si="2"/>
        <v>5835.18</v>
      </c>
      <c r="O56" s="16">
        <f t="shared" si="3"/>
        <v>49164.82</v>
      </c>
      <c r="P56" s="5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</row>
    <row r="57" spans="1:192" s="1" customFormat="1">
      <c r="A57"/>
      <c r="B57" s="20">
        <v>47</v>
      </c>
      <c r="C57" s="14" t="s">
        <v>99</v>
      </c>
      <c r="D57" s="15" t="s">
        <v>18</v>
      </c>
      <c r="E57" s="14" t="s">
        <v>60</v>
      </c>
      <c r="F57" s="15" t="s">
        <v>48</v>
      </c>
      <c r="G57" s="15" t="s">
        <v>32</v>
      </c>
      <c r="H57" s="15" t="s">
        <v>22</v>
      </c>
      <c r="I57" s="16">
        <v>50000</v>
      </c>
      <c r="J57" s="16">
        <f t="shared" si="0"/>
        <v>1435</v>
      </c>
      <c r="K57" s="16">
        <v>1854</v>
      </c>
      <c r="L57" s="16">
        <f t="shared" si="4"/>
        <v>1520</v>
      </c>
      <c r="M57" s="16">
        <v>25</v>
      </c>
      <c r="N57" s="16">
        <f t="shared" si="2"/>
        <v>4834</v>
      </c>
      <c r="O57" s="16">
        <f t="shared" si="3"/>
        <v>45166</v>
      </c>
      <c r="P57" s="5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</row>
    <row r="58" spans="1:192" s="1" customFormat="1">
      <c r="A58"/>
      <c r="B58" s="20">
        <v>48</v>
      </c>
      <c r="C58" s="14" t="s">
        <v>100</v>
      </c>
      <c r="D58" s="15" t="s">
        <v>18</v>
      </c>
      <c r="E58" s="14" t="s">
        <v>60</v>
      </c>
      <c r="F58" s="15" t="s">
        <v>48</v>
      </c>
      <c r="G58" s="15" t="s">
        <v>32</v>
      </c>
      <c r="H58" s="15" t="s">
        <v>22</v>
      </c>
      <c r="I58" s="16">
        <v>50000</v>
      </c>
      <c r="J58" s="16">
        <f t="shared" si="0"/>
        <v>1435</v>
      </c>
      <c r="K58" s="16">
        <v>1854</v>
      </c>
      <c r="L58" s="16">
        <f t="shared" si="4"/>
        <v>1520</v>
      </c>
      <c r="M58" s="16">
        <v>25</v>
      </c>
      <c r="N58" s="16">
        <f t="shared" si="2"/>
        <v>4834</v>
      </c>
      <c r="O58" s="16">
        <f t="shared" si="3"/>
        <v>45166</v>
      </c>
      <c r="P58" s="5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</row>
    <row r="59" spans="1:192" s="1" customFormat="1">
      <c r="A59"/>
      <c r="B59" s="20">
        <v>49</v>
      </c>
      <c r="C59" s="14" t="s">
        <v>101</v>
      </c>
      <c r="D59" s="15" t="s">
        <v>18</v>
      </c>
      <c r="E59" s="14" t="s">
        <v>56</v>
      </c>
      <c r="F59" s="15" t="s">
        <v>48</v>
      </c>
      <c r="G59" s="15" t="s">
        <v>29</v>
      </c>
      <c r="H59" s="15" t="s">
        <v>22</v>
      </c>
      <c r="I59" s="16">
        <v>50000</v>
      </c>
      <c r="J59" s="16">
        <f t="shared" si="0"/>
        <v>1435</v>
      </c>
      <c r="K59" s="16">
        <v>1854</v>
      </c>
      <c r="L59" s="16">
        <f t="shared" si="4"/>
        <v>1520</v>
      </c>
      <c r="M59" s="16">
        <v>25</v>
      </c>
      <c r="N59" s="16">
        <f t="shared" si="2"/>
        <v>4834</v>
      </c>
      <c r="O59" s="16">
        <f t="shared" si="3"/>
        <v>45166</v>
      </c>
      <c r="P59" s="5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</row>
    <row r="60" spans="1:192" s="1" customFormat="1">
      <c r="A60"/>
      <c r="B60" s="20">
        <v>50</v>
      </c>
      <c r="C60" s="14" t="s">
        <v>102</v>
      </c>
      <c r="D60" s="15" t="s">
        <v>24</v>
      </c>
      <c r="E60" s="14" t="s">
        <v>103</v>
      </c>
      <c r="F60" s="15" t="s">
        <v>48</v>
      </c>
      <c r="G60" s="15" t="s">
        <v>84</v>
      </c>
      <c r="H60" s="15" t="s">
        <v>22</v>
      </c>
      <c r="I60" s="16">
        <v>50000</v>
      </c>
      <c r="J60" s="16">
        <f t="shared" si="0"/>
        <v>1435</v>
      </c>
      <c r="K60" s="16">
        <v>1854</v>
      </c>
      <c r="L60" s="16">
        <f t="shared" si="4"/>
        <v>1520</v>
      </c>
      <c r="M60" s="16">
        <v>25</v>
      </c>
      <c r="N60" s="16">
        <f t="shared" si="2"/>
        <v>4834</v>
      </c>
      <c r="O60" s="16">
        <f t="shared" si="3"/>
        <v>45166</v>
      </c>
      <c r="P60" s="5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</row>
    <row r="61" spans="1:192" s="1" customFormat="1">
      <c r="A61"/>
      <c r="B61" s="20">
        <v>51</v>
      </c>
      <c r="C61" s="14" t="s">
        <v>104</v>
      </c>
      <c r="D61" s="15" t="s">
        <v>18</v>
      </c>
      <c r="E61" s="14" t="s">
        <v>105</v>
      </c>
      <c r="F61" s="15" t="s">
        <v>48</v>
      </c>
      <c r="G61" s="15" t="s">
        <v>32</v>
      </c>
      <c r="H61" s="15" t="s">
        <v>22</v>
      </c>
      <c r="I61" s="16">
        <v>48000</v>
      </c>
      <c r="J61" s="16">
        <f t="shared" si="0"/>
        <v>1377.6</v>
      </c>
      <c r="K61" s="16">
        <v>1314.41</v>
      </c>
      <c r="L61" s="16">
        <f t="shared" si="4"/>
        <v>1459.2</v>
      </c>
      <c r="M61" s="16">
        <v>1740.46</v>
      </c>
      <c r="N61" s="16">
        <f t="shared" si="2"/>
        <v>5891.67</v>
      </c>
      <c r="O61" s="16">
        <f t="shared" si="3"/>
        <v>42108.33</v>
      </c>
      <c r="P61" s="5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</row>
    <row r="62" spans="1:192" s="1" customFormat="1" ht="15.75" customHeight="1">
      <c r="A62"/>
      <c r="B62" s="20">
        <v>52</v>
      </c>
      <c r="C62" s="14" t="s">
        <v>106</v>
      </c>
      <c r="D62" s="15" t="s">
        <v>24</v>
      </c>
      <c r="E62" s="14" t="s">
        <v>107</v>
      </c>
      <c r="F62" s="15" t="s">
        <v>108</v>
      </c>
      <c r="G62" s="15" t="s">
        <v>32</v>
      </c>
      <c r="H62" s="15" t="s">
        <v>22</v>
      </c>
      <c r="I62" s="16">
        <v>46000</v>
      </c>
      <c r="J62" s="16">
        <f t="shared" si="0"/>
        <v>1320.2</v>
      </c>
      <c r="K62" s="16">
        <v>1289.46</v>
      </c>
      <c r="L62" s="16">
        <f t="shared" si="4"/>
        <v>1398.4</v>
      </c>
      <c r="M62" s="16">
        <v>25</v>
      </c>
      <c r="N62" s="16">
        <f t="shared" si="2"/>
        <v>4033.06</v>
      </c>
      <c r="O62" s="16">
        <f t="shared" si="3"/>
        <v>41966.94</v>
      </c>
      <c r="P62" s="5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</row>
    <row r="63" spans="1:192" s="1" customFormat="1" ht="15.75" customHeight="1">
      <c r="A63"/>
      <c r="B63" s="20">
        <v>53</v>
      </c>
      <c r="C63" s="14" t="s">
        <v>109</v>
      </c>
      <c r="D63" s="15" t="s">
        <v>24</v>
      </c>
      <c r="E63" s="14" t="s">
        <v>107</v>
      </c>
      <c r="F63" s="15" t="s">
        <v>108</v>
      </c>
      <c r="G63" s="15" t="s">
        <v>29</v>
      </c>
      <c r="H63" s="15" t="s">
        <v>22</v>
      </c>
      <c r="I63" s="16">
        <v>46000</v>
      </c>
      <c r="J63" s="16">
        <f t="shared" si="0"/>
        <v>1320.2</v>
      </c>
      <c r="K63" s="16">
        <v>0</v>
      </c>
      <c r="L63" s="16">
        <f t="shared" si="4"/>
        <v>1398.4</v>
      </c>
      <c r="M63" s="16">
        <v>25</v>
      </c>
      <c r="N63" s="16">
        <f t="shared" si="2"/>
        <v>2743.6000000000004</v>
      </c>
      <c r="O63" s="16">
        <f t="shared" si="3"/>
        <v>43256.4</v>
      </c>
      <c r="P63" s="5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</row>
    <row r="64" spans="1:192" s="1" customFormat="1">
      <c r="A64"/>
      <c r="B64" s="20">
        <v>54</v>
      </c>
      <c r="C64" s="14" t="s">
        <v>110</v>
      </c>
      <c r="D64" s="15" t="s">
        <v>18</v>
      </c>
      <c r="E64" s="14" t="s">
        <v>111</v>
      </c>
      <c r="F64" s="15" t="s">
        <v>108</v>
      </c>
      <c r="G64" s="15" t="s">
        <v>29</v>
      </c>
      <c r="H64" s="15" t="s">
        <v>22</v>
      </c>
      <c r="I64" s="16">
        <v>45000</v>
      </c>
      <c r="J64" s="16">
        <f t="shared" si="0"/>
        <v>1291.5</v>
      </c>
      <c r="K64" s="16">
        <v>1148.33</v>
      </c>
      <c r="L64" s="16">
        <f t="shared" si="4"/>
        <v>1368</v>
      </c>
      <c r="M64" s="16">
        <v>25</v>
      </c>
      <c r="N64" s="16">
        <f t="shared" si="2"/>
        <v>3832.83</v>
      </c>
      <c r="O64" s="16">
        <f t="shared" si="3"/>
        <v>41167.17</v>
      </c>
      <c r="P64" s="5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</row>
    <row r="65" spans="1:192" s="1" customFormat="1">
      <c r="A65"/>
      <c r="B65" s="20">
        <v>55</v>
      </c>
      <c r="C65" s="14" t="s">
        <v>112</v>
      </c>
      <c r="D65" s="15" t="s">
        <v>24</v>
      </c>
      <c r="E65" s="14" t="s">
        <v>113</v>
      </c>
      <c r="F65" s="15" t="s">
        <v>108</v>
      </c>
      <c r="G65" s="15" t="s">
        <v>29</v>
      </c>
      <c r="H65" s="15" t="s">
        <v>22</v>
      </c>
      <c r="I65" s="16">
        <v>43000</v>
      </c>
      <c r="J65" s="16">
        <f t="shared" si="0"/>
        <v>1234.0999999999999</v>
      </c>
      <c r="K65" s="16">
        <v>866.06</v>
      </c>
      <c r="L65" s="16">
        <f t="shared" si="4"/>
        <v>1307.2</v>
      </c>
      <c r="M65" s="16">
        <v>25</v>
      </c>
      <c r="N65" s="16">
        <f t="shared" si="2"/>
        <v>3432.3599999999997</v>
      </c>
      <c r="O65" s="16">
        <f t="shared" si="3"/>
        <v>39567.64</v>
      </c>
      <c r="P65" s="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</row>
    <row r="66" spans="1:192" s="1" customFormat="1">
      <c r="A66"/>
      <c r="B66" s="20">
        <v>56</v>
      </c>
      <c r="C66" s="14" t="s">
        <v>114</v>
      </c>
      <c r="D66" s="22" t="s">
        <v>24</v>
      </c>
      <c r="E66" s="21" t="s">
        <v>107</v>
      </c>
      <c r="F66" s="22" t="s">
        <v>108</v>
      </c>
      <c r="G66" s="22" t="s">
        <v>32</v>
      </c>
      <c r="H66" s="15" t="s">
        <v>22</v>
      </c>
      <c r="I66" s="16">
        <v>40000</v>
      </c>
      <c r="J66" s="16">
        <f t="shared" si="0"/>
        <v>1148</v>
      </c>
      <c r="K66" s="16">
        <v>442.65</v>
      </c>
      <c r="L66" s="16">
        <f>+I66*3.04%</f>
        <v>1216</v>
      </c>
      <c r="M66" s="16">
        <v>25</v>
      </c>
      <c r="N66" s="16">
        <f t="shared" si="2"/>
        <v>2831.65</v>
      </c>
      <c r="O66" s="16">
        <f t="shared" si="3"/>
        <v>37168.35</v>
      </c>
      <c r="P66" s="5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</row>
    <row r="67" spans="1:192" s="1" customFormat="1">
      <c r="A67"/>
      <c r="B67" s="20">
        <v>57</v>
      </c>
      <c r="C67" s="14" t="s">
        <v>115</v>
      </c>
      <c r="D67" s="22" t="s">
        <v>24</v>
      </c>
      <c r="E67" s="21" t="s">
        <v>116</v>
      </c>
      <c r="F67" s="22" t="s">
        <v>108</v>
      </c>
      <c r="G67" s="22" t="s">
        <v>35</v>
      </c>
      <c r="H67" s="15" t="s">
        <v>22</v>
      </c>
      <c r="I67" s="16">
        <v>38000</v>
      </c>
      <c r="J67" s="16">
        <f t="shared" si="0"/>
        <v>1090.5999999999999</v>
      </c>
      <c r="K67" s="16">
        <v>160.38</v>
      </c>
      <c r="L67" s="16">
        <f t="shared" si="4"/>
        <v>1155.2</v>
      </c>
      <c r="M67" s="16">
        <v>25</v>
      </c>
      <c r="N67" s="16">
        <f t="shared" si="2"/>
        <v>2431.1800000000003</v>
      </c>
      <c r="O67" s="16">
        <f t="shared" si="3"/>
        <v>35568.82</v>
      </c>
      <c r="P67" s="5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</row>
    <row r="68" spans="1:192" s="1" customFormat="1">
      <c r="A68"/>
      <c r="B68" s="20">
        <v>58</v>
      </c>
      <c r="C68" s="14" t="s">
        <v>117</v>
      </c>
      <c r="D68" s="22" t="s">
        <v>18</v>
      </c>
      <c r="E68" s="21" t="s">
        <v>113</v>
      </c>
      <c r="F68" s="22" t="s">
        <v>108</v>
      </c>
      <c r="G68" s="22" t="s">
        <v>29</v>
      </c>
      <c r="H68" s="15" t="s">
        <v>22</v>
      </c>
      <c r="I68" s="16">
        <v>38000</v>
      </c>
      <c r="J68" s="16">
        <f t="shared" si="0"/>
        <v>1090.5999999999999</v>
      </c>
      <c r="K68" s="16">
        <v>160.38</v>
      </c>
      <c r="L68" s="16">
        <f>+I68*3.04%</f>
        <v>1155.2</v>
      </c>
      <c r="M68" s="16">
        <v>25</v>
      </c>
      <c r="N68" s="16">
        <f t="shared" si="2"/>
        <v>2431.1800000000003</v>
      </c>
      <c r="O68" s="16">
        <f t="shared" si="3"/>
        <v>35568.82</v>
      </c>
      <c r="P68" s="5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</row>
    <row r="69" spans="1:192" s="1" customFormat="1">
      <c r="A69"/>
      <c r="B69" s="20">
        <v>59</v>
      </c>
      <c r="C69" s="14" t="s">
        <v>118</v>
      </c>
      <c r="D69" s="22" t="s">
        <v>24</v>
      </c>
      <c r="E69" s="21" t="s">
        <v>113</v>
      </c>
      <c r="F69" s="22" t="s">
        <v>108</v>
      </c>
      <c r="G69" s="22" t="s">
        <v>29</v>
      </c>
      <c r="H69" s="15" t="s">
        <v>22</v>
      </c>
      <c r="I69" s="16">
        <v>38000</v>
      </c>
      <c r="J69" s="16">
        <f t="shared" si="0"/>
        <v>1090.5999999999999</v>
      </c>
      <c r="K69" s="16">
        <v>0</v>
      </c>
      <c r="L69" s="16">
        <f t="shared" si="4"/>
        <v>1155.2</v>
      </c>
      <c r="M69" s="16">
        <v>25</v>
      </c>
      <c r="N69" s="16">
        <f t="shared" si="2"/>
        <v>2270.8000000000002</v>
      </c>
      <c r="O69" s="16">
        <f t="shared" si="3"/>
        <v>35729.199999999997</v>
      </c>
      <c r="P69" s="5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</row>
    <row r="70" spans="1:192" s="1" customFormat="1">
      <c r="A70"/>
      <c r="B70" s="20">
        <v>60</v>
      </c>
      <c r="C70" s="14" t="s">
        <v>119</v>
      </c>
      <c r="D70" s="22" t="s">
        <v>24</v>
      </c>
      <c r="E70" s="21" t="s">
        <v>120</v>
      </c>
      <c r="F70" s="22" t="s">
        <v>108</v>
      </c>
      <c r="G70" s="22" t="s">
        <v>29</v>
      </c>
      <c r="H70" s="15" t="s">
        <v>22</v>
      </c>
      <c r="I70" s="16">
        <v>38000</v>
      </c>
      <c r="J70" s="16">
        <f t="shared" si="0"/>
        <v>1090.5999999999999</v>
      </c>
      <c r="K70" s="16">
        <v>160.38</v>
      </c>
      <c r="L70" s="16">
        <f>+I70*3.04%</f>
        <v>1155.2</v>
      </c>
      <c r="M70" s="16">
        <v>25</v>
      </c>
      <c r="N70" s="16">
        <f t="shared" si="2"/>
        <v>2431.1800000000003</v>
      </c>
      <c r="O70" s="16">
        <f t="shared" si="3"/>
        <v>35568.82</v>
      </c>
      <c r="P70" s="5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</row>
    <row r="71" spans="1:192" s="1" customFormat="1" ht="15.75" thickBot="1">
      <c r="A71"/>
      <c r="B71" s="20">
        <v>61</v>
      </c>
      <c r="C71" s="14" t="s">
        <v>121</v>
      </c>
      <c r="D71" s="15" t="s">
        <v>24</v>
      </c>
      <c r="E71" s="14" t="s">
        <v>122</v>
      </c>
      <c r="F71" s="15" t="s">
        <v>108</v>
      </c>
      <c r="G71" s="15" t="s">
        <v>123</v>
      </c>
      <c r="H71" s="15" t="s">
        <v>22</v>
      </c>
      <c r="I71" s="16">
        <v>35000</v>
      </c>
      <c r="J71" s="16">
        <f t="shared" si="0"/>
        <v>1004.5</v>
      </c>
      <c r="K71" s="16">
        <v>0</v>
      </c>
      <c r="L71" s="16">
        <f t="shared" si="4"/>
        <v>1064</v>
      </c>
      <c r="M71" s="16">
        <v>25</v>
      </c>
      <c r="N71" s="16">
        <f t="shared" si="2"/>
        <v>2093.5</v>
      </c>
      <c r="O71" s="16">
        <f t="shared" si="3"/>
        <v>32906.5</v>
      </c>
      <c r="P71" s="5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</row>
    <row r="72" spans="1:192" s="12" customFormat="1" ht="32.25" thickBot="1">
      <c r="A72" s="10"/>
      <c r="B72" s="42" t="s">
        <v>124</v>
      </c>
      <c r="C72" s="43"/>
      <c r="D72" s="43"/>
      <c r="E72" s="43"/>
      <c r="F72" s="43"/>
      <c r="G72" s="43"/>
      <c r="H72" s="44"/>
      <c r="I72" s="13">
        <f t="shared" ref="I72:O72" si="5">SUM(I11:I71)</f>
        <v>4271500</v>
      </c>
      <c r="J72" s="13">
        <f t="shared" si="5"/>
        <v>122592.05000000003</v>
      </c>
      <c r="K72" s="13">
        <f t="shared" si="5"/>
        <v>319981.12000000023</v>
      </c>
      <c r="L72" s="13">
        <f t="shared" si="5"/>
        <v>129853.59999999998</v>
      </c>
      <c r="M72" s="13">
        <f t="shared" si="5"/>
        <v>20395.059999999998</v>
      </c>
      <c r="N72" s="13">
        <f t="shared" si="5"/>
        <v>592821.83000000019</v>
      </c>
      <c r="O72" s="13">
        <f t="shared" si="5"/>
        <v>3678678.169999999</v>
      </c>
      <c r="P72" s="10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  <c r="FL72" s="11"/>
      <c r="FM72" s="11"/>
      <c r="FN72" s="11"/>
      <c r="FO72" s="11"/>
      <c r="FP72" s="11"/>
      <c r="FQ72" s="11"/>
      <c r="FR72" s="11"/>
      <c r="FS72" s="11"/>
      <c r="FT72" s="11"/>
      <c r="FU72" s="11"/>
      <c r="FV72" s="11"/>
      <c r="FW72" s="11"/>
      <c r="FX72" s="11"/>
      <c r="FY72" s="11"/>
      <c r="FZ72" s="11"/>
      <c r="GA72" s="11"/>
      <c r="GB72" s="11"/>
      <c r="GC72" s="11"/>
      <c r="GD72" s="11"/>
      <c r="GE72" s="11"/>
      <c r="GF72" s="11"/>
      <c r="GG72" s="11"/>
      <c r="GH72" s="11"/>
      <c r="GI72" s="11"/>
      <c r="GJ72" s="11"/>
    </row>
    <row r="73" spans="1:192" ht="21.75" customHeight="1">
      <c r="I73" s="32"/>
      <c r="J73" s="32"/>
      <c r="K73" s="18"/>
      <c r="L73" s="18"/>
      <c r="M73" s="18"/>
      <c r="N73" s="18"/>
      <c r="O73" s="18"/>
      <c r="P73" s="8"/>
    </row>
    <row r="74" spans="1:192">
      <c r="I74" s="32"/>
      <c r="J74" s="32"/>
      <c r="K74" s="32"/>
      <c r="L74" s="32"/>
      <c r="M74" s="32"/>
      <c r="N74" s="32"/>
      <c r="O74" s="32"/>
      <c r="P74"/>
    </row>
    <row r="75" spans="1:192">
      <c r="I75" s="32"/>
      <c r="J75" s="32"/>
      <c r="K75" s="32"/>
      <c r="L75" s="32"/>
      <c r="M75" s="32"/>
      <c r="N75" s="32"/>
      <c r="O75" s="32"/>
    </row>
    <row r="76" spans="1:192">
      <c r="I76" s="32"/>
      <c r="J76" s="32"/>
      <c r="K76" s="32"/>
      <c r="L76" s="32"/>
      <c r="M76" s="32"/>
      <c r="N76" s="32"/>
      <c r="O76" s="32"/>
    </row>
    <row r="77" spans="1:192">
      <c r="I77" s="5"/>
      <c r="K77" s="18"/>
      <c r="N77" s="9"/>
      <c r="O77" s="9"/>
    </row>
    <row r="78" spans="1:192">
      <c r="I78" s="5"/>
      <c r="K78" s="18"/>
      <c r="N78" s="9"/>
      <c r="O78" s="9"/>
    </row>
    <row r="79" spans="1:192">
      <c r="I79" s="5"/>
      <c r="K79" s="18"/>
      <c r="N79" s="9"/>
      <c r="O79" s="9"/>
    </row>
    <row r="80" spans="1:192">
      <c r="I80" s="5"/>
      <c r="K80" s="18"/>
      <c r="N80" s="9"/>
      <c r="O80" s="9"/>
    </row>
    <row r="81" spans="9:15">
      <c r="I81" s="5"/>
      <c r="K81" s="18"/>
      <c r="N81" s="9"/>
      <c r="O81" s="9"/>
    </row>
    <row r="82" spans="9:15">
      <c r="I82" s="5"/>
      <c r="K82" s="18"/>
      <c r="N82" s="9"/>
      <c r="O82" s="9"/>
    </row>
    <row r="83" spans="9:15">
      <c r="I83" s="5"/>
      <c r="K83" s="18"/>
      <c r="N83" s="9"/>
      <c r="O83" s="9"/>
    </row>
    <row r="84" spans="9:15">
      <c r="I84" s="5"/>
      <c r="K84" s="18"/>
      <c r="N84" s="9"/>
      <c r="O84" s="9"/>
    </row>
    <row r="85" spans="9:15">
      <c r="I85" s="5"/>
      <c r="K85" s="18"/>
      <c r="N85" s="9"/>
      <c r="O85" s="9"/>
    </row>
    <row r="86" spans="9:15">
      <c r="I86" s="5"/>
      <c r="K86" s="18"/>
      <c r="N86" s="9"/>
      <c r="O86" s="9"/>
    </row>
    <row r="87" spans="9:15">
      <c r="I87" s="5"/>
      <c r="K87" s="18"/>
      <c r="N87" s="9"/>
      <c r="O87" s="9"/>
    </row>
    <row r="88" spans="9:15">
      <c r="I88" s="5"/>
      <c r="K88" s="18"/>
      <c r="N88" s="9"/>
      <c r="O88" s="9"/>
    </row>
    <row r="89" spans="9:15">
      <c r="I89" s="5"/>
      <c r="K89" s="18"/>
      <c r="M89" s="9"/>
      <c r="N89" s="9"/>
      <c r="O89" s="9"/>
    </row>
    <row r="90" spans="9:15">
      <c r="I90" s="5"/>
      <c r="K90" s="18"/>
      <c r="N90" s="9"/>
      <c r="O90" s="9"/>
    </row>
    <row r="91" spans="9:15">
      <c r="I91" s="5"/>
      <c r="K91" s="18"/>
      <c r="N91" s="9"/>
      <c r="O91" s="9"/>
    </row>
    <row r="92" spans="9:15">
      <c r="I92" s="5"/>
      <c r="K92" s="18"/>
      <c r="N92" s="9"/>
      <c r="O92" s="9"/>
    </row>
    <row r="93" spans="9:15">
      <c r="I93" s="5"/>
      <c r="K93" s="18"/>
      <c r="N93" s="9"/>
      <c r="O93" s="9"/>
    </row>
    <row r="94" spans="9:15">
      <c r="I94" s="5"/>
      <c r="K94" s="18"/>
      <c r="N94" s="9"/>
      <c r="O94" s="9"/>
    </row>
    <row r="95" spans="9:15">
      <c r="I95" s="5"/>
      <c r="K95" s="18"/>
      <c r="N95" s="9"/>
      <c r="O95" s="9"/>
    </row>
    <row r="96" spans="9:15">
      <c r="I96" s="5"/>
      <c r="K96" s="18"/>
      <c r="N96" s="9"/>
      <c r="O96" s="9"/>
    </row>
    <row r="97" spans="9:15">
      <c r="I97" s="5"/>
      <c r="K97" s="18"/>
      <c r="N97" s="9"/>
      <c r="O97" s="9"/>
    </row>
    <row r="98" spans="9:15">
      <c r="I98" s="5"/>
      <c r="K98" s="18"/>
      <c r="M98" s="9"/>
      <c r="N98" s="9"/>
      <c r="O98" s="9"/>
    </row>
    <row r="99" spans="9:15">
      <c r="I99" s="5"/>
      <c r="K99" s="18"/>
      <c r="N99" s="9"/>
      <c r="O99" s="9"/>
    </row>
    <row r="100" spans="9:15">
      <c r="I100" s="5"/>
      <c r="K100" s="18"/>
      <c r="N100" s="9"/>
      <c r="O100" s="9"/>
    </row>
    <row r="101" spans="9:15">
      <c r="I101" s="5"/>
      <c r="K101" s="18"/>
      <c r="N101" s="9"/>
      <c r="O101" s="9"/>
    </row>
    <row r="102" spans="9:15">
      <c r="I102" s="5"/>
      <c r="K102" s="18"/>
      <c r="N102" s="9"/>
      <c r="O102" s="9"/>
    </row>
    <row r="103" spans="9:15">
      <c r="I103" s="5"/>
      <c r="K103" s="18"/>
      <c r="N103" s="9"/>
      <c r="O103" s="9"/>
    </row>
    <row r="104" spans="9:15">
      <c r="I104" s="5"/>
      <c r="K104" s="18"/>
      <c r="N104" s="9"/>
      <c r="O104" s="9"/>
    </row>
    <row r="105" spans="9:15">
      <c r="I105" s="5"/>
      <c r="K105" s="18"/>
      <c r="N105" s="9"/>
      <c r="O105" s="9"/>
    </row>
    <row r="106" spans="9:15">
      <c r="I106" s="5"/>
      <c r="K106" s="18"/>
      <c r="N106" s="9"/>
      <c r="O106" s="9"/>
    </row>
    <row r="107" spans="9:15">
      <c r="I107" s="5"/>
      <c r="K107" s="18"/>
      <c r="N107" s="9"/>
      <c r="O107" s="9"/>
    </row>
    <row r="108" spans="9:15">
      <c r="I108" s="5"/>
      <c r="K108" s="18"/>
      <c r="N108" s="9"/>
      <c r="O108" s="9"/>
    </row>
    <row r="109" spans="9:15">
      <c r="I109" s="5"/>
      <c r="K109" s="18"/>
      <c r="N109" s="9"/>
      <c r="O109" s="9"/>
    </row>
    <row r="110" spans="9:15">
      <c r="I110" s="5"/>
      <c r="K110" s="18"/>
      <c r="N110" s="9"/>
      <c r="O110" s="9"/>
    </row>
    <row r="111" spans="9:15">
      <c r="I111" s="5"/>
      <c r="K111" s="18"/>
      <c r="O111" s="9"/>
    </row>
    <row r="112" spans="9:15">
      <c r="K112" s="18"/>
    </row>
    <row r="113" spans="9:15">
      <c r="K113" s="18"/>
    </row>
    <row r="114" spans="9:15">
      <c r="I114" s="5"/>
      <c r="J114" s="5"/>
      <c r="K114" s="18"/>
      <c r="L114" s="9"/>
      <c r="M114" s="9"/>
      <c r="N114" s="9"/>
      <c r="O114" s="9"/>
    </row>
    <row r="115" spans="9:15">
      <c r="K115" s="18"/>
    </row>
  </sheetData>
  <mergeCells count="5">
    <mergeCell ref="B4:I4"/>
    <mergeCell ref="B5:O5"/>
    <mergeCell ref="B6:O6"/>
    <mergeCell ref="B7:O7"/>
    <mergeCell ref="B72:H72"/>
  </mergeCells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FF0792-484A-41A2-BD54-B1EBFA8F5D5F}"/>
</file>

<file path=customXml/itemProps2.xml><?xml version="1.0" encoding="utf-8"?>
<ds:datastoreItem xmlns:ds="http://schemas.openxmlformats.org/officeDocument/2006/customXml" ds:itemID="{3ED2C2FB-05D5-4B3D-B01D-D94ABF96DE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2024-06-17T14:26:01Z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