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Ingresos y egresos/Octubre/"/>
    </mc:Choice>
  </mc:AlternateContent>
  <xr:revisionPtr revIDLastSave="6" documentId="11_B6ABC6D53B55E03B3F41C2F2DE772D9730A4E6A7" xr6:coauthVersionLast="47" xr6:coauthVersionMax="47" xr10:uidLastSave="{7F441183-6CBE-4AF3-8D5F-28186658F5EB}"/>
  <bookViews>
    <workbookView xWindow="-120" yWindow="-120" windowWidth="29040" windowHeight="15720" xr2:uid="{00000000-000D-0000-FFFF-FFFF00000000}"/>
  </bookViews>
  <sheets>
    <sheet name="octubre 2024"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6" i="1" l="1"/>
  <c r="M190" i="1" s="1"/>
  <c r="J186" i="1"/>
  <c r="L97" i="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B93" i="1"/>
  <c r="K81" i="1"/>
  <c r="J81" i="1"/>
  <c r="M64"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M50" i="1" l="1"/>
  <c r="L50" i="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alcChain>
</file>

<file path=xl/sharedStrings.xml><?xml version="1.0" encoding="utf-8"?>
<sst xmlns="http://schemas.openxmlformats.org/spreadsheetml/2006/main" count="614" uniqueCount="369">
  <si>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</si>
  <si>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</si>
  <si>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</si>
  <si>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</si>
  <si>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</si>
  <si>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</si>
  <si>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</si>
  <si>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</si>
  <si>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</si>
  <si>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</si>
  <si>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</si>
  <si>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</si>
  <si>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</si>
  <si>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</si>
  <si>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</si>
  <si>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4524000112929</t>
  </si>
  <si>
    <t>DGII</t>
  </si>
  <si>
    <t xml:space="preserve">IMP. 0.15-4524000007 2024/10/01 </t>
  </si>
  <si>
    <t>152</t>
  </si>
  <si>
    <t>CEIZTUR</t>
  </si>
  <si>
    <t>CK PAGADO EN CAJA</t>
  </si>
  <si>
    <t>4524000000017</t>
  </si>
  <si>
    <t>Empleados</t>
  </si>
  <si>
    <t>PAGOS NOMINAS NET-BANKING CTA DEB: 2400169440     DE:SET 430033081</t>
  </si>
  <si>
    <t>4524000050515</t>
  </si>
  <si>
    <t xml:space="preserve">IMP. 0.15-4524000007 2024/10/04 </t>
  </si>
  <si>
    <t>4524000050516</t>
  </si>
  <si>
    <t xml:space="preserve">IMP. 0.15-000000000 2024/10/04 </t>
  </si>
  <si>
    <t>4524000000019</t>
  </si>
  <si>
    <t>4524000032208</t>
  </si>
  <si>
    <t xml:space="preserve">IMP. 0.15-4524000009 2024/10/09 </t>
  </si>
  <si>
    <t>937785387574</t>
  </si>
  <si>
    <t>COBRO IMP DGII 0.15%_TRANS TUB</t>
  </si>
  <si>
    <t>37785387574</t>
  </si>
  <si>
    <t>PAGO NOMINA TUBANCOEMPRESAS DO</t>
  </si>
  <si>
    <t>937785387034</t>
  </si>
  <si>
    <t>37785387034</t>
  </si>
  <si>
    <t>937785386501</t>
  </si>
  <si>
    <t>37785386501</t>
  </si>
  <si>
    <t>241016002400070044</t>
  </si>
  <si>
    <t>DEPOSITO- DEPOSITO DISMINUCION FONDO</t>
  </si>
  <si>
    <t>937804736188</t>
  </si>
  <si>
    <t>37804736188</t>
  </si>
  <si>
    <t>937804735790</t>
  </si>
  <si>
    <t>37804735790</t>
  </si>
  <si>
    <t>937804735421</t>
  </si>
  <si>
    <t>37804735421</t>
  </si>
  <si>
    <t>937804734997</t>
  </si>
  <si>
    <t>37804734997</t>
  </si>
  <si>
    <t>937804575018</t>
  </si>
  <si>
    <t>37804575018</t>
  </si>
  <si>
    <t>937804517957</t>
  </si>
  <si>
    <t>37804517957</t>
  </si>
  <si>
    <t>937826806703</t>
  </si>
  <si>
    <t>37826806703</t>
  </si>
  <si>
    <t>937826805352</t>
  </si>
  <si>
    <t>37826805352</t>
  </si>
  <si>
    <t>937826805004</t>
  </si>
  <si>
    <t>37826805004</t>
  </si>
  <si>
    <t>4524000000003</t>
  </si>
  <si>
    <t>NOM: TRANSFERENCIA TESORERIA N</t>
  </si>
  <si>
    <t>PAGOS NOMINAS NET-BANKING</t>
  </si>
  <si>
    <t>937985656623</t>
  </si>
  <si>
    <t>37985656623</t>
  </si>
  <si>
    <t>937985592672</t>
  </si>
  <si>
    <t>37985592672</t>
  </si>
  <si>
    <t>937985516279</t>
  </si>
  <si>
    <t>37985516279</t>
  </si>
  <si>
    <t>937985515547</t>
  </si>
  <si>
    <t>37985515547</t>
  </si>
  <si>
    <t>937985514867</t>
  </si>
  <si>
    <t>37985514867</t>
  </si>
  <si>
    <t>4524000095485</t>
  </si>
  <si>
    <t>IMP. 0.15-4524000007</t>
  </si>
  <si>
    <t>938030555434</t>
  </si>
  <si>
    <t>38030555434</t>
  </si>
  <si>
    <t>938030554673</t>
  </si>
  <si>
    <t>38030554673</t>
  </si>
  <si>
    <t>938030553626</t>
  </si>
  <si>
    <t>38030553626</t>
  </si>
  <si>
    <t>938030552887</t>
  </si>
  <si>
    <t>38030552887</t>
  </si>
  <si>
    <t>938022946355</t>
  </si>
  <si>
    <t>38022946355</t>
  </si>
  <si>
    <t>938022877539</t>
  </si>
  <si>
    <t>38022877539</t>
  </si>
  <si>
    <t>938022875325</t>
  </si>
  <si>
    <t>38022875325</t>
  </si>
  <si>
    <t>938022551602</t>
  </si>
  <si>
    <t>38022551602</t>
  </si>
  <si>
    <t>938022550563</t>
  </si>
  <si>
    <t>38022550563</t>
  </si>
  <si>
    <t>938022549249</t>
  </si>
  <si>
    <t>38022549249</t>
  </si>
  <si>
    <t>4524000000033</t>
  </si>
  <si>
    <t>9990002</t>
  </si>
  <si>
    <t>COMISIÓN MANEJO DE CUENTA</t>
  </si>
  <si>
    <t>938047562693</t>
  </si>
  <si>
    <t>38047562693</t>
  </si>
  <si>
    <t>938047562124</t>
  </si>
  <si>
    <t>38047562124</t>
  </si>
  <si>
    <t>4524000082132</t>
  </si>
  <si>
    <t>IMP. 0.15-4524000003</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</si>
  <si>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</si>
  <si>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</si>
  <si>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</si>
  <si>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</si>
  <si>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</si>
  <si>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</si>
  <si>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</si>
  <si>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</si>
  <si>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</si>
  <si>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</si>
  <si>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</si>
  <si>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</si>
  <si>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</si>
  <si>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</si>
  <si>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103346/24</t>
  </si>
  <si>
    <t>COMITE EJECUTOR DE INFRAESTRUCTURAS DE ZONAS TURISTICAS</t>
  </si>
  <si>
    <t>Ingresos correspondientes del 01 al 07/09/2024  (Vuelos Charters)</t>
  </si>
  <si>
    <t>04/10/2024</t>
  </si>
  <si>
    <t>3213</t>
  </si>
  <si>
    <t>2.2.6.3.01</t>
  </si>
  <si>
    <t>HUMANO SEGUROS S A</t>
  </si>
  <si>
    <t>Pago Factura No. 1799 correspondiente al mes de octubre 2024, del Seguro Médico de Salud a los empleados del CEIZTUR.</t>
  </si>
  <si>
    <t>3218</t>
  </si>
  <si>
    <t>2.3.6.3.04, 2.3.9.9.04</t>
  </si>
  <si>
    <t>Roment, SRL</t>
  </si>
  <si>
    <t>Pago Fact. No. 0027. Adquisición de Herramientas para la Brigada del Programa Nacional de Limpieza de Playas y Balnearios del (PNLPB),destinado a Mipyme Mujer, según anexos.</t>
  </si>
  <si>
    <t>3222</t>
  </si>
  <si>
    <t>2.2.7.2.06</t>
  </si>
  <si>
    <t>Viamar, SA</t>
  </si>
  <si>
    <t>Pago Facts. No. 1844, 2035, 2037, 2040, 2064, 2135, 2177, 2305, 2393 y 2419. Servicio de Mantenimiento para las Unidades Vehiculares en Garantía que fueron adquiridas para POLITUR, según anexos.</t>
  </si>
  <si>
    <t>3224</t>
  </si>
  <si>
    <t>Santo Domingo Motors Company, SA</t>
  </si>
  <si>
    <t>Pago facturas No.9276, 9287, 9297, 9298, 0050, 0106, 0118, 0150 y 0159, Servicio de mantenimiento preventivo y correctivo para los vehículos de motor adquiridos para POLITUR y CEIZTUR, según anexos.</t>
  </si>
  <si>
    <t>3226</t>
  </si>
  <si>
    <t>Pago Facts. No. 2282 y 2439. Servicio de Mantenimiento para las Unidades Vehiculares en Garantía que fueron adquiridas para CEIZTUR, según anexos.</t>
  </si>
  <si>
    <t>3228</t>
  </si>
  <si>
    <t>2.3.9.6.01</t>
  </si>
  <si>
    <t>ICK Group, SRL</t>
  </si>
  <si>
    <t>Pago Fact. No. 0165. Adquisición de Baterías para los Vehículos de Motor de la Institución, proceso destinado a Mipymes, según anexos.</t>
  </si>
  <si>
    <t>3230</t>
  </si>
  <si>
    <t>2.2.8.7.04</t>
  </si>
  <si>
    <t>Scarlet Mena Digital Business Company, EIRL</t>
  </si>
  <si>
    <t>Pago Fact. No. 0024. Capacitaciones para colaboradores de la Institución (Virtual), según anexos.</t>
  </si>
  <si>
    <t>3232</t>
  </si>
  <si>
    <t>2.2.9.2.01</t>
  </si>
  <si>
    <t>Restaurante Y Reposteria Punta Caleta, SRL</t>
  </si>
  <si>
    <t>Pago Fact. No. 0019. Contratación Servicio de Desayunos y Almuerzos para los Operativos del Programa Nacional de Limpieza de Playa y Balnearios (PNLPB), según anexos.</t>
  </si>
  <si>
    <t>3234</t>
  </si>
  <si>
    <t>2.2.2.1.03</t>
  </si>
  <si>
    <t>Editora Listin Diario, SA</t>
  </si>
  <si>
    <t>Pago Fact. No. 0257. Servicio para contratación de publicidad para las Convocatorias de los Procesos de Licitación Pública Nacional T3, según anexos.</t>
  </si>
  <si>
    <t>3236</t>
  </si>
  <si>
    <t>2.1.2.2.10</t>
  </si>
  <si>
    <t>Incentivo por cumplimiento de indicadores SISMAP año 2024</t>
  </si>
  <si>
    <t>3238</t>
  </si>
  <si>
    <t>Pago de indicadores SISMAP 2024</t>
  </si>
  <si>
    <t>3240</t>
  </si>
  <si>
    <t>2.3.9.5.01</t>
  </si>
  <si>
    <t>Comercializadora Kimarco, SRL</t>
  </si>
  <si>
    <t>Pago Fact. No. 0218. Adquisición Utensilios de Cocina para Uso de la Institución, según anexos.</t>
  </si>
  <si>
    <t>3242</t>
  </si>
  <si>
    <t>Auto Servicio Automotriz Inteligente RD, Auto Sai RD SRL</t>
  </si>
  <si>
    <t>Pago facturas No.1794-1823-1824-1825-1910-1911-1912-1913 y 1914 Contratación de los Servicios de Mantenimiento y Reparación Para Vehículos de Motor de la Institución, Dirigido a MIPYMES, relanzamiento, según anexos.</t>
  </si>
  <si>
    <t>103354/24</t>
  </si>
  <si>
    <t>Ingresos correspondientes del   08 al 14/09/2024 (Vuelos Charters)</t>
  </si>
  <si>
    <t>2.7.2.4.01</t>
  </si>
  <si>
    <t>Constructora Irgonza, SRL</t>
  </si>
  <si>
    <t>Pago Facturas No.0111 y 0112, Cub.No.4 y final mas devolucion de vicios ocultos, Proy No.384, Contrato No.23-2022; Construcción de Aceras de la vía de Acceso a Playa Saladilla, Municipio Santa Cruz Provincia Barahona.</t>
  </si>
  <si>
    <t>103359/24</t>
  </si>
  <si>
    <t>Ingresos correspondientes del 01 al 15/09/2024 (Vuelos Regulares)</t>
  </si>
  <si>
    <t>3264</t>
  </si>
  <si>
    <t>Pago de indicadores SISMAP inactivos 2024</t>
  </si>
  <si>
    <t>3266</t>
  </si>
  <si>
    <t>Adicional pago de indicadores SISMAP inactivos 2024</t>
  </si>
  <si>
    <t>3268</t>
  </si>
  <si>
    <t>Nómina adicional SISMAP inactivos 2024</t>
  </si>
  <si>
    <t>3270</t>
  </si>
  <si>
    <t>3277</t>
  </si>
  <si>
    <t>2.2.1.5.01</t>
  </si>
  <si>
    <t>Altice Dominicana, SA</t>
  </si>
  <si>
    <t>Pago Factura No.8352, por los servicios de renta mensual de Internet móvil para las cámaras de vídeo vigilancia instaladas en Playa Macao correspondientes al mes de Septiembre del 2024, según anexos.</t>
  </si>
  <si>
    <t>09/10/2024</t>
  </si>
  <si>
    <t>3279</t>
  </si>
  <si>
    <t>2.3.6.3.04, 2.3.6.3.06, 2.3.7.2.06, 2.3.7.2.99, 2.3.9.6.01, 2.3.9.8.02, 2.3.9.9.04</t>
  </si>
  <si>
    <t>B&amp;F MERCANTIL, SRL</t>
  </si>
  <si>
    <t>Pago factura No. 0964, Adquisición de Herramientas y Materiales para Reparaciones y Mantenimiento de la Planta Física de la Institución, Dirigido a Mipymes, según anexos.</t>
  </si>
  <si>
    <t>3281</t>
  </si>
  <si>
    <t>2.2.8.5.01</t>
  </si>
  <si>
    <t>Consultoría y Servicios Salper, SRL</t>
  </si>
  <si>
    <t>Pago factura No. 0159, Contratación de Servicio de Fumigación y Desinfección para las Oficinas de la Institución, según anexos.</t>
  </si>
  <si>
    <t>3285</t>
  </si>
  <si>
    <t>2.2.8.7.02</t>
  </si>
  <si>
    <t>Freddy Bolivar De Jesus Almonte Brito</t>
  </si>
  <si>
    <t>Pago Factura No 1025, por concepto de Tramites Legales de Documentos, según anexos.</t>
  </si>
  <si>
    <t>10/10/2024</t>
  </si>
  <si>
    <t>3290</t>
  </si>
  <si>
    <t>2.1.1.2.08, 2.1.5.1.01, 2.1.5.2.01, 2.1.5.3.01</t>
  </si>
  <si>
    <t>Nómina temporales mes de octubre 2024</t>
  </si>
  <si>
    <t>3292</t>
  </si>
  <si>
    <t>2.1.1.1.01, 2.1.5.1.01, 2.1.5.2.01, 2.1.5.3.01</t>
  </si>
  <si>
    <t>Nómina fijos mes de octubre 2024</t>
  </si>
  <si>
    <t>3294</t>
  </si>
  <si>
    <t>2.1.2.2.05</t>
  </si>
  <si>
    <t>Nómina militar mes de octubre 2024</t>
  </si>
  <si>
    <t>3296</t>
  </si>
  <si>
    <t>2.1.1.2.05, 2.1.5.1.01, 2.1.5.2.01, 2.1.5.3.01</t>
  </si>
  <si>
    <t>Nómina periodo probatorio mes de octubre 2024</t>
  </si>
  <si>
    <t>3298</t>
  </si>
  <si>
    <t>2.1.1.3.01, 2.1.5.1.01, 2.1.5.2.01, 2.1.5.3.01</t>
  </si>
  <si>
    <t>Nómina tramite de pensión mes de octubre 2024</t>
  </si>
  <si>
    <t>11/10/2024</t>
  </si>
  <si>
    <t>3306</t>
  </si>
  <si>
    <t>2.2.3.1.01, 2.2.4.1.01, 2.2.4.4.01, 2.2.7.2.06, 2.2.8.2.01, 2.2.9.2.01, 2.3.1.1.01, 2.3.9.9.05</t>
  </si>
  <si>
    <t>FONDO REPONIBLE INSTITUCIONAL  COMITE EJECUTOR DE INFRAESTRUCTURA DE ZONAS TURISTICAS (CEIZTUR)</t>
  </si>
  <si>
    <t>2.7.2.2.01, 2.7.2.4.01, 2.7.2.4.02</t>
  </si>
  <si>
    <t>Nuespi Ingeniería, SRL</t>
  </si>
  <si>
    <t>Pago avance 20% del monto RD$27,469,808.22, Contrato No. 19-2024; Reparación en la Calle Francisco Alberto Caamaño Deñó, Municipio Las Terrenas, Provincia Samaná.</t>
  </si>
  <si>
    <t>2.2.5.1.01</t>
  </si>
  <si>
    <t>XIOMARA DEL CARMEN MARMOLEJOS ACOSTA</t>
  </si>
  <si>
    <t>Pago Factura No.0085; Por el Alquiler de un inmueble que aloja oficinas de la policía de Turismo Politur, correspondiente al mes de octubre 2024.</t>
  </si>
  <si>
    <t>2.2.8.7.01</t>
  </si>
  <si>
    <t>Mario Emilio Marcano Salcedo</t>
  </si>
  <si>
    <t>Pago factura No. 0009, Contratación de Levantamiento y Elaboración de Planos Arquitectónicos de las Casitas de Sanchez y Montecristi, según anexos.</t>
  </si>
  <si>
    <t>2.1.1.2.06</t>
  </si>
  <si>
    <t>Nomina brigadistas sargazo octubre 2024.</t>
  </si>
  <si>
    <t>Nomina brigadistas octubre 2024.</t>
  </si>
  <si>
    <t>GRUPO DIARIO LIBRE S A</t>
  </si>
  <si>
    <t>Pago factura No. 0044, Servicio para contratación de publicidad en periódicos de circulación nacional T4,segun anexos.</t>
  </si>
  <si>
    <t>Pago factura No. 0291, Servicio para contratación de publicidad en periódicos de circulación nacional T4, según anexos.</t>
  </si>
  <si>
    <t>2.2.8.3.01</t>
  </si>
  <si>
    <t>Tamira Group, SRL</t>
  </si>
  <si>
    <t>Pago Fact. No. 0164. Servicios de Contratación de Estudios Médicos de preempleo para el CEIZTUR, según anexos.</t>
  </si>
  <si>
    <t>2.3.5.3.01</t>
  </si>
  <si>
    <t>One Color Automotive Options, SRL</t>
  </si>
  <si>
    <t>Pago Fact. No. 0392. Adquisición de neumáticos para vehículos de la institución, según anexos.</t>
  </si>
  <si>
    <t>Pago Facts. No. 2584 y 2595. Servicio de Mantenimiento para las Unidades Vehiculares en Garantía que fueron adquiridas para CEIZTUR, según anexos.</t>
  </si>
  <si>
    <t>2.7.2.5.01, 2.7.2.4.02, 2.7.2.2.01</t>
  </si>
  <si>
    <t>Construcciones Civiles y Proyectos Agregados CONCIPRA, SRL</t>
  </si>
  <si>
    <t>Pago avance 20% del monto RD$30,773,790.90, Contrato No. 20-2024. Construcción de Muelle Marítimo en el Distrito Municipal Caleta, Provincia La Romana.</t>
  </si>
  <si>
    <t>2.6.1.3.01, 2.6.5.5.01</t>
  </si>
  <si>
    <t>Muisk, SRL</t>
  </si>
  <si>
    <t>Pago factura No. 0069, Adquisición de Equipos Topográficos, para el equipo técnico de fiscalización de obras de la Institución, según anexos.</t>
  </si>
  <si>
    <t>2.1.1.2.11, 2.1.5.1.01, 2.1.5.2.01, 2.1.5.3.01</t>
  </si>
  <si>
    <t>COMITE EJECUTOR DE INFRAESTRUCTURAS
DE ZONAS TURISTICAS</t>
  </si>
  <si>
    <t>Nómina interinato octubre 2024</t>
  </si>
  <si>
    <t>Reintegro brigadista septiembre 2024.</t>
  </si>
  <si>
    <t>CENTRO DE EXPORTACION E INVERSIONES DE LA REPUBLICA DOMINICANA</t>
  </si>
  <si>
    <t>Pago Factura No. 0065. Cesión de derecho Contrato 32-2021 por los gastos de mantenimiento del edificio del CEI-RD espacio concedido al CEIZTUR, correspondiente al mes de octubre 2024.</t>
  </si>
  <si>
    <t>2.7.2.1.01, 2.7.1.2.01, 2.7.2.2.01</t>
  </si>
  <si>
    <t>Seconin, SRL</t>
  </si>
  <si>
    <t>Pago Fact. No. 0086 Cub. No.7 Proy. No.393 contrato No. 06-2023; Construcción de Edificio de ADOMPRETUR, Centro Histórico, Provincia Puerto Plata.</t>
  </si>
  <si>
    <t>2.7.1.2.01</t>
  </si>
  <si>
    <t>Grupo Marfa, SRL</t>
  </si>
  <si>
    <t>Pago Fact. No. 0158, Cub. No.15 Proy. No.371 Cont. No.2-2022; Mejoramiento del Malecón Santo Domingo Este.</t>
  </si>
  <si>
    <t>103372/24</t>
  </si>
  <si>
    <t>Ingresos correspondientes del 15 al 21/09/2024 (Vuelos Charter)</t>
  </si>
  <si>
    <t>103383/24</t>
  </si>
  <si>
    <t>Ingresos correspondientes del 22 al 28/09/2024 (Vuelos Charter)</t>
  </si>
  <si>
    <t>3412</t>
  </si>
  <si>
    <t xml:space="preserve">2.7.2.4.01, </t>
  </si>
  <si>
    <t>CONSTRUCCIONES INVERSIONES &amp; EQUIPOS, SRL</t>
  </si>
  <si>
    <t>Pago Fact. No.0018, Cub. No. 3 Proy. No. 406 Contrato No. 31-2023; Reconstrucción de las Vías del Distrito Municipal Arroyo Barril, Provincia Samaná.</t>
  </si>
  <si>
    <t>3416</t>
  </si>
  <si>
    <t>2.1.2.2.03</t>
  </si>
  <si>
    <t>Nómina horas extras mes de septiembre 2024</t>
  </si>
  <si>
    <t>3418</t>
  </si>
  <si>
    <t>2.1.1.5.04</t>
  </si>
  <si>
    <t>Nómina vacaciones no tomadas excolaborador</t>
  </si>
  <si>
    <t>3420</t>
  </si>
  <si>
    <t>2.1.1.5.03</t>
  </si>
  <si>
    <t>Nómina indemnización excolaborador</t>
  </si>
  <si>
    <t>103398/24</t>
  </si>
  <si>
    <t>Ingresos correspondientes del 16 al 30/09/2024 (Vuelos Regulares)</t>
  </si>
  <si>
    <t>3423</t>
  </si>
  <si>
    <t>2.3.6.3.06, 2.3.7.2.99, 2.3.9.6.01, 2.3.9.8.01</t>
  </si>
  <si>
    <t>VICTOR GARCIA AIRE ACONDICIONADO, SRL</t>
  </si>
  <si>
    <t>Pago factura No. 3023, Adquisición de Materiales de Refrigeración para el Uso de Mantenimiento de la Unidades de Aires Acondicionados de la Institución, según anexos.</t>
  </si>
  <si>
    <t>3425</t>
  </si>
  <si>
    <t>2.3.1.1.01</t>
  </si>
  <si>
    <t>Suplidora Reysa, EIRL</t>
  </si>
  <si>
    <t>Pago factura No. 0750, Adquisición de 400 fardos de agua para Uso de los Operativos de Limpieza del PNLPB, según anexos.</t>
  </si>
  <si>
    <t>3427</t>
  </si>
  <si>
    <t>Pago factura No. 0020, Contratación Servicio de Desayunos y Almuerzos para los Operativos del Programa Nacional de Limpieza de Playa y Balnearios (PNLPB), según anexos.</t>
  </si>
  <si>
    <t>3430</t>
  </si>
  <si>
    <t>Pago facturas No. 1793 y 1826, Contratación de los Servicios de Mantenimiento y Reparación Para Vehículos de Motor de la Institución, Dirigido a MIPYMES, relanzamiento, según anexos.</t>
  </si>
  <si>
    <t>3435</t>
  </si>
  <si>
    <t>2.7.2.4.01, 2.7.2.1.01, 2.7.2.2.01, 2.2.8.7.01, 2.7.2.4.02</t>
  </si>
  <si>
    <t>Consorcio Guzmán Morel</t>
  </si>
  <si>
    <t>Pago fact. No.0006, Cub. No.5 Proy. 391, contrato No. 5-2023; Reconstrucción de las Infraestructuras de Servicios de las Calles Circundantes de la Basílica, Municipio de Higüey, Provincia La Altagracia.</t>
  </si>
  <si>
    <t>3438</t>
  </si>
  <si>
    <t>Pago facturas No.2054-2066-2076-2304-2335-2489-2544-2596  Servicio de Mantenimiento para las Unidades Vehiculares en Garantía que fueron adquiridas para POLITUR, según anexos.</t>
  </si>
  <si>
    <t>3441</t>
  </si>
  <si>
    <t>Pago Facts. No.0246,0248,0249. Servicio de Mantenimiento Preventivo y Correctivo para los Vehículos de Motor Adquiridos para POLITUR y CEIZTUR, según anexos.</t>
  </si>
  <si>
    <t>3442</t>
  </si>
  <si>
    <t>2.3.2.3.01</t>
  </si>
  <si>
    <t>Batissa, SRL</t>
  </si>
  <si>
    <t>Pago factura No. 1358, Compra de nueve camisas para la Comisión de Integración Gubernamental y Cumplimiento Normativo (CIGCN) de la Institución, según anexos.</t>
  </si>
  <si>
    <t>3447</t>
  </si>
  <si>
    <t>Pago factura No. 0030, Servicio para contratación de publicidad para las Convocatorias de los Procesos de Licitación Pública Nacional T3, según anexos.</t>
  </si>
  <si>
    <t>3454</t>
  </si>
  <si>
    <t>2.2.1.3.01</t>
  </si>
  <si>
    <t>COMPANIA DOMINICANA DE TELEFONOS C POR A</t>
  </si>
  <si>
    <t>Pago Factura No. 7470, por Servicios de Renta Mensual de las Flotas del CEIZTUR, correspondiente al mes de septiembre del año 2024.</t>
  </si>
  <si>
    <t>3473</t>
  </si>
  <si>
    <t>Adicional fijos octubre 2024</t>
  </si>
  <si>
    <t>3478</t>
  </si>
  <si>
    <t>ALTA CONSTRUCCION POP (ALCON), SRL</t>
  </si>
  <si>
    <t>Pago Facts. Nos. 0017 y 0018 Cub No.7 y final mas devolucion de vicios ocultos,  Proy No. 383 Contrato No. 21-2022; Reconstrucción de la Vía de Acceso a Playa Estillero, Municipio El limón, Provincia de Samaná.</t>
  </si>
  <si>
    <t>2.7.2.2.01, 2.7.1.2.01</t>
  </si>
  <si>
    <t>Ransa, SRL</t>
  </si>
  <si>
    <t>Pago Fact. No.0191, Cub. No. 3, Proy. No. 398, Cont. No.19-2023; Remodelación Parroquia Santa Barbara de Samaná, provincia Samaná.</t>
  </si>
  <si>
    <t>2.7.2.4.01, 2.7.2.4.02</t>
  </si>
  <si>
    <t>ICONSTA INMOBILIARIA Y CONSTRUCTORA TAVERAS CASTILLO, SRL</t>
  </si>
  <si>
    <t>Pago Fact. No. 0040, Cub. No. 1 Proy. No.412  Contrato No. 9-2024; Reconstrucción de las Calles del Casco Urbano en el Municipio San Felipe, Provincia Puerto Plata.</t>
  </si>
  <si>
    <t>Almacenes Casa Vito, SRL</t>
  </si>
  <si>
    <t>Pago factura No. 0104, Servicio de mantenimiento y reparación por garantía de tractores y Barredoras para la limpieza de playas del PNLPB, según anexos.</t>
  </si>
  <si>
    <t>103405/24</t>
  </si>
  <si>
    <t>Ingresos correspondientes del 29/09/2024 al 05/10/2024 (Vuelos Charter)</t>
  </si>
  <si>
    <t>103418/24</t>
  </si>
  <si>
    <t>Ingresos correspondientes del 06 al 12/10/2024 (Vuelos Charter)</t>
  </si>
  <si>
    <t>ARQUICONSTRUSA S A</t>
  </si>
  <si>
    <t>Pago Fact. No. 0010, Cub. No.10 Proy. No.389, Contrato No. 28-2022; Reconstrucción Vía de Acceso al Salto de Aguas Blancas, Municipio de Constanza, La Vega.</t>
  </si>
  <si>
    <t>CARMEN ENICIA CHEVALIER DE CASADO</t>
  </si>
  <si>
    <t>Pago Factura No 0958, por concepto de Tramites Legales de Documentos, según anexos.</t>
  </si>
  <si>
    <t>Pago Fact. No. 1031, por concepto de Tramites Legales de Documentos, según anexos.</t>
  </si>
  <si>
    <t>Pago Fact. No. 1032, por concepto de Tramites Legales de Documentos, según anexos.</t>
  </si>
  <si>
    <t>QUALITY GLOBAL BUSINESS GB SRL</t>
  </si>
  <si>
    <t>Pago Fact. No. 0603. Capacitaciones para colaboradores de la Institución(Virtual), según anexos.</t>
  </si>
  <si>
    <t>2.2.6.2.01</t>
  </si>
  <si>
    <t>Seguros Reservas, SA</t>
  </si>
  <si>
    <t>Pago Factura No.2348-2351-2366 y 2372 por Renovación e inclusión de las póliza  de Seguro de Vehículos de Motor flotilla y Responsabilidad Civil de exceso vehículos de motor del CEIZTUR, según anexos.</t>
  </si>
  <si>
    <t>31/10/2024</t>
  </si>
  <si>
    <t>3565</t>
  </si>
  <si>
    <t>Malespin Constructora, SRL</t>
  </si>
  <si>
    <t>Pago Fact. No.0274, Cub. No.8, Proy. No. 394, Contrato No. 07-2023; Reconstrucción del Parque Nacional Submarino La Caleta, Provincia Santo Domingo.</t>
  </si>
  <si>
    <t>3569</t>
  </si>
  <si>
    <t>2.7.2.7.01, 2.7.2.4.02, 2.7.2.2.01</t>
  </si>
  <si>
    <t>Constructora Pontevedra SRL</t>
  </si>
  <si>
    <t>Pago Fact. No. 0180, Cub. No.5, Proy. No. 399 Cont. No. 23-2023; Mejoramiento del entorno del Balneario Boca de Cachón, Provincia Independencia, Relanzamiento.</t>
  </si>
  <si>
    <t>3573</t>
  </si>
  <si>
    <t>2.7.1.2.01, 2.7.2.4.01, 2.7.2.7.01, 2.7.2.1.01</t>
  </si>
  <si>
    <t>INGENIERIA &amp; CONSTRUCCIONES SANTOS, SRL</t>
  </si>
  <si>
    <t>Pago Fact. No. 0011, Cub. No.2 Proy. No.410  Contrato No. 7-2024; Reconstrucción Plaza Marcelino Marte (Canito), Guayacanes, Provincia San Pedro de Macorís.</t>
  </si>
  <si>
    <t>3577</t>
  </si>
  <si>
    <t>2.7.2.4.01, 2.7.2.1.01</t>
  </si>
  <si>
    <t>Consorcio Guzman Morel</t>
  </si>
  <si>
    <t>Pago fact. No.0007 y 0008 Cub. No.6 y final.  Proy. 391, cont. No. 5-2023 más devolución de vicio oculto; Reconstrucción de las Infraestructuras de Servicios de las Calles Circundantes de la Basílica, Municipio de Higüey, Provincia La Altagracia.</t>
  </si>
  <si>
    <t>3581</t>
  </si>
  <si>
    <t>2.6.1.1.01</t>
  </si>
  <si>
    <t>Constructora e Ingeniería Juacham, SRL</t>
  </si>
  <si>
    <t>Pago factura No. 0141, Adquisición de Anaqueles para los Almacenes de la Institución, según anexos.</t>
  </si>
  <si>
    <t>3586</t>
  </si>
  <si>
    <t>2.7.1.2.01, 2.7.2.4.02</t>
  </si>
  <si>
    <t>Codom, SRL</t>
  </si>
  <si>
    <t>Pago fact. No.0029, Cub. No.5, Proy. No.397, contrato No.18-2023. Construcción de Plaza Multiuso en el municipio de Santa Cruz, Provincia El Seibo.</t>
  </si>
  <si>
    <t>Consorcio Malecón Santa Bárbara</t>
  </si>
  <si>
    <t>Pago Fact. No. 0019, Cub. No.11 Proy. No.377 Cont. No. 9-2022; Mejoramiento del Drenaje Pluvial y Obras Complementarias, Malecón Santa Barbara; Lote 2: Mejoramiento del tramo Oeste del Malecón Santa Barbara, Samaná.</t>
  </si>
  <si>
    <t xml:space="preserve">	Constructora CAG, SRL</t>
  </si>
  <si>
    <t>Pago fact. No. 0055, Cub. No.2  Proy. No.401 Contrato No.22-2023; Construcción de Parque Urbano, Municipio Bajos de Haina, Provincia San Cristóbal, Relanzamiento; Lote 1: Construcción de Parque urbano Municipio de Haina, Provincia San Cristobal.</t>
  </si>
  <si>
    <t xml:space="preserve">	Edinsa, SRL</t>
  </si>
  <si>
    <t>Pago Fact. No.0103 Cub. No.5 Proy. No.372 contrato No.5-2022; Mejoramiento del Frente Costero de la Playa Sosua, Provincia Puerto Plata (Plaza Sur), Lote 1.</t>
  </si>
  <si>
    <t>Marmovin, SRL</t>
  </si>
  <si>
    <t>Pago Fact. No.0005 Cub. No.1 Proy. No.411; Contrato No. 8-2024; Reconstrucción Pasarela Peatonal en la Zona Costera del Municipio Las Terrenas, Provincia Samaná.</t>
  </si>
  <si>
    <t>2.7.1.2.01, 2.7.2.4.01</t>
  </si>
  <si>
    <t>BANCO DE RESERVA DE LA REP. DOM. BANCO SERVICIOS MULTIPLES</t>
  </si>
  <si>
    <t>Cesión de crédito según acto No. 222/2024, pago Fact. No. 0015, Cub. No.10  Proy. No.379 Contrato No. 13-2022; Reconstrucción de las Infraestructuras Recreativas del Malecón de San Pedro de Macorís.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</si>
</sst>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7"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theme="1"/>
      <name val="Calibri"/>
      <family val="2"/>
      <scheme val="minor"/>
    </font>
    <font>
      <sz val="12"/>
      <color indexed="8"/>
      <name val="Palatino Linotype"/>
      <family val="1"/>
    </font>
    <font>
      <sz val="12"/>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xf numFmtId="0" fontId="3" fillId="0" borderId="0" xfId="0" applyFont="1" applyAlignment="1">
      <alignment horizontal="center"/>
    </xf>
    <xf numFmtId="0" fontId="4" fillId="0" borderId="0" xfId="0" applyFont="1"/>
    <xf numFmtId="43" fontId="2" fillId="0" borderId="0" xfId="1" applyFont="1"/>
    <xf numFmtId="0" fontId="3" fillId="2" borderId="1" xfId="0" applyFont="1" applyFill="1" applyBorder="1" applyAlignment="1">
      <alignment horizontal="center"/>
    </xf>
    <xf numFmtId="43" fontId="3"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4" fillId="0" borderId="3" xfId="0" applyFont="1"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14" fontId="5" fillId="3" borderId="1" xfId="0" applyNumberFormat="1" applyFont="1" applyFill="1" applyBorder="1" applyAlignment="1">
      <alignment horizontal="right" vertical="center"/>
    </xf>
    <xf numFmtId="0" fontId="2" fillId="3" borderId="1" xfId="0" applyFont="1" applyFill="1" applyBorder="1" applyAlignment="1">
      <alignment horizontal="right"/>
    </xf>
    <xf numFmtId="0" fontId="2" fillId="3" borderId="1" xfId="0" applyFont="1" applyFill="1" applyBorder="1" applyAlignment="1">
      <alignment horizontal="center"/>
    </xf>
    <xf numFmtId="0" fontId="2" fillId="3" borderId="1" xfId="0" applyFont="1" applyFill="1" applyBorder="1"/>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43" fontId="4" fillId="0" borderId="0" xfId="0" applyNumberFormat="1" applyFont="1"/>
    <xf numFmtId="0" fontId="2" fillId="0" borderId="1" xfId="0" applyFont="1" applyBorder="1" applyAlignment="1">
      <alignment horizontal="right"/>
    </xf>
    <xf numFmtId="39" fontId="6" fillId="0" borderId="1" xfId="1" applyNumberFormat="1" applyFont="1" applyBorder="1" applyAlignment="1">
      <alignment horizontal="right"/>
    </xf>
    <xf numFmtId="0" fontId="2" fillId="0" borderId="1" xfId="0" applyFont="1" applyBorder="1" applyAlignment="1">
      <alignment horizontal="center"/>
    </xf>
    <xf numFmtId="0" fontId="2" fillId="2" borderId="0" xfId="0" applyFont="1" applyFill="1"/>
    <xf numFmtId="43" fontId="3" fillId="2" borderId="6" xfId="1" applyFont="1" applyFill="1" applyBorder="1"/>
    <xf numFmtId="43" fontId="3" fillId="2" borderId="6" xfId="0" applyNumberFormat="1" applyFont="1" applyFill="1" applyBorder="1"/>
    <xf numFmtId="43" fontId="2" fillId="0" borderId="0" xfId="0" applyNumberFormat="1" applyFont="1"/>
    <xf numFmtId="0" fontId="3" fillId="0" borderId="5" xfId="0" applyFont="1" applyBorder="1" applyAlignment="1">
      <alignment horizontal="center"/>
    </xf>
    <xf numFmtId="0" fontId="2" fillId="0" borderId="0" xfId="0" applyFont="1" applyAlignment="1">
      <alignment horizontal="center"/>
    </xf>
    <xf numFmtId="0" fontId="3" fillId="2" borderId="7" xfId="0" applyFont="1" applyFill="1" applyBorder="1" applyAlignment="1">
      <alignment horizontal="center"/>
    </xf>
    <xf numFmtId="43" fontId="3"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8" xfId="0" applyFont="1" applyFill="1" applyBorder="1" applyAlignment="1">
      <alignment horizontal="left" vertical="center" wrapText="1"/>
    </xf>
    <xf numFmtId="0" fontId="2" fillId="3" borderId="1" xfId="0" applyFont="1" applyFill="1" applyBorder="1" applyAlignment="1">
      <alignment horizontal="left" wrapText="1"/>
    </xf>
    <xf numFmtId="43" fontId="2" fillId="3" borderId="1" xfId="1" applyFont="1" applyFill="1" applyBorder="1" applyAlignment="1">
      <alignment vertical="center"/>
    </xf>
    <xf numFmtId="43" fontId="2" fillId="0" borderId="1" xfId="1" applyFont="1" applyBorder="1" applyAlignment="1">
      <alignment vertical="center"/>
    </xf>
    <xf numFmtId="0" fontId="2" fillId="3" borderId="0" xfId="0" applyFont="1" applyFill="1"/>
    <xf numFmtId="43" fontId="4" fillId="3" borderId="0" xfId="0" applyNumberFormat="1" applyFont="1" applyFill="1"/>
    <xf numFmtId="0" fontId="4" fillId="3" borderId="0" xfId="0" applyFont="1" applyFill="1"/>
    <xf numFmtId="14" fontId="5" fillId="3" borderId="1" xfId="0" applyNumberFormat="1" applyFont="1" applyFill="1" applyBorder="1" applyAlignment="1">
      <alignment horizontal="left" vertical="center" wrapText="1"/>
    </xf>
    <xf numFmtId="13" fontId="4" fillId="3" borderId="0" xfId="0" applyNumberFormat="1" applyFont="1" applyFill="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horizontal="left" wrapText="1"/>
    </xf>
    <xf numFmtId="14" fontId="5" fillId="3" borderId="9" xfId="0" applyNumberFormat="1" applyFont="1" applyFill="1" applyBorder="1" applyAlignment="1">
      <alignment horizontal="left" vertical="center" wrapText="1"/>
    </xf>
    <xf numFmtId="43" fontId="2" fillId="3" borderId="9" xfId="1" applyFont="1" applyFill="1" applyBorder="1" applyAlignment="1">
      <alignment vertical="center"/>
    </xf>
    <xf numFmtId="14" fontId="5" fillId="3" borderId="9" xfId="0" applyNumberFormat="1" applyFont="1" applyFill="1" applyBorder="1" applyAlignment="1">
      <alignment horizontal="left" vertical="center" wrapText="1" indent="1"/>
    </xf>
    <xf numFmtId="0" fontId="2" fillId="3" borderId="8"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horizontal="left" wrapText="1"/>
    </xf>
    <xf numFmtId="14" fontId="5" fillId="3" borderId="8" xfId="0" applyNumberFormat="1" applyFont="1" applyFill="1" applyBorder="1" applyAlignment="1">
      <alignment horizontal="left" vertical="center" wrapText="1"/>
    </xf>
    <xf numFmtId="43" fontId="2" fillId="3" borderId="8" xfId="1" applyFont="1" applyFill="1" applyBorder="1" applyAlignment="1">
      <alignment vertical="center"/>
    </xf>
    <xf numFmtId="43" fontId="5" fillId="3" borderId="1" xfId="0" applyNumberFormat="1" applyFont="1" applyFill="1" applyBorder="1" applyAlignment="1">
      <alignment vertical="center"/>
    </xf>
    <xf numFmtId="164" fontId="4" fillId="0" borderId="0" xfId="0" applyNumberFormat="1" applyFont="1"/>
    <xf numFmtId="165" fontId="4" fillId="0" borderId="0" xfId="1" applyNumberFormat="1" applyFont="1"/>
    <xf numFmtId="14" fontId="5" fillId="3" borderId="8" xfId="0" applyNumberFormat="1" applyFont="1" applyFill="1" applyBorder="1" applyAlignment="1">
      <alignment horizontal="right" vertical="center"/>
    </xf>
    <xf numFmtId="0" fontId="2" fillId="2" borderId="0" xfId="0" applyFont="1" applyFill="1" applyAlignment="1">
      <alignment vertical="center"/>
    </xf>
    <xf numFmtId="43" fontId="3" fillId="2" borderId="6" xfId="1" applyFont="1" applyFill="1" applyBorder="1" applyAlignment="1">
      <alignment vertical="center"/>
    </xf>
    <xf numFmtId="43" fontId="4" fillId="0" borderId="0" xfId="1" applyFont="1"/>
    <xf numFmtId="0" fontId="3" fillId="0" borderId="0" xfId="0" applyFont="1" applyAlignment="1">
      <alignment horizontal="center"/>
    </xf>
    <xf numFmtId="17" fontId="3" fillId="0" borderId="0" xfId="0" applyNumberFormat="1" applyFont="1" applyAlignment="1">
      <alignment horizontal="center"/>
    </xf>
    <xf numFmtId="0" fontId="3" fillId="2" borderId="5" xfId="0" applyFont="1" applyFill="1" applyBorder="1" applyAlignment="1">
      <alignment horizontal="center" vertical="center" wrapText="1"/>
    </xf>
    <xf numFmtId="0" fontId="3" fillId="0" borderId="5" xfId="0" applyFont="1" applyBorder="1" applyAlignment="1">
      <alignment horizontal="center"/>
    </xf>
    <xf numFmtId="0" fontId="2" fillId="0" borderId="0" xfId="0" applyFont="1" applyAlignment="1">
      <alignment horizontal="center"/>
    </xf>
    <xf numFmtId="0" fontId="3" fillId="2" borderId="5" xfId="0" applyFont="1" applyFill="1" applyBorder="1" applyAlignment="1">
      <alignment horizontal="center" wrapText="1"/>
    </xf>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6"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7"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xdr:colOff>
      <xdr:row>4</xdr:row>
      <xdr:rowOff>9525</xdr:rowOff>
    </xdr:to>
    <xdr:pic>
      <xdr:nvPicPr>
        <xdr:cNvPr id="2" name="Picture 1">
          <a:extLst>
            <a:ext uri="{FF2B5EF4-FFF2-40B4-BE49-F238E27FC236}">
              <a16:creationId xmlns:a16="http://schemas.microsoft.com/office/drawing/2014/main" id="{37659AD4-0A4A-40B6-A1BB-E8154B8BB025}"/>
            </a:ext>
          </a:extLst>
        </xdr:cNvPr>
        <xdr:cNvPicPr/>
      </xdr:nvPicPr>
      <xdr:blipFill rotWithShape="1">
        <a:blip xmlns:r="http://schemas.openxmlformats.org/officeDocument/2006/relationships" r:embed="rId1"/>
        <a:srcRect l="21147" t="21357" r="20430" b="67487"/>
        <a:stretch/>
      </xdr:blipFill>
      <xdr:spPr bwMode="auto">
        <a:xfrm>
          <a:off x="0" y="0"/>
          <a:ext cx="8924925" cy="9239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47149</xdr:colOff>
      <xdr:row>87</xdr:row>
      <xdr:rowOff>120494</xdr:rowOff>
    </xdr:from>
    <xdr:to>
      <xdr:col>5</xdr:col>
      <xdr:colOff>3803651</xdr:colOff>
      <xdr:row>94</xdr:row>
      <xdr:rowOff>69851</xdr:rowOff>
    </xdr:to>
    <xdr:pic>
      <xdr:nvPicPr>
        <xdr:cNvPr id="3" name="Picture 1">
          <a:extLst>
            <a:ext uri="{FF2B5EF4-FFF2-40B4-BE49-F238E27FC236}">
              <a16:creationId xmlns:a16="http://schemas.microsoft.com/office/drawing/2014/main" id="{7D819F3F-04B4-40E6-88EE-601076C23E3B}"/>
            </a:ext>
          </a:extLst>
        </xdr:cNvPr>
        <xdr:cNvPicPr/>
      </xdr:nvPicPr>
      <xdr:blipFill rotWithShape="1">
        <a:blip xmlns:r="http://schemas.openxmlformats.org/officeDocument/2006/relationships" r:embed="rId1"/>
        <a:srcRect l="21147" t="21357" r="20430" b="67487"/>
        <a:stretch/>
      </xdr:blipFill>
      <xdr:spPr bwMode="auto">
        <a:xfrm>
          <a:off x="47149" y="20027744"/>
          <a:ext cx="7099777" cy="12828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47149</xdr:colOff>
      <xdr:row>87</xdr:row>
      <xdr:rowOff>120494</xdr:rowOff>
    </xdr:from>
    <xdr:to>
      <xdr:col>5</xdr:col>
      <xdr:colOff>2127251</xdr:colOff>
      <xdr:row>93</xdr:row>
      <xdr:rowOff>31751</xdr:rowOff>
    </xdr:to>
    <xdr:pic>
      <xdr:nvPicPr>
        <xdr:cNvPr id="5" name="Picture 1">
          <a:extLst>
            <a:ext uri="{FF2B5EF4-FFF2-40B4-BE49-F238E27FC236}">
              <a16:creationId xmlns:a16="http://schemas.microsoft.com/office/drawing/2014/main" id="{284C8897-83DD-4778-9E91-0CD1D0FB6FCF}"/>
            </a:ext>
          </a:extLst>
        </xdr:cNvPr>
        <xdr:cNvPicPr/>
      </xdr:nvPicPr>
      <xdr:blipFill rotWithShape="1">
        <a:blip xmlns:r="http://schemas.openxmlformats.org/officeDocument/2006/relationships" r:embed="rId1"/>
        <a:srcRect l="21147" t="21357" r="20430" b="67487"/>
        <a:stretch/>
      </xdr:blipFill>
      <xdr:spPr bwMode="auto">
        <a:xfrm>
          <a:off x="47149" y="20027744"/>
          <a:ext cx="7099777" cy="1282857"/>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Dispobilidad%202024/10.%20Analisis%20de%20Disponiblidad%20Octubre%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Dispobilidad%202024/10.%20Analisis%20de%20Disponiblidad%20Octubre%202024.xlsx?AF4D3527" TargetMode="External"/><Relationship Id="rId1" Type="http://schemas.openxmlformats.org/officeDocument/2006/relationships/externalLinkPath" Target="file:///\\AF4D3527\10.%20Analisis%20de%20Disponiblidad%20Octub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ponibilidad Octubre 2024"/>
      <sheetName val="Nota Octubre 2024"/>
    </sheetNames>
    <sheetDataSet>
      <sheetData sheetId="0" refreshError="1">
        <row r="85">
          <cell r="F85">
            <v>-56482422.530000001</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1D0E80-AC9D-43CF-B6A0-3D5D72F1926C}" name="Tabla134579810234567891112131434567891011123" displayName="Tabla134579810234567891112131434567891011123" ref="B6:L80" totalsRowShown="0" headerRowDxfId="14" dataDxfId="13" headerRowBorderDxfId="11" tableBorderDxfId="12" headerRowCellStyle="Millares">
  <tableColumns count="11">
    <tableColumn id="1" xr3:uid="{90C9C904-3628-4BF1-A189-3A97DBF32E90}" name="Fecha" dataDxfId="10"/>
    <tableColumn id="2" xr3:uid="{234C4E37-CD07-465A-A308-98B14010CFCC}" name="Transferencia" dataDxfId="9"/>
    <tableColumn id="3" xr3:uid="{954F5580-64CE-4FF8-96CD-ABBB92AF270F}" name="Cheque" dataDxfId="8"/>
    <tableColumn id="4" xr3:uid="{B030F94D-D505-4F6F-9AF9-BA1896AB9A04}" name="Referencia" dataDxfId="7"/>
    <tableColumn id="5" xr3:uid="{EB177632-3929-475D-AF52-C55F728AD803}" name="Beneficiario" dataDxfId="6"/>
    <tableColumn id="6" xr3:uid="{1ED7E3D9-DE6D-48E5-B798-46AE283BADCB}" name="Columna1" dataDxfId="5"/>
    <tableColumn id="7" xr3:uid="{ED61A34F-B7A8-4940-B86D-759D35C68819}" name="Descripcion" dataDxfId="4"/>
    <tableColumn id="8" xr3:uid="{41D2A8D8-10FC-4473-B7EB-B75EFAFDA68F}" name="Columna2" dataDxfId="3"/>
    <tableColumn id="9" xr3:uid="{845415F5-CD98-407B-97FE-1D279361267E}" name="Debito" dataDxfId="2" dataCellStyle="Millares"/>
    <tableColumn id="10" xr3:uid="{1FCE0A14-ED16-48F7-A542-2874BBB13520}" name="Credito" dataDxfId="1" dataCellStyle="Millares"/>
    <tableColumn id="11" xr3:uid="{FAE41A70-3F94-4821-97CE-B3D85DC7BF18}" name="Balance" dataDxfId="0">
      <calculatedColumnFormula>+J7-K7+L6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9"/>
  <sheetViews>
    <sheetView tabSelected="1" workbookViewId="0">
      <selection activeCell="F12" sqref="F12"/>
    </sheetView>
  </sheetViews>
  <sheetFormatPr baseColWidth="10" defaultColWidth="11.42578125" defaultRowHeight="15.75" x14ac:dyDescent="0.25"/>
  <cols>
    <col min="1" max="1" width="2.5703125" style="3" customWidth="1"/>
    <col min="2" max="2" width="14.85546875" style="3" customWidth="1"/>
    <col min="3" max="3" width="20.140625" style="3" customWidth="1"/>
    <col min="4" max="4" width="12.28515625" style="3" bestFit="1" customWidth="1"/>
    <col min="5" max="5" width="25.42578125" style="3" customWidth="1"/>
    <col min="6" max="6" width="58.28515625" style="3" customWidth="1"/>
    <col min="7" max="7" width="9.5703125" style="3" hidden="1" customWidth="1"/>
    <col min="8" max="8" width="99.85546875" style="3" customWidth="1"/>
    <col min="9" max="9" width="3.140625" style="3" hidden="1" customWidth="1"/>
    <col min="10" max="10" width="27.5703125" style="3" customWidth="1"/>
    <col min="11" max="11" width="29.42578125" style="3" customWidth="1"/>
    <col min="12" max="12" width="27.140625" style="3" customWidth="1"/>
    <col min="13" max="13" width="26.42578125" style="3" customWidth="1"/>
    <col min="14" max="16384" width="11.42578125" style="3"/>
  </cols>
  <sheetData>
    <row r="1" spans="1:12" ht="18" x14ac:dyDescent="0.35">
      <c r="A1" s="1"/>
      <c r="B1" s="72" t="s">
        <v>0</v>
      </c>
      <c r="C1" s="72"/>
      <c r="D1" s="72"/>
      <c r="E1" s="72"/>
      <c r="F1" s="72"/>
      <c r="G1" s="72"/>
      <c r="H1" s="72"/>
      <c r="I1" s="72"/>
      <c r="J1" s="72"/>
      <c r="K1" s="72"/>
      <c r="L1" s="72"/>
    </row>
    <row r="2" spans="1:12" ht="18" x14ac:dyDescent="0.35">
      <c r="A2" s="1"/>
      <c r="B2" s="72" t="s">
        <v>1</v>
      </c>
      <c r="C2" s="72"/>
      <c r="D2" s="72"/>
      <c r="E2" s="72"/>
      <c r="F2" s="72"/>
      <c r="G2" s="72"/>
      <c r="H2" s="72"/>
      <c r="I2" s="72"/>
      <c r="J2" s="72"/>
      <c r="K2" s="72"/>
      <c r="L2" s="72"/>
    </row>
    <row r="3" spans="1:12" ht="18" x14ac:dyDescent="0.35">
      <c r="A3" s="1"/>
      <c r="B3" s="72" t="s">
        <v>2</v>
      </c>
      <c r="C3" s="72"/>
      <c r="D3" s="72"/>
      <c r="E3" s="72"/>
      <c r="F3" s="72"/>
      <c r="G3" s="72"/>
      <c r="H3" s="72"/>
      <c r="I3" s="72"/>
      <c r="J3" s="72"/>
      <c r="K3" s="72"/>
      <c r="L3" s="72"/>
    </row>
    <row r="4" spans="1:12" ht="18" x14ac:dyDescent="0.35">
      <c r="A4" s="1"/>
      <c r="B4" s="73">
        <v>45596</v>
      </c>
      <c r="C4" s="73"/>
      <c r="D4" s="73"/>
      <c r="E4" s="73"/>
      <c r="F4" s="73"/>
      <c r="G4" s="73"/>
      <c r="H4" s="73"/>
      <c r="I4" s="73"/>
      <c r="J4" s="73"/>
      <c r="K4" s="73"/>
      <c r="L4" s="73"/>
    </row>
    <row r="5" spans="1:12" ht="18" x14ac:dyDescent="0.35">
      <c r="A5" s="1"/>
      <c r="B5" s="1"/>
      <c r="C5" s="1"/>
      <c r="D5" s="1"/>
      <c r="E5" s="1"/>
      <c r="F5" s="1"/>
      <c r="G5" s="1"/>
      <c r="H5" s="1"/>
      <c r="I5" s="1"/>
      <c r="J5" s="4"/>
      <c r="K5" s="4"/>
      <c r="L5" s="1"/>
    </row>
    <row r="6" spans="1:12" ht="18" x14ac:dyDescent="0.35">
      <c r="A6" s="1"/>
      <c r="B6" s="5" t="s">
        <v>3</v>
      </c>
      <c r="C6" s="5" t="s">
        <v>4</v>
      </c>
      <c r="D6" s="5" t="s">
        <v>5</v>
      </c>
      <c r="E6" s="5" t="s">
        <v>6</v>
      </c>
      <c r="F6" s="5" t="s">
        <v>7</v>
      </c>
      <c r="G6" s="5" t="s">
        <v>8</v>
      </c>
      <c r="H6" s="5" t="s">
        <v>9</v>
      </c>
      <c r="I6" s="5" t="s">
        <v>10</v>
      </c>
      <c r="J6" s="6" t="s">
        <v>11</v>
      </c>
      <c r="K6" s="6" t="s">
        <v>12</v>
      </c>
      <c r="L6" s="5" t="s">
        <v>13</v>
      </c>
    </row>
    <row r="7" spans="1:12" ht="18" x14ac:dyDescent="0.35">
      <c r="A7" s="1"/>
      <c r="B7" s="7"/>
      <c r="C7" s="8"/>
      <c r="D7" s="8"/>
      <c r="E7" s="8"/>
      <c r="F7" s="9"/>
      <c r="G7" s="8"/>
      <c r="H7" s="10" t="s">
        <v>14</v>
      </c>
      <c r="I7" s="8"/>
      <c r="J7" s="11"/>
      <c r="K7" s="12"/>
      <c r="L7" s="13">
        <v>4883651.3869999973</v>
      </c>
    </row>
    <row r="8" spans="1:12" ht="18" x14ac:dyDescent="0.35">
      <c r="A8" s="1"/>
      <c r="B8" s="14">
        <v>45566</v>
      </c>
      <c r="C8" s="15" t="s">
        <v>15</v>
      </c>
      <c r="D8" s="15"/>
      <c r="E8" s="15"/>
      <c r="F8" s="16" t="s">
        <v>16</v>
      </c>
      <c r="G8" s="17"/>
      <c r="H8" s="16" t="s">
        <v>17</v>
      </c>
      <c r="I8" s="18"/>
      <c r="J8" s="13"/>
      <c r="K8" s="19">
        <v>440.29</v>
      </c>
      <c r="L8" s="20">
        <f>+L7+Tabla134579810234567891112131434567891011123[[#This Row],[Debito]]-Tabla134579810234567891112131434567891011123[[#This Row],[Credito]]</f>
        <v>4883211.0969999973</v>
      </c>
    </row>
    <row r="9" spans="1:12" ht="18" x14ac:dyDescent="0.35">
      <c r="A9" s="1"/>
      <c r="B9" s="14">
        <v>45568</v>
      </c>
      <c r="C9" s="15" t="s">
        <v>18</v>
      </c>
      <c r="D9" s="15"/>
      <c r="E9" s="15"/>
      <c r="F9" s="16" t="s">
        <v>19</v>
      </c>
      <c r="G9" s="17"/>
      <c r="H9" s="16" t="s">
        <v>20</v>
      </c>
      <c r="I9" s="18"/>
      <c r="J9" s="19"/>
      <c r="K9" s="19">
        <v>55850.58</v>
      </c>
      <c r="L9" s="20">
        <f>+L8+Tabla134579810234567891112131434567891011123[[#This Row],[Debito]]-Tabla134579810234567891112131434567891011123[[#This Row],[Credito]]</f>
        <v>4827360.5169999972</v>
      </c>
    </row>
    <row r="10" spans="1:12" ht="18" x14ac:dyDescent="0.35">
      <c r="A10" s="1"/>
      <c r="B10" s="14">
        <v>45568</v>
      </c>
      <c r="C10" s="15" t="s">
        <v>21</v>
      </c>
      <c r="D10" s="15"/>
      <c r="E10" s="15"/>
      <c r="F10" s="21" t="s">
        <v>22</v>
      </c>
      <c r="G10" s="17"/>
      <c r="H10" s="16" t="s">
        <v>23</v>
      </c>
      <c r="I10" s="18"/>
      <c r="J10" s="13"/>
      <c r="K10" s="19">
        <v>422123</v>
      </c>
      <c r="L10" s="20">
        <f>+L9+Tabla134579810234567891112131434567891011123[[#This Row],[Debito]]-Tabla134579810234567891112131434567891011123[[#This Row],[Credito]]</f>
        <v>4405237.5169999972</v>
      </c>
    </row>
    <row r="11" spans="1:12" ht="18" x14ac:dyDescent="0.35">
      <c r="A11" s="1"/>
      <c r="B11" s="14">
        <v>45569</v>
      </c>
      <c r="C11" s="15" t="s">
        <v>24</v>
      </c>
      <c r="D11" s="15"/>
      <c r="E11" s="15"/>
      <c r="F11" s="16" t="s">
        <v>16</v>
      </c>
      <c r="G11" s="17"/>
      <c r="H11" s="16" t="s">
        <v>25</v>
      </c>
      <c r="I11" s="18"/>
      <c r="J11" s="13"/>
      <c r="K11" s="19">
        <v>633.17999999999995</v>
      </c>
      <c r="L11" s="20">
        <f>+L10+Tabla134579810234567891112131434567891011123[[#This Row],[Debito]]-Tabla134579810234567891112131434567891011123[[#This Row],[Credito]]</f>
        <v>4404604.3369999975</v>
      </c>
    </row>
    <row r="12" spans="1:12" ht="18" x14ac:dyDescent="0.35">
      <c r="A12" s="1"/>
      <c r="B12" s="14">
        <v>45569</v>
      </c>
      <c r="C12" s="15" t="s">
        <v>26</v>
      </c>
      <c r="D12" s="15"/>
      <c r="E12" s="15"/>
      <c r="F12" s="16" t="s">
        <v>16</v>
      </c>
      <c r="G12" s="17"/>
      <c r="H12" s="16" t="s">
        <v>27</v>
      </c>
      <c r="I12" s="18"/>
      <c r="J12" s="13"/>
      <c r="K12" s="19">
        <v>83.78</v>
      </c>
      <c r="L12" s="20">
        <f>+L11+Tabla134579810234567891112131434567891011123[[#This Row],[Debito]]-Tabla134579810234567891112131434567891011123[[#This Row],[Credito]]</f>
        <v>4404520.5569999972</v>
      </c>
    </row>
    <row r="13" spans="1:12" ht="18" x14ac:dyDescent="0.35">
      <c r="A13" s="1"/>
      <c r="B13" s="14">
        <v>45573</v>
      </c>
      <c r="C13" s="15" t="s">
        <v>28</v>
      </c>
      <c r="D13" s="15"/>
      <c r="E13" s="15"/>
      <c r="F13" s="21" t="s">
        <v>22</v>
      </c>
      <c r="G13" s="17"/>
      <c r="H13" s="16" t="s">
        <v>23</v>
      </c>
      <c r="I13" s="18"/>
      <c r="J13" s="13"/>
      <c r="K13" s="19">
        <v>453948</v>
      </c>
      <c r="L13" s="20">
        <f>+L12+Tabla134579810234567891112131434567891011123[[#This Row],[Debito]]-Tabla134579810234567891112131434567891011123[[#This Row],[Credito]]</f>
        <v>3950572.5569999972</v>
      </c>
    </row>
    <row r="14" spans="1:12" ht="18" x14ac:dyDescent="0.35">
      <c r="A14" s="1"/>
      <c r="B14" s="14">
        <v>45574</v>
      </c>
      <c r="C14" s="15" t="s">
        <v>29</v>
      </c>
      <c r="D14" s="15"/>
      <c r="E14" s="15"/>
      <c r="F14" s="16" t="s">
        <v>16</v>
      </c>
      <c r="G14" s="17"/>
      <c r="H14" s="16" t="s">
        <v>30</v>
      </c>
      <c r="I14" s="18"/>
      <c r="J14" s="13"/>
      <c r="K14" s="19">
        <v>680.92</v>
      </c>
      <c r="L14" s="20">
        <f>+L13+Tabla134579810234567891112131434567891011123[[#This Row],[Debito]]-Tabla134579810234567891112131434567891011123[[#This Row],[Credito]]</f>
        <v>3949891.6369999973</v>
      </c>
    </row>
    <row r="15" spans="1:12" ht="18" x14ac:dyDescent="0.35">
      <c r="A15" s="1"/>
      <c r="B15" s="14">
        <v>45581</v>
      </c>
      <c r="C15" s="15" t="s">
        <v>31</v>
      </c>
      <c r="D15" s="15"/>
      <c r="E15" s="15"/>
      <c r="F15" s="16" t="s">
        <v>16</v>
      </c>
      <c r="G15" s="17"/>
      <c r="H15" s="16" t="s">
        <v>32</v>
      </c>
      <c r="I15" s="18"/>
      <c r="J15" s="13"/>
      <c r="K15" s="19">
        <v>20.100000000000001</v>
      </c>
      <c r="L15" s="20">
        <f>+L14+Tabla134579810234567891112131434567891011123[[#This Row],[Debito]]-Tabla134579810234567891112131434567891011123[[#This Row],[Credito]]</f>
        <v>3949871.5369999972</v>
      </c>
    </row>
    <row r="16" spans="1:12" ht="18" x14ac:dyDescent="0.35">
      <c r="A16" s="1"/>
      <c r="B16" s="14">
        <v>45581</v>
      </c>
      <c r="C16" s="15" t="s">
        <v>33</v>
      </c>
      <c r="D16" s="15"/>
      <c r="E16" s="15"/>
      <c r="F16" s="21" t="s">
        <v>22</v>
      </c>
      <c r="G16" s="17"/>
      <c r="H16" s="16" t="s">
        <v>34</v>
      </c>
      <c r="I16" s="18"/>
      <c r="J16" s="13"/>
      <c r="K16" s="19">
        <v>13400</v>
      </c>
      <c r="L16" s="20">
        <f>+L15+Tabla134579810234567891112131434567891011123[[#This Row],[Debito]]-Tabla134579810234567891112131434567891011123[[#This Row],[Credito]]</f>
        <v>3936471.5369999972</v>
      </c>
    </row>
    <row r="17" spans="1:12" ht="18" x14ac:dyDescent="0.35">
      <c r="A17" s="1"/>
      <c r="B17" s="14">
        <v>45581</v>
      </c>
      <c r="C17" s="15" t="s">
        <v>35</v>
      </c>
      <c r="D17" s="15"/>
      <c r="E17" s="15"/>
      <c r="F17" s="16" t="s">
        <v>16</v>
      </c>
      <c r="G17" s="17"/>
      <c r="H17" s="16" t="s">
        <v>32</v>
      </c>
      <c r="I17" s="18"/>
      <c r="J17" s="13"/>
      <c r="K17" s="19">
        <v>20.100000000000001</v>
      </c>
      <c r="L17" s="20">
        <f>+L16+Tabla134579810234567891112131434567891011123[[#This Row],[Debito]]-Tabla134579810234567891112131434567891011123[[#This Row],[Credito]]</f>
        <v>3936451.4369999971</v>
      </c>
    </row>
    <row r="18" spans="1:12" ht="18" x14ac:dyDescent="0.35">
      <c r="A18" s="1"/>
      <c r="B18" s="14">
        <v>45581</v>
      </c>
      <c r="C18" s="15" t="s">
        <v>36</v>
      </c>
      <c r="D18" s="15"/>
      <c r="E18" s="15"/>
      <c r="F18" s="21" t="s">
        <v>22</v>
      </c>
      <c r="G18" s="17"/>
      <c r="H18" s="16" t="s">
        <v>34</v>
      </c>
      <c r="I18" s="18"/>
      <c r="J18" s="13"/>
      <c r="K18" s="19">
        <v>13400</v>
      </c>
      <c r="L18" s="20">
        <f>+L17+Tabla134579810234567891112131434567891011123[[#This Row],[Debito]]-Tabla134579810234567891112131434567891011123[[#This Row],[Credito]]</f>
        <v>3923051.4369999971</v>
      </c>
    </row>
    <row r="19" spans="1:12" ht="18" x14ac:dyDescent="0.35">
      <c r="A19" s="1"/>
      <c r="B19" s="14">
        <v>45581</v>
      </c>
      <c r="C19" s="15" t="s">
        <v>37</v>
      </c>
      <c r="D19" s="15"/>
      <c r="E19" s="15"/>
      <c r="F19" s="16" t="s">
        <v>16</v>
      </c>
      <c r="G19" s="17"/>
      <c r="H19" s="16" t="s">
        <v>32</v>
      </c>
      <c r="I19" s="18"/>
      <c r="J19" s="13"/>
      <c r="K19" s="19">
        <v>24.6</v>
      </c>
      <c r="L19" s="20">
        <f>+L18+Tabla134579810234567891112131434567891011123[[#This Row],[Debito]]-Tabla134579810234567891112131434567891011123[[#This Row],[Credito]]</f>
        <v>3923026.836999997</v>
      </c>
    </row>
    <row r="20" spans="1:12" ht="18" x14ac:dyDescent="0.35">
      <c r="A20" s="1"/>
      <c r="B20" s="14">
        <v>45581</v>
      </c>
      <c r="C20" s="15" t="s">
        <v>38</v>
      </c>
      <c r="D20" s="15"/>
      <c r="E20" s="15"/>
      <c r="F20" s="21" t="s">
        <v>22</v>
      </c>
      <c r="G20" s="17"/>
      <c r="H20" s="16" t="s">
        <v>34</v>
      </c>
      <c r="I20" s="18"/>
      <c r="J20" s="13"/>
      <c r="K20" s="19">
        <v>16400</v>
      </c>
      <c r="L20" s="20">
        <f>+L19+Tabla134579810234567891112131434567891011123[[#This Row],[Debito]]-Tabla134579810234567891112131434567891011123[[#This Row],[Credito]]</f>
        <v>3906626.836999997</v>
      </c>
    </row>
    <row r="21" spans="1:12" ht="18" x14ac:dyDescent="0.35">
      <c r="A21" s="1"/>
      <c r="B21" s="14">
        <v>45581</v>
      </c>
      <c r="C21" s="15" t="s">
        <v>39</v>
      </c>
      <c r="D21" s="15"/>
      <c r="E21" s="15"/>
      <c r="F21" s="16" t="s">
        <v>19</v>
      </c>
      <c r="G21" s="17"/>
      <c r="H21" s="16" t="s">
        <v>40</v>
      </c>
      <c r="I21" s="18"/>
      <c r="J21" s="19">
        <v>100000</v>
      </c>
      <c r="K21" s="19"/>
      <c r="L21" s="20">
        <f>+L20+Tabla134579810234567891112131434567891011123[[#This Row],[Debito]]-Tabla134579810234567891112131434567891011123[[#This Row],[Credito]]</f>
        <v>4006626.836999997</v>
      </c>
    </row>
    <row r="22" spans="1:12" ht="18" x14ac:dyDescent="0.35">
      <c r="A22" s="1"/>
      <c r="B22" s="14">
        <v>45582</v>
      </c>
      <c r="C22" s="15" t="s">
        <v>41</v>
      </c>
      <c r="D22" s="15"/>
      <c r="E22" s="15"/>
      <c r="F22" s="16" t="s">
        <v>16</v>
      </c>
      <c r="G22" s="17"/>
      <c r="H22" s="16" t="s">
        <v>32</v>
      </c>
      <c r="I22" s="18"/>
      <c r="J22" s="13"/>
      <c r="K22" s="19">
        <v>20.100000000000001</v>
      </c>
      <c r="L22" s="20">
        <f>+L21+Tabla134579810234567891112131434567891011123[[#This Row],[Debito]]-Tabla134579810234567891112131434567891011123[[#This Row],[Credito]]</f>
        <v>4006606.7369999969</v>
      </c>
    </row>
    <row r="23" spans="1:12" ht="18" x14ac:dyDescent="0.35">
      <c r="A23" s="1"/>
      <c r="B23" s="14">
        <v>45582</v>
      </c>
      <c r="C23" s="15" t="s">
        <v>42</v>
      </c>
      <c r="D23" s="15"/>
      <c r="E23" s="15"/>
      <c r="F23" s="21" t="s">
        <v>22</v>
      </c>
      <c r="G23" s="17"/>
      <c r="H23" s="16" t="s">
        <v>34</v>
      </c>
      <c r="I23" s="18"/>
      <c r="J23" s="13"/>
      <c r="K23" s="19">
        <v>13400</v>
      </c>
      <c r="L23" s="20">
        <f>+L22+Tabla134579810234567891112131434567891011123[[#This Row],[Debito]]-Tabla134579810234567891112131434567891011123[[#This Row],[Credito]]</f>
        <v>3993206.7369999969</v>
      </c>
    </row>
    <row r="24" spans="1:12" ht="18" x14ac:dyDescent="0.35">
      <c r="A24" s="1"/>
      <c r="B24" s="14">
        <v>45582</v>
      </c>
      <c r="C24" s="15" t="s">
        <v>43</v>
      </c>
      <c r="D24" s="15"/>
      <c r="E24" s="15"/>
      <c r="F24" s="16" t="s">
        <v>16</v>
      </c>
      <c r="G24" s="17"/>
      <c r="H24" s="16" t="s">
        <v>32</v>
      </c>
      <c r="I24" s="18"/>
      <c r="J24" s="13"/>
      <c r="K24" s="19">
        <v>20.100000000000001</v>
      </c>
      <c r="L24" s="20">
        <f>+L23+Tabla134579810234567891112131434567891011123[[#This Row],[Debito]]-Tabla134579810234567891112131434567891011123[[#This Row],[Credito]]</f>
        <v>3993186.6369999968</v>
      </c>
    </row>
    <row r="25" spans="1:12" ht="18" x14ac:dyDescent="0.35">
      <c r="A25" s="1"/>
      <c r="B25" s="14">
        <v>45582</v>
      </c>
      <c r="C25" s="15" t="s">
        <v>44</v>
      </c>
      <c r="D25" s="15"/>
      <c r="E25" s="15"/>
      <c r="F25" s="21" t="s">
        <v>22</v>
      </c>
      <c r="G25" s="17"/>
      <c r="H25" s="16" t="s">
        <v>34</v>
      </c>
      <c r="I25" s="18"/>
      <c r="J25" s="13"/>
      <c r="K25" s="19">
        <v>13400</v>
      </c>
      <c r="L25" s="20">
        <f>+L24+Tabla134579810234567891112131434567891011123[[#This Row],[Debito]]-Tabla134579810234567891112131434567891011123[[#This Row],[Credito]]</f>
        <v>3979786.6369999968</v>
      </c>
    </row>
    <row r="26" spans="1:12" ht="18" x14ac:dyDescent="0.35">
      <c r="A26" s="1"/>
      <c r="B26" s="14">
        <v>45582</v>
      </c>
      <c r="C26" s="15" t="s">
        <v>45</v>
      </c>
      <c r="D26" s="15"/>
      <c r="E26" s="15"/>
      <c r="F26" s="16" t="s">
        <v>16</v>
      </c>
      <c r="G26" s="17"/>
      <c r="H26" s="16" t="s">
        <v>32</v>
      </c>
      <c r="I26" s="18"/>
      <c r="J26" s="13"/>
      <c r="K26" s="19">
        <v>20.100000000000001</v>
      </c>
      <c r="L26" s="20">
        <f>+L25+Tabla134579810234567891112131434567891011123[[#This Row],[Debito]]-Tabla134579810234567891112131434567891011123[[#This Row],[Credito]]</f>
        <v>3979766.5369999968</v>
      </c>
    </row>
    <row r="27" spans="1:12" ht="18" x14ac:dyDescent="0.35">
      <c r="A27" s="1"/>
      <c r="B27" s="14">
        <v>45582</v>
      </c>
      <c r="C27" s="15" t="s">
        <v>46</v>
      </c>
      <c r="D27" s="15"/>
      <c r="E27" s="15"/>
      <c r="F27" s="21" t="s">
        <v>22</v>
      </c>
      <c r="G27" s="17"/>
      <c r="H27" s="16" t="s">
        <v>34</v>
      </c>
      <c r="I27" s="18"/>
      <c r="J27" s="13"/>
      <c r="K27" s="19">
        <v>13400</v>
      </c>
      <c r="L27" s="20">
        <f>+L26+Tabla134579810234567891112131434567891011123[[#This Row],[Debito]]-Tabla134579810234567891112131434567891011123[[#This Row],[Credito]]</f>
        <v>3966366.5369999968</v>
      </c>
    </row>
    <row r="28" spans="1:12" ht="18" x14ac:dyDescent="0.35">
      <c r="A28" s="1"/>
      <c r="B28" s="14">
        <v>45582</v>
      </c>
      <c r="C28" s="15" t="s">
        <v>47</v>
      </c>
      <c r="D28" s="15"/>
      <c r="E28" s="15"/>
      <c r="F28" s="16" t="s">
        <v>16</v>
      </c>
      <c r="G28" s="17"/>
      <c r="H28" s="16" t="s">
        <v>32</v>
      </c>
      <c r="I28" s="18"/>
      <c r="J28" s="13"/>
      <c r="K28" s="19">
        <v>24.6</v>
      </c>
      <c r="L28" s="20">
        <f>+L27+Tabla134579810234567891112131434567891011123[[#This Row],[Debito]]-Tabla134579810234567891112131434567891011123[[#This Row],[Credito]]</f>
        <v>3966341.9369999967</v>
      </c>
    </row>
    <row r="29" spans="1:12" ht="18" x14ac:dyDescent="0.35">
      <c r="A29" s="1"/>
      <c r="B29" s="14">
        <v>45582</v>
      </c>
      <c r="C29" s="15" t="s">
        <v>48</v>
      </c>
      <c r="D29" s="15"/>
      <c r="E29" s="15"/>
      <c r="F29" s="21" t="s">
        <v>22</v>
      </c>
      <c r="G29" s="17"/>
      <c r="H29" s="16" t="s">
        <v>34</v>
      </c>
      <c r="I29" s="18"/>
      <c r="J29" s="13"/>
      <c r="K29" s="19">
        <v>16400</v>
      </c>
      <c r="L29" s="20">
        <f>+L28+Tabla134579810234567891112131434567891011123[[#This Row],[Debito]]-Tabla134579810234567891112131434567891011123[[#This Row],[Credito]]</f>
        <v>3949941.9369999967</v>
      </c>
    </row>
    <row r="30" spans="1:12" ht="18" x14ac:dyDescent="0.35">
      <c r="A30" s="1"/>
      <c r="B30" s="14">
        <v>45582</v>
      </c>
      <c r="C30" s="15" t="s">
        <v>49</v>
      </c>
      <c r="D30" s="15"/>
      <c r="E30" s="15"/>
      <c r="F30" s="16" t="s">
        <v>16</v>
      </c>
      <c r="G30" s="17"/>
      <c r="H30" s="16" t="s">
        <v>32</v>
      </c>
      <c r="I30" s="18"/>
      <c r="J30" s="13"/>
      <c r="K30" s="19">
        <v>88.73</v>
      </c>
      <c r="L30" s="20">
        <f>+L29+Tabla134579810234567891112131434567891011123[[#This Row],[Debito]]-Tabla134579810234567891112131434567891011123[[#This Row],[Credito]]</f>
        <v>3949853.2069999967</v>
      </c>
    </row>
    <row r="31" spans="1:12" ht="18" x14ac:dyDescent="0.35">
      <c r="A31" s="1"/>
      <c r="B31" s="14">
        <v>45582</v>
      </c>
      <c r="C31" s="15" t="s">
        <v>50</v>
      </c>
      <c r="D31" s="15"/>
      <c r="E31" s="15"/>
      <c r="F31" s="21" t="s">
        <v>22</v>
      </c>
      <c r="G31" s="17"/>
      <c r="H31" s="16" t="s">
        <v>34</v>
      </c>
      <c r="I31" s="18"/>
      <c r="J31" s="13"/>
      <c r="K31" s="19">
        <v>59150</v>
      </c>
      <c r="L31" s="20">
        <f>+L30+Tabla134579810234567891112131434567891011123[[#This Row],[Debito]]-Tabla134579810234567891112131434567891011123[[#This Row],[Credito]]</f>
        <v>3890703.2069999967</v>
      </c>
    </row>
    <row r="32" spans="1:12" ht="18" x14ac:dyDescent="0.35">
      <c r="A32" s="1"/>
      <c r="B32" s="14">
        <v>45582</v>
      </c>
      <c r="C32" s="15" t="s">
        <v>51</v>
      </c>
      <c r="D32" s="15"/>
      <c r="E32" s="15"/>
      <c r="F32" s="16" t="s">
        <v>16</v>
      </c>
      <c r="G32" s="17"/>
      <c r="H32" s="16" t="s">
        <v>32</v>
      </c>
      <c r="I32" s="18"/>
      <c r="J32" s="13"/>
      <c r="K32" s="19">
        <v>54.3</v>
      </c>
      <c r="L32" s="20">
        <f>+L31+Tabla134579810234567891112131434567891011123[[#This Row],[Debito]]-Tabla134579810234567891112131434567891011123[[#This Row],[Credito]]</f>
        <v>3890648.9069999969</v>
      </c>
    </row>
    <row r="33" spans="1:12" ht="18" x14ac:dyDescent="0.35">
      <c r="A33" s="1"/>
      <c r="B33" s="14">
        <v>45582</v>
      </c>
      <c r="C33" s="15" t="s">
        <v>52</v>
      </c>
      <c r="D33" s="15"/>
      <c r="E33" s="15"/>
      <c r="F33" s="21" t="s">
        <v>22</v>
      </c>
      <c r="G33" s="17"/>
      <c r="H33" s="16" t="s">
        <v>34</v>
      </c>
      <c r="I33" s="18"/>
      <c r="J33" s="13"/>
      <c r="K33" s="19">
        <v>36200</v>
      </c>
      <c r="L33" s="20">
        <f>+L32+Tabla134579810234567891112131434567891011123[[#This Row],[Debito]]-Tabla134579810234567891112131434567891011123[[#This Row],[Credito]]</f>
        <v>3854448.9069999969</v>
      </c>
    </row>
    <row r="34" spans="1:12" ht="18" x14ac:dyDescent="0.35">
      <c r="A34" s="1"/>
      <c r="B34" s="14">
        <v>45583</v>
      </c>
      <c r="C34" s="15" t="s">
        <v>53</v>
      </c>
      <c r="D34" s="15"/>
      <c r="E34" s="15"/>
      <c r="F34" s="16" t="s">
        <v>16</v>
      </c>
      <c r="G34" s="17"/>
      <c r="H34" s="16" t="s">
        <v>32</v>
      </c>
      <c r="I34" s="18"/>
      <c r="J34" s="13"/>
      <c r="K34" s="19">
        <v>8.82</v>
      </c>
      <c r="L34" s="20">
        <f>+L33+Tabla134579810234567891112131434567891011123[[#This Row],[Debito]]-Tabla134579810234567891112131434567891011123[[#This Row],[Credito]]</f>
        <v>3854440.086999997</v>
      </c>
    </row>
    <row r="35" spans="1:12" ht="18" x14ac:dyDescent="0.35">
      <c r="A35" s="1"/>
      <c r="B35" s="14">
        <v>45583</v>
      </c>
      <c r="C35" s="15" t="s">
        <v>54</v>
      </c>
      <c r="D35" s="15"/>
      <c r="E35" s="15"/>
      <c r="F35" s="21" t="s">
        <v>22</v>
      </c>
      <c r="G35" s="17"/>
      <c r="H35" s="16" t="s">
        <v>34</v>
      </c>
      <c r="I35" s="18"/>
      <c r="J35" s="13"/>
      <c r="K35" s="19">
        <v>5880</v>
      </c>
      <c r="L35" s="20">
        <f>+L34+Tabla134579810234567891112131434567891011123[[#This Row],[Debito]]-Tabla134579810234567891112131434567891011123[[#This Row],[Credito]]</f>
        <v>3848560.086999997</v>
      </c>
    </row>
    <row r="36" spans="1:12" ht="18" x14ac:dyDescent="0.35">
      <c r="A36" s="1"/>
      <c r="B36" s="14">
        <v>45583</v>
      </c>
      <c r="C36" s="15" t="s">
        <v>55</v>
      </c>
      <c r="D36" s="15"/>
      <c r="E36" s="15"/>
      <c r="F36" s="16" t="s">
        <v>16</v>
      </c>
      <c r="G36" s="17"/>
      <c r="H36" s="16" t="s">
        <v>32</v>
      </c>
      <c r="I36" s="18"/>
      <c r="J36" s="13"/>
      <c r="K36" s="19">
        <v>8.82</v>
      </c>
      <c r="L36" s="20">
        <f>+L35+Tabla134579810234567891112131434567891011123[[#This Row],[Debito]]-Tabla134579810234567891112131434567891011123[[#This Row],[Credito]]</f>
        <v>3848551.2669999972</v>
      </c>
    </row>
    <row r="37" spans="1:12" ht="18" x14ac:dyDescent="0.35">
      <c r="A37" s="1"/>
      <c r="B37" s="14">
        <v>45583</v>
      </c>
      <c r="C37" s="15" t="s">
        <v>56</v>
      </c>
      <c r="D37" s="15"/>
      <c r="E37" s="15"/>
      <c r="F37" s="21" t="s">
        <v>22</v>
      </c>
      <c r="G37" s="17"/>
      <c r="H37" s="16" t="s">
        <v>34</v>
      </c>
      <c r="I37" s="18"/>
      <c r="J37" s="13"/>
      <c r="K37" s="19">
        <v>5880</v>
      </c>
      <c r="L37" s="20">
        <f>+L36+Tabla134579810234567891112131434567891011123[[#This Row],[Debito]]-Tabla134579810234567891112131434567891011123[[#This Row],[Credito]]</f>
        <v>3842671.2669999972</v>
      </c>
    </row>
    <row r="38" spans="1:12" ht="18" x14ac:dyDescent="0.35">
      <c r="A38" s="1"/>
      <c r="B38" s="14">
        <v>45583</v>
      </c>
      <c r="C38" s="15" t="s">
        <v>57</v>
      </c>
      <c r="D38" s="15"/>
      <c r="E38" s="15"/>
      <c r="F38" s="16" t="s">
        <v>16</v>
      </c>
      <c r="G38" s="17"/>
      <c r="H38" s="16" t="s">
        <v>32</v>
      </c>
      <c r="I38" s="18"/>
      <c r="J38" s="13"/>
      <c r="K38" s="19">
        <v>10.87</v>
      </c>
      <c r="L38" s="20">
        <f>+L37+Tabla134579810234567891112131434567891011123[[#This Row],[Debito]]-Tabla134579810234567891112131434567891011123[[#This Row],[Credito]]</f>
        <v>3842660.3969999971</v>
      </c>
    </row>
    <row r="39" spans="1:12" ht="18" x14ac:dyDescent="0.35">
      <c r="A39" s="1"/>
      <c r="B39" s="14">
        <v>45583</v>
      </c>
      <c r="C39" s="15" t="s">
        <v>58</v>
      </c>
      <c r="D39" s="15"/>
      <c r="E39" s="15"/>
      <c r="F39" s="21" t="s">
        <v>22</v>
      </c>
      <c r="G39" s="17"/>
      <c r="H39" s="16" t="s">
        <v>34</v>
      </c>
      <c r="I39" s="18"/>
      <c r="J39" s="13"/>
      <c r="K39" s="19">
        <v>7245</v>
      </c>
      <c r="L39" s="20">
        <f>+L38+Tabla134579810234567891112131434567891011123[[#This Row],[Debito]]-Tabla134579810234567891112131434567891011123[[#This Row],[Credito]]</f>
        <v>3835415.3969999971</v>
      </c>
    </row>
    <row r="40" spans="1:12" ht="18" x14ac:dyDescent="0.35">
      <c r="A40" s="1"/>
      <c r="B40" s="14">
        <v>45583</v>
      </c>
      <c r="C40" s="15" t="s">
        <v>59</v>
      </c>
      <c r="D40" s="15"/>
      <c r="E40" s="15"/>
      <c r="F40" s="16" t="s">
        <v>19</v>
      </c>
      <c r="G40" s="17"/>
      <c r="H40" s="16" t="s">
        <v>60</v>
      </c>
      <c r="I40" s="18"/>
      <c r="J40" s="19">
        <v>1388164.85</v>
      </c>
      <c r="K40" s="19"/>
      <c r="L40" s="20">
        <f>+L39+Tabla134579810234567891112131434567891011123[[#This Row],[Debito]]-Tabla134579810234567891112131434567891011123[[#This Row],[Credito]]</f>
        <v>5223580.2469999976</v>
      </c>
    </row>
    <row r="41" spans="1:12" ht="18" x14ac:dyDescent="0.35">
      <c r="A41" s="1"/>
      <c r="B41" s="14">
        <v>45590</v>
      </c>
      <c r="C41" s="15" t="s">
        <v>21</v>
      </c>
      <c r="D41" s="15"/>
      <c r="E41" s="15"/>
      <c r="F41" s="21" t="s">
        <v>22</v>
      </c>
      <c r="G41" s="17"/>
      <c r="H41" s="16" t="s">
        <v>61</v>
      </c>
      <c r="I41" s="18"/>
      <c r="J41" s="13"/>
      <c r="K41" s="19">
        <v>127432.5</v>
      </c>
      <c r="L41" s="20">
        <f>+L40+Tabla134579810234567891112131434567891011123[[#This Row],[Debito]]-Tabla134579810234567891112131434567891011123[[#This Row],[Credito]]</f>
        <v>5096147.7469999976</v>
      </c>
    </row>
    <row r="42" spans="1:12" ht="18" x14ac:dyDescent="0.35">
      <c r="A42" s="1"/>
      <c r="B42" s="14">
        <v>45593</v>
      </c>
      <c r="C42" s="15" t="s">
        <v>62</v>
      </c>
      <c r="D42" s="15"/>
      <c r="E42" s="15"/>
      <c r="F42" s="16" t="s">
        <v>16</v>
      </c>
      <c r="G42" s="17"/>
      <c r="H42" s="16" t="s">
        <v>32</v>
      </c>
      <c r="I42" s="18"/>
      <c r="J42" s="13"/>
      <c r="K42" s="19">
        <v>59.14</v>
      </c>
      <c r="L42" s="20">
        <f>+L41+Tabla134579810234567891112131434567891011123[[#This Row],[Debito]]-Tabla134579810234567891112131434567891011123[[#This Row],[Credito]]</f>
        <v>5096088.606999998</v>
      </c>
    </row>
    <row r="43" spans="1:12" ht="18" x14ac:dyDescent="0.35">
      <c r="A43" s="1"/>
      <c r="B43" s="14">
        <v>45593</v>
      </c>
      <c r="C43" s="15" t="s">
        <v>63</v>
      </c>
      <c r="D43" s="15"/>
      <c r="E43" s="15"/>
      <c r="F43" s="21" t="s">
        <v>22</v>
      </c>
      <c r="G43" s="17"/>
      <c r="H43" s="16" t="s">
        <v>34</v>
      </c>
      <c r="I43" s="18"/>
      <c r="J43" s="13"/>
      <c r="K43" s="19">
        <v>39427.5</v>
      </c>
      <c r="L43" s="20">
        <f>+L42+Tabla134579810234567891112131434567891011123[[#This Row],[Debito]]-Tabla134579810234567891112131434567891011123[[#This Row],[Credito]]</f>
        <v>5056661.106999998</v>
      </c>
    </row>
    <row r="44" spans="1:12" ht="18" x14ac:dyDescent="0.35">
      <c r="A44" s="1"/>
      <c r="B44" s="14">
        <v>45593</v>
      </c>
      <c r="C44" s="15" t="s">
        <v>64</v>
      </c>
      <c r="D44" s="15"/>
      <c r="E44" s="15"/>
      <c r="F44" s="16" t="s">
        <v>16</v>
      </c>
      <c r="G44" s="17"/>
      <c r="H44" s="16" t="s">
        <v>32</v>
      </c>
      <c r="I44" s="18"/>
      <c r="J44" s="13"/>
      <c r="K44" s="19">
        <v>75.3</v>
      </c>
      <c r="L44" s="20">
        <f>+L43+Tabla134579810234567891112131434567891011123[[#This Row],[Debito]]-Tabla134579810234567891112131434567891011123[[#This Row],[Credito]]</f>
        <v>5056585.8069999982</v>
      </c>
    </row>
    <row r="45" spans="1:12" ht="18" x14ac:dyDescent="0.35">
      <c r="A45" s="1"/>
      <c r="B45" s="14">
        <v>45593</v>
      </c>
      <c r="C45" s="15" t="s">
        <v>65</v>
      </c>
      <c r="D45" s="15"/>
      <c r="E45" s="15"/>
      <c r="F45" s="21" t="s">
        <v>22</v>
      </c>
      <c r="G45" s="17"/>
      <c r="H45" s="16" t="s">
        <v>34</v>
      </c>
      <c r="I45" s="18"/>
      <c r="J45" s="13"/>
      <c r="K45" s="19">
        <v>50200</v>
      </c>
      <c r="L45" s="20">
        <f>+L44+Tabla134579810234567891112131434567891011123[[#This Row],[Debito]]-Tabla134579810234567891112131434567891011123[[#This Row],[Credito]]</f>
        <v>5006385.8069999982</v>
      </c>
    </row>
    <row r="46" spans="1:12" ht="18" x14ac:dyDescent="0.35">
      <c r="A46" s="1"/>
      <c r="B46" s="14">
        <v>45593</v>
      </c>
      <c r="C46" s="15" t="s">
        <v>66</v>
      </c>
      <c r="D46" s="15"/>
      <c r="E46" s="15"/>
      <c r="F46" s="16" t="s">
        <v>16</v>
      </c>
      <c r="G46" s="17"/>
      <c r="H46" s="16" t="s">
        <v>32</v>
      </c>
      <c r="I46" s="18"/>
      <c r="J46" s="13"/>
      <c r="K46" s="19">
        <v>8.82</v>
      </c>
      <c r="L46" s="20">
        <f>+L45+Tabla134579810234567891112131434567891011123[[#This Row],[Debito]]-Tabla134579810234567891112131434567891011123[[#This Row],[Credito]]</f>
        <v>5006376.9869999979</v>
      </c>
    </row>
    <row r="47" spans="1:12" ht="18" x14ac:dyDescent="0.35">
      <c r="A47" s="1"/>
      <c r="B47" s="14">
        <v>45593</v>
      </c>
      <c r="C47" s="15" t="s">
        <v>67</v>
      </c>
      <c r="D47" s="15"/>
      <c r="E47" s="15"/>
      <c r="F47" s="21" t="s">
        <v>22</v>
      </c>
      <c r="G47" s="17"/>
      <c r="H47" s="16" t="s">
        <v>34</v>
      </c>
      <c r="I47" s="18"/>
      <c r="J47" s="13"/>
      <c r="K47" s="19">
        <v>5880</v>
      </c>
      <c r="L47" s="20">
        <f>+L46+Tabla134579810234567891112131434567891011123[[#This Row],[Debito]]-Tabla134579810234567891112131434567891011123[[#This Row],[Credito]]</f>
        <v>5000496.9869999979</v>
      </c>
    </row>
    <row r="48" spans="1:12" ht="18" x14ac:dyDescent="0.35">
      <c r="A48" s="1"/>
      <c r="B48" s="14">
        <v>45593</v>
      </c>
      <c r="C48" s="15" t="s">
        <v>68</v>
      </c>
      <c r="D48" s="15"/>
      <c r="E48" s="15"/>
      <c r="F48" s="16" t="s">
        <v>16</v>
      </c>
      <c r="G48" s="17"/>
      <c r="H48" s="16" t="s">
        <v>32</v>
      </c>
      <c r="I48" s="18"/>
      <c r="J48" s="13"/>
      <c r="K48" s="19">
        <v>8.82</v>
      </c>
      <c r="L48" s="20">
        <f>+L47+Tabla134579810234567891112131434567891011123[[#This Row],[Debito]]-Tabla134579810234567891112131434567891011123[[#This Row],[Credito]]</f>
        <v>5000488.1669999976</v>
      </c>
    </row>
    <row r="49" spans="1:13" ht="18" x14ac:dyDescent="0.35">
      <c r="A49" s="1"/>
      <c r="B49" s="14">
        <v>45593</v>
      </c>
      <c r="C49" s="15" t="s">
        <v>69</v>
      </c>
      <c r="D49" s="15"/>
      <c r="E49" s="15"/>
      <c r="F49" s="21" t="s">
        <v>22</v>
      </c>
      <c r="G49" s="17"/>
      <c r="H49" s="16" t="s">
        <v>34</v>
      </c>
      <c r="I49" s="18"/>
      <c r="J49" s="13"/>
      <c r="K49" s="19">
        <v>5880</v>
      </c>
      <c r="L49" s="20">
        <f>+L48+Tabla134579810234567891112131434567891011123[[#This Row],[Debito]]-Tabla134579810234567891112131434567891011123[[#This Row],[Credito]]</f>
        <v>4994608.1669999976</v>
      </c>
    </row>
    <row r="50" spans="1:13" ht="18" x14ac:dyDescent="0.35">
      <c r="A50" s="1"/>
      <c r="B50" s="14">
        <v>45593</v>
      </c>
      <c r="C50" s="15" t="s">
        <v>70</v>
      </c>
      <c r="D50" s="15"/>
      <c r="E50" s="15"/>
      <c r="F50" s="16" t="s">
        <v>16</v>
      </c>
      <c r="G50" s="17"/>
      <c r="H50" s="16" t="s">
        <v>32</v>
      </c>
      <c r="I50" s="18"/>
      <c r="J50" s="13"/>
      <c r="K50" s="19">
        <v>10.87</v>
      </c>
      <c r="L50" s="20">
        <f>+L49+Tabla134579810234567891112131434567891011123[[#This Row],[Debito]]-Tabla134579810234567891112131434567891011123[[#This Row],[Credito]]</f>
        <v>4994597.2969999975</v>
      </c>
      <c r="M50" s="22">
        <f>+L49-4987161.15</f>
        <v>7447.0169999971986</v>
      </c>
    </row>
    <row r="51" spans="1:13" ht="18" x14ac:dyDescent="0.35">
      <c r="A51" s="1"/>
      <c r="B51" s="14">
        <v>45593</v>
      </c>
      <c r="C51" s="15" t="s">
        <v>71</v>
      </c>
      <c r="D51" s="15"/>
      <c r="E51" s="15"/>
      <c r="F51" s="21" t="s">
        <v>22</v>
      </c>
      <c r="G51" s="17"/>
      <c r="H51" s="16" t="s">
        <v>34</v>
      </c>
      <c r="I51" s="18"/>
      <c r="J51" s="13"/>
      <c r="K51" s="19">
        <v>7245</v>
      </c>
      <c r="L51" s="20">
        <f>+L50+Tabla134579810234567891112131434567891011123[[#This Row],[Debito]]-Tabla134579810234567891112131434567891011123[[#This Row],[Credito]]</f>
        <v>4987352.2969999975</v>
      </c>
    </row>
    <row r="52" spans="1:13" ht="18" x14ac:dyDescent="0.35">
      <c r="A52" s="1"/>
      <c r="B52" s="14">
        <v>45593</v>
      </c>
      <c r="C52" s="15" t="s">
        <v>72</v>
      </c>
      <c r="D52" s="15"/>
      <c r="E52" s="15"/>
      <c r="F52" s="16" t="s">
        <v>16</v>
      </c>
      <c r="G52" s="17"/>
      <c r="H52" s="16" t="s">
        <v>73</v>
      </c>
      <c r="I52" s="18"/>
      <c r="J52" s="13"/>
      <c r="K52" s="19">
        <v>191.15</v>
      </c>
      <c r="L52" s="20">
        <f>+L51+Tabla134579810234567891112131434567891011123[[#This Row],[Debito]]-Tabla134579810234567891112131434567891011123[[#This Row],[Credito]]</f>
        <v>4987161.1469999971</v>
      </c>
    </row>
    <row r="53" spans="1:13" ht="18" x14ac:dyDescent="0.35">
      <c r="A53" s="1"/>
      <c r="B53" s="14">
        <v>45595</v>
      </c>
      <c r="C53" s="15" t="s">
        <v>74</v>
      </c>
      <c r="D53" s="15"/>
      <c r="E53" s="15"/>
      <c r="F53" s="16" t="s">
        <v>16</v>
      </c>
      <c r="G53" s="17"/>
      <c r="H53" s="16" t="s">
        <v>32</v>
      </c>
      <c r="I53" s="18"/>
      <c r="J53" s="13"/>
      <c r="K53" s="19">
        <v>25.95</v>
      </c>
      <c r="L53" s="20">
        <f>+L52+Tabla134579810234567891112131434567891011123[[#This Row],[Debito]]-Tabla134579810234567891112131434567891011123[[#This Row],[Credito]]</f>
        <v>4987135.1969999969</v>
      </c>
    </row>
    <row r="54" spans="1:13" ht="18" x14ac:dyDescent="0.35">
      <c r="A54" s="1"/>
      <c r="B54" s="14">
        <v>45595</v>
      </c>
      <c r="C54" s="15" t="s">
        <v>75</v>
      </c>
      <c r="D54" s="15"/>
      <c r="E54" s="15"/>
      <c r="F54" s="21" t="s">
        <v>22</v>
      </c>
      <c r="G54" s="17"/>
      <c r="H54" s="16" t="s">
        <v>34</v>
      </c>
      <c r="I54" s="18"/>
      <c r="J54" s="13"/>
      <c r="K54" s="19">
        <v>17300</v>
      </c>
      <c r="L54" s="20">
        <f>+L53+Tabla134579810234567891112131434567891011123[[#This Row],[Debito]]-Tabla134579810234567891112131434567891011123[[#This Row],[Credito]]</f>
        <v>4969835.1969999969</v>
      </c>
    </row>
    <row r="55" spans="1:13" ht="18" x14ac:dyDescent="0.35">
      <c r="A55" s="1"/>
      <c r="B55" s="14">
        <v>45595</v>
      </c>
      <c r="C55" s="15" t="s">
        <v>76</v>
      </c>
      <c r="D55" s="15"/>
      <c r="E55" s="15"/>
      <c r="F55" s="16" t="s">
        <v>16</v>
      </c>
      <c r="G55" s="17"/>
      <c r="H55" s="16" t="s">
        <v>32</v>
      </c>
      <c r="I55" s="18"/>
      <c r="J55" s="13"/>
      <c r="K55" s="19">
        <v>25.95</v>
      </c>
      <c r="L55" s="20">
        <f>+L54+Tabla134579810234567891112131434567891011123[[#This Row],[Debito]]-Tabla134579810234567891112131434567891011123[[#This Row],[Credito]]</f>
        <v>4969809.2469999967</v>
      </c>
    </row>
    <row r="56" spans="1:13" ht="18" x14ac:dyDescent="0.35">
      <c r="A56" s="1"/>
      <c r="B56" s="14">
        <v>45595</v>
      </c>
      <c r="C56" s="15" t="s">
        <v>77</v>
      </c>
      <c r="D56" s="15"/>
      <c r="E56" s="15"/>
      <c r="F56" s="21" t="s">
        <v>22</v>
      </c>
      <c r="G56" s="17"/>
      <c r="H56" s="16" t="s">
        <v>34</v>
      </c>
      <c r="I56" s="18"/>
      <c r="J56" s="13"/>
      <c r="K56" s="19">
        <v>17300</v>
      </c>
      <c r="L56" s="20">
        <f>+L55+Tabla134579810234567891112131434567891011123[[#This Row],[Debito]]-Tabla134579810234567891112131434567891011123[[#This Row],[Credito]]</f>
        <v>4952509.2469999967</v>
      </c>
    </row>
    <row r="57" spans="1:13" ht="18" x14ac:dyDescent="0.35">
      <c r="A57" s="1"/>
      <c r="B57" s="14">
        <v>45595</v>
      </c>
      <c r="C57" s="15" t="s">
        <v>78</v>
      </c>
      <c r="D57" s="15"/>
      <c r="E57" s="15"/>
      <c r="F57" s="16" t="s">
        <v>16</v>
      </c>
      <c r="G57" s="17"/>
      <c r="H57" s="16" t="s">
        <v>32</v>
      </c>
      <c r="I57" s="18"/>
      <c r="J57" s="13"/>
      <c r="K57" s="19">
        <v>25.95</v>
      </c>
      <c r="L57" s="20">
        <f>+L56+Tabla134579810234567891112131434567891011123[[#This Row],[Debito]]-Tabla134579810234567891112131434567891011123[[#This Row],[Credito]]</f>
        <v>4952483.2969999965</v>
      </c>
    </row>
    <row r="58" spans="1:13" ht="18" x14ac:dyDescent="0.35">
      <c r="A58" s="1"/>
      <c r="B58" s="14">
        <v>45595</v>
      </c>
      <c r="C58" s="15" t="s">
        <v>79</v>
      </c>
      <c r="D58" s="15"/>
      <c r="E58" s="15"/>
      <c r="F58" s="21" t="s">
        <v>22</v>
      </c>
      <c r="G58" s="17"/>
      <c r="H58" s="16" t="s">
        <v>34</v>
      </c>
      <c r="I58" s="18"/>
      <c r="J58" s="13"/>
      <c r="K58" s="19">
        <v>17300</v>
      </c>
      <c r="L58" s="20">
        <f>+L57+Tabla134579810234567891112131434567891011123[[#This Row],[Debito]]-Tabla134579810234567891112131434567891011123[[#This Row],[Credito]]</f>
        <v>4935183.2969999965</v>
      </c>
    </row>
    <row r="59" spans="1:13" ht="18" x14ac:dyDescent="0.35">
      <c r="A59" s="1"/>
      <c r="B59" s="14">
        <v>45595</v>
      </c>
      <c r="C59" s="15" t="s">
        <v>80</v>
      </c>
      <c r="D59" s="15"/>
      <c r="E59" s="15"/>
      <c r="F59" s="16" t="s">
        <v>16</v>
      </c>
      <c r="G59" s="17"/>
      <c r="H59" s="16" t="s">
        <v>32</v>
      </c>
      <c r="I59" s="18"/>
      <c r="J59" s="13"/>
      <c r="K59" s="19">
        <v>31.73</v>
      </c>
      <c r="L59" s="20">
        <f>+L58+Tabla134579810234567891112131434567891011123[[#This Row],[Debito]]-Tabla134579810234567891112131434567891011123[[#This Row],[Credito]]</f>
        <v>4935151.5669999961</v>
      </c>
    </row>
    <row r="60" spans="1:13" ht="18" x14ac:dyDescent="0.35">
      <c r="A60" s="1"/>
      <c r="B60" s="14">
        <v>45595</v>
      </c>
      <c r="C60" s="15" t="s">
        <v>81</v>
      </c>
      <c r="D60" s="15"/>
      <c r="E60" s="15"/>
      <c r="F60" s="21" t="s">
        <v>22</v>
      </c>
      <c r="G60" s="17"/>
      <c r="H60" s="16" t="s">
        <v>34</v>
      </c>
      <c r="I60" s="18"/>
      <c r="J60" s="13"/>
      <c r="K60" s="19">
        <v>21150</v>
      </c>
      <c r="L60" s="20">
        <f>+L59+Tabla134579810234567891112131434567891011123[[#This Row],[Debito]]-Tabla134579810234567891112131434567891011123[[#This Row],[Credito]]</f>
        <v>4914001.5669999961</v>
      </c>
    </row>
    <row r="61" spans="1:13" ht="18" x14ac:dyDescent="0.35">
      <c r="A61" s="1"/>
      <c r="B61" s="14">
        <v>45595</v>
      </c>
      <c r="C61" s="15" t="s">
        <v>82</v>
      </c>
      <c r="D61" s="15"/>
      <c r="E61" s="15"/>
      <c r="F61" s="16" t="s">
        <v>16</v>
      </c>
      <c r="G61" s="17"/>
      <c r="H61" s="16" t="s">
        <v>32</v>
      </c>
      <c r="I61" s="18"/>
      <c r="J61" s="13"/>
      <c r="K61" s="19">
        <v>103.08</v>
      </c>
      <c r="L61" s="20">
        <f>+L60+Tabla134579810234567891112131434567891011123[[#This Row],[Debito]]-Tabla134579810234567891112131434567891011123[[#This Row],[Credito]]</f>
        <v>4913898.486999996</v>
      </c>
    </row>
    <row r="62" spans="1:13" ht="18" x14ac:dyDescent="0.35">
      <c r="A62" s="1"/>
      <c r="B62" s="14">
        <v>45595</v>
      </c>
      <c r="C62" s="15" t="s">
        <v>83</v>
      </c>
      <c r="D62" s="15"/>
      <c r="E62" s="15"/>
      <c r="F62" s="21" t="s">
        <v>22</v>
      </c>
      <c r="G62" s="17"/>
      <c r="H62" s="16" t="s">
        <v>34</v>
      </c>
      <c r="I62" s="18"/>
      <c r="J62" s="13"/>
      <c r="K62" s="19">
        <v>68722.5</v>
      </c>
      <c r="L62" s="20">
        <f>+L61+Tabla134579810234567891112131434567891011123[[#This Row],[Debito]]-Tabla134579810234567891112131434567891011123[[#This Row],[Credito]]</f>
        <v>4845175.986999996</v>
      </c>
    </row>
    <row r="63" spans="1:13" ht="18" x14ac:dyDescent="0.35">
      <c r="A63" s="1"/>
      <c r="B63" s="14">
        <v>45595</v>
      </c>
      <c r="C63" s="15" t="s">
        <v>84</v>
      </c>
      <c r="D63" s="15"/>
      <c r="E63" s="15"/>
      <c r="F63" s="16" t="s">
        <v>16</v>
      </c>
      <c r="G63" s="17"/>
      <c r="H63" s="16" t="s">
        <v>32</v>
      </c>
      <c r="I63" s="18"/>
      <c r="J63" s="13"/>
      <c r="K63" s="19">
        <v>7.5</v>
      </c>
      <c r="L63" s="20">
        <f>+L62+Tabla134579810234567891112131434567891011123[[#This Row],[Debito]]-Tabla134579810234567891112131434567891011123[[#This Row],[Credito]]</f>
        <v>4845168.486999996</v>
      </c>
    </row>
    <row r="64" spans="1:13" ht="18" x14ac:dyDescent="0.35">
      <c r="A64" s="1"/>
      <c r="B64" s="14">
        <v>45595</v>
      </c>
      <c r="C64" s="15" t="s">
        <v>85</v>
      </c>
      <c r="D64" s="15"/>
      <c r="E64" s="15"/>
      <c r="F64" s="21" t="s">
        <v>22</v>
      </c>
      <c r="G64" s="17"/>
      <c r="H64" s="16" t="s">
        <v>34</v>
      </c>
      <c r="I64" s="18"/>
      <c r="J64" s="13"/>
      <c r="K64" s="19">
        <v>5000</v>
      </c>
      <c r="L64" s="20">
        <f>+L63+Tabla134579810234567891112131434567891011123[[#This Row],[Debito]]-Tabla134579810234567891112131434567891011123[[#This Row],[Credito]]</f>
        <v>4840168.486999996</v>
      </c>
      <c r="M64" s="22">
        <f>4668216.16-4559420.71</f>
        <v>108795.45000000019</v>
      </c>
    </row>
    <row r="65" spans="1:12" ht="18" x14ac:dyDescent="0.35">
      <c r="A65" s="1"/>
      <c r="B65" s="14">
        <v>45595</v>
      </c>
      <c r="C65" s="15" t="s">
        <v>86</v>
      </c>
      <c r="D65" s="15"/>
      <c r="E65" s="15"/>
      <c r="F65" s="16" t="s">
        <v>16</v>
      </c>
      <c r="G65" s="17"/>
      <c r="H65" s="16" t="s">
        <v>32</v>
      </c>
      <c r="I65" s="18"/>
      <c r="J65" s="13"/>
      <c r="K65" s="13">
        <v>9.15</v>
      </c>
      <c r="L65" s="20">
        <f>+L64+Tabla134579810234567891112131434567891011123[[#This Row],[Debito]]-Tabla134579810234567891112131434567891011123[[#This Row],[Credito]]</f>
        <v>4840159.3369999956</v>
      </c>
    </row>
    <row r="66" spans="1:12" ht="18" x14ac:dyDescent="0.35">
      <c r="A66" s="1"/>
      <c r="B66" s="14">
        <v>45595</v>
      </c>
      <c r="C66" s="15" t="s">
        <v>87</v>
      </c>
      <c r="D66" s="15"/>
      <c r="E66" s="15"/>
      <c r="F66" s="21" t="s">
        <v>22</v>
      </c>
      <c r="G66" s="17"/>
      <c r="H66" s="16" t="s">
        <v>34</v>
      </c>
      <c r="I66" s="18"/>
      <c r="J66" s="13"/>
      <c r="K66" s="13">
        <v>6100</v>
      </c>
      <c r="L66" s="20">
        <f>+L65+Tabla134579810234567891112131434567891011123[[#This Row],[Debito]]-Tabla134579810234567891112131434567891011123[[#This Row],[Credito]]</f>
        <v>4834059.3369999956</v>
      </c>
    </row>
    <row r="67" spans="1:12" ht="18" x14ac:dyDescent="0.35">
      <c r="A67" s="1"/>
      <c r="B67" s="14">
        <v>45595</v>
      </c>
      <c r="C67" s="15" t="s">
        <v>88</v>
      </c>
      <c r="D67" s="23"/>
      <c r="E67" s="23"/>
      <c r="F67" s="16" t="s">
        <v>16</v>
      </c>
      <c r="G67" s="18"/>
      <c r="H67" s="16" t="s">
        <v>32</v>
      </c>
      <c r="I67" s="18"/>
      <c r="J67" s="13"/>
      <c r="K67" s="13">
        <v>25.95</v>
      </c>
      <c r="L67" s="20">
        <f>+L66+Tabla134579810234567891112131434567891011123[[#This Row],[Debito]]-Tabla134579810234567891112131434567891011123[[#This Row],[Credito]]</f>
        <v>4834033.3869999954</v>
      </c>
    </row>
    <row r="68" spans="1:12" ht="18" x14ac:dyDescent="0.35">
      <c r="A68" s="1"/>
      <c r="B68" s="14">
        <v>45595</v>
      </c>
      <c r="C68" s="15" t="s">
        <v>89</v>
      </c>
      <c r="D68" s="23"/>
      <c r="E68" s="23"/>
      <c r="F68" s="21" t="s">
        <v>22</v>
      </c>
      <c r="G68" s="18"/>
      <c r="H68" s="16" t="s">
        <v>34</v>
      </c>
      <c r="I68" s="18"/>
      <c r="J68" s="13"/>
      <c r="K68" s="13">
        <v>17300</v>
      </c>
      <c r="L68" s="20">
        <f>+L67+Tabla134579810234567891112131434567891011123[[#This Row],[Debito]]-Tabla134579810234567891112131434567891011123[[#This Row],[Credito]]</f>
        <v>4816733.3869999954</v>
      </c>
    </row>
    <row r="69" spans="1:12" ht="18" x14ac:dyDescent="0.35">
      <c r="A69" s="1"/>
      <c r="B69" s="14">
        <v>45595</v>
      </c>
      <c r="C69" s="15" t="s">
        <v>90</v>
      </c>
      <c r="D69" s="23"/>
      <c r="E69" s="23"/>
      <c r="F69" s="16" t="s">
        <v>16</v>
      </c>
      <c r="G69" s="18"/>
      <c r="H69" s="16" t="s">
        <v>32</v>
      </c>
      <c r="I69" s="18"/>
      <c r="J69" s="13"/>
      <c r="K69" s="13">
        <v>25.95</v>
      </c>
      <c r="L69" s="20">
        <f>+L68+Tabla134579810234567891112131434567891011123[[#This Row],[Debito]]-Tabla134579810234567891112131434567891011123[[#This Row],[Credito]]</f>
        <v>4816707.4369999953</v>
      </c>
    </row>
    <row r="70" spans="1:12" ht="18" x14ac:dyDescent="0.35">
      <c r="A70" s="1"/>
      <c r="B70" s="14">
        <v>45595</v>
      </c>
      <c r="C70" s="15" t="s">
        <v>91</v>
      </c>
      <c r="D70" s="23"/>
      <c r="E70" s="23"/>
      <c r="F70" s="21" t="s">
        <v>22</v>
      </c>
      <c r="G70" s="18"/>
      <c r="H70" s="16" t="s">
        <v>34</v>
      </c>
      <c r="I70" s="18"/>
      <c r="J70" s="13"/>
      <c r="K70" s="13">
        <v>17300</v>
      </c>
      <c r="L70" s="20">
        <f>+L69+Tabla134579810234567891112131434567891011123[[#This Row],[Debito]]-Tabla134579810234567891112131434567891011123[[#This Row],[Credito]]</f>
        <v>4799407.4369999953</v>
      </c>
    </row>
    <row r="71" spans="1:12" ht="18" x14ac:dyDescent="0.35">
      <c r="A71" s="1"/>
      <c r="B71" s="14">
        <v>45595</v>
      </c>
      <c r="C71" s="15" t="s">
        <v>92</v>
      </c>
      <c r="D71" s="23"/>
      <c r="E71" s="23"/>
      <c r="F71" s="16" t="s">
        <v>16</v>
      </c>
      <c r="G71" s="18"/>
      <c r="H71" s="16" t="s">
        <v>32</v>
      </c>
      <c r="I71" s="18"/>
      <c r="J71" s="13"/>
      <c r="K71" s="13">
        <v>31.73</v>
      </c>
      <c r="L71" s="20">
        <f>+L70+Tabla134579810234567891112131434567891011123[[#This Row],[Debito]]-Tabla134579810234567891112131434567891011123[[#This Row],[Credito]]</f>
        <v>4799375.7069999948</v>
      </c>
    </row>
    <row r="72" spans="1:12" ht="18" x14ac:dyDescent="0.35">
      <c r="A72" s="1"/>
      <c r="B72" s="14">
        <v>45595</v>
      </c>
      <c r="C72" s="15" t="s">
        <v>93</v>
      </c>
      <c r="D72" s="23"/>
      <c r="E72" s="23"/>
      <c r="F72" s="21" t="s">
        <v>22</v>
      </c>
      <c r="G72" s="18"/>
      <c r="H72" s="16" t="s">
        <v>34</v>
      </c>
      <c r="I72" s="18"/>
      <c r="J72" s="13"/>
      <c r="K72" s="13">
        <v>21150</v>
      </c>
      <c r="L72" s="20">
        <f>+L71+Tabla134579810234567891112131434567891011123[[#This Row],[Debito]]-Tabla134579810234567891112131434567891011123[[#This Row],[Credito]]</f>
        <v>4778225.7069999948</v>
      </c>
    </row>
    <row r="73" spans="1:12" ht="18" x14ac:dyDescent="0.35">
      <c r="A73" s="1"/>
      <c r="B73" s="14">
        <v>45595</v>
      </c>
      <c r="C73" s="15" t="s">
        <v>94</v>
      </c>
      <c r="D73" s="23"/>
      <c r="E73" s="23"/>
      <c r="F73" s="21" t="s">
        <v>22</v>
      </c>
      <c r="G73" s="18"/>
      <c r="H73" s="16" t="s">
        <v>61</v>
      </c>
      <c r="I73" s="18"/>
      <c r="J73" s="13"/>
      <c r="K73" s="24">
        <v>218805</v>
      </c>
      <c r="L73" s="20">
        <f>+L72+Tabla134579810234567891112131434567891011123[[#This Row],[Debito]]-Tabla134579810234567891112131434567891011123[[#This Row],[Credito]]</f>
        <v>4559420.7069999948</v>
      </c>
    </row>
    <row r="74" spans="1:12" ht="18" x14ac:dyDescent="0.35">
      <c r="A74" s="1"/>
      <c r="B74" s="14">
        <v>45596</v>
      </c>
      <c r="C74" s="15" t="s">
        <v>95</v>
      </c>
      <c r="D74" s="23"/>
      <c r="E74" s="23"/>
      <c r="F74" s="16" t="s">
        <v>16</v>
      </c>
      <c r="G74" s="18"/>
      <c r="H74" s="16" t="s">
        <v>96</v>
      </c>
      <c r="I74" s="18"/>
      <c r="J74" s="13"/>
      <c r="K74" s="24">
        <v>175</v>
      </c>
      <c r="L74" s="20">
        <f>+L73+Tabla134579810234567891112131434567891011123[[#This Row],[Debito]]-Tabla134579810234567891112131434567891011123[[#This Row],[Credito]]</f>
        <v>4559245.7069999948</v>
      </c>
    </row>
    <row r="75" spans="1:12" ht="18" x14ac:dyDescent="0.35">
      <c r="A75" s="1"/>
      <c r="B75" s="14">
        <v>45596</v>
      </c>
      <c r="C75" s="15" t="s">
        <v>97</v>
      </c>
      <c r="D75" s="23"/>
      <c r="E75" s="23"/>
      <c r="F75" s="16" t="s">
        <v>16</v>
      </c>
      <c r="G75" s="18"/>
      <c r="H75" s="16" t="s">
        <v>32</v>
      </c>
      <c r="I75" s="18"/>
      <c r="J75" s="13"/>
      <c r="K75" s="24">
        <v>1.73</v>
      </c>
      <c r="L75" s="20">
        <f>+L74+Tabla134579810234567891112131434567891011123[[#This Row],[Debito]]-Tabla134579810234567891112131434567891011123[[#This Row],[Credito]]</f>
        <v>4559243.9769999944</v>
      </c>
    </row>
    <row r="76" spans="1:12" ht="18" x14ac:dyDescent="0.35">
      <c r="A76" s="1"/>
      <c r="B76" s="14">
        <v>45596</v>
      </c>
      <c r="C76" s="15" t="s">
        <v>98</v>
      </c>
      <c r="D76" s="23"/>
      <c r="E76" s="23"/>
      <c r="F76" s="21" t="s">
        <v>22</v>
      </c>
      <c r="G76" s="18"/>
      <c r="H76" s="16" t="s">
        <v>34</v>
      </c>
      <c r="I76" s="18"/>
      <c r="J76" s="13"/>
      <c r="K76" s="24">
        <v>1155</v>
      </c>
      <c r="L76" s="20">
        <f>+L75+Tabla134579810234567891112131434567891011123[[#This Row],[Debito]]-Tabla134579810234567891112131434567891011123[[#This Row],[Credito]]</f>
        <v>4558088.9769999944</v>
      </c>
    </row>
    <row r="77" spans="1:12" ht="18" x14ac:dyDescent="0.35">
      <c r="A77" s="1"/>
      <c r="B77" s="14">
        <v>45596</v>
      </c>
      <c r="C77" s="15" t="s">
        <v>99</v>
      </c>
      <c r="D77" s="23"/>
      <c r="E77" s="23"/>
      <c r="F77" s="16" t="s">
        <v>16</v>
      </c>
      <c r="G77" s="18"/>
      <c r="H77" s="16" t="s">
        <v>32</v>
      </c>
      <c r="I77" s="18"/>
      <c r="J77" s="13"/>
      <c r="K77" s="24">
        <v>2.44</v>
      </c>
      <c r="L77" s="20">
        <f>+L76+Tabla134579810234567891112131434567891011123[[#This Row],[Debito]]-Tabla134579810234567891112131434567891011123[[#This Row],[Credito]]</f>
        <v>4558086.536999994</v>
      </c>
    </row>
    <row r="78" spans="1:12" ht="18" x14ac:dyDescent="0.35">
      <c r="A78" s="1"/>
      <c r="B78" s="14">
        <v>45596</v>
      </c>
      <c r="C78" s="15" t="s">
        <v>100</v>
      </c>
      <c r="D78" s="23"/>
      <c r="E78" s="23"/>
      <c r="F78" s="21" t="s">
        <v>22</v>
      </c>
      <c r="G78" s="18"/>
      <c r="H78" s="16" t="s">
        <v>34</v>
      </c>
      <c r="I78" s="18"/>
      <c r="J78" s="13"/>
      <c r="K78" s="24">
        <v>1627.5</v>
      </c>
      <c r="L78" s="20">
        <f>+L77+Tabla134579810234567891112131434567891011123[[#This Row],[Debito]]-Tabla134579810234567891112131434567891011123[[#This Row],[Credito]]</f>
        <v>4556459.036999994</v>
      </c>
    </row>
    <row r="79" spans="1:12" ht="18" x14ac:dyDescent="0.35">
      <c r="A79" s="1"/>
      <c r="B79" s="14">
        <v>45596</v>
      </c>
      <c r="C79" s="15" t="s">
        <v>101</v>
      </c>
      <c r="D79" s="23"/>
      <c r="E79" s="23"/>
      <c r="F79" s="16" t="s">
        <v>16</v>
      </c>
      <c r="G79" s="18"/>
      <c r="H79" s="16" t="s">
        <v>102</v>
      </c>
      <c r="I79" s="18"/>
      <c r="J79" s="13"/>
      <c r="K79" s="24">
        <v>328.21</v>
      </c>
      <c r="L79" s="20">
        <f>+L78+Tabla134579810234567891112131434567891011123[[#This Row],[Debito]]-Tabla134579810234567891112131434567891011123[[#This Row],[Credito]]</f>
        <v>4556130.826999994</v>
      </c>
    </row>
    <row r="80" spans="1:12" ht="18" x14ac:dyDescent="0.35">
      <c r="A80" s="1"/>
      <c r="B80" s="14"/>
      <c r="C80" s="23"/>
      <c r="D80" s="18"/>
      <c r="E80" s="23"/>
      <c r="F80" s="25"/>
      <c r="G80" s="18"/>
      <c r="H80" s="25"/>
      <c r="I80" s="18"/>
      <c r="J80" s="13"/>
      <c r="K80" s="13"/>
      <c r="L80" s="20">
        <f>+L79+Tabla134579810234567891112131434567891011123[[#This Row],[Debito]]-Tabla134579810234567891112131434567891011123[[#This Row],[Credito]]</f>
        <v>4556130.826999994</v>
      </c>
    </row>
    <row r="81" spans="1:13" ht="18.75" thickBot="1" x14ac:dyDescent="0.4">
      <c r="A81" s="1"/>
      <c r="B81" s="77" t="s">
        <v>103</v>
      </c>
      <c r="C81" s="77"/>
      <c r="D81" s="77"/>
      <c r="E81" s="77"/>
      <c r="F81" s="77"/>
      <c r="G81" s="77"/>
      <c r="H81" s="77"/>
      <c r="I81" s="26"/>
      <c r="J81" s="27">
        <f>SUM(J11:J80)</f>
        <v>1488164.85</v>
      </c>
      <c r="K81" s="27">
        <f>SUM(K8:K80)</f>
        <v>1815685.41</v>
      </c>
      <c r="L81" s="28">
        <f>+L80</f>
        <v>4556130.826999994</v>
      </c>
    </row>
    <row r="82" spans="1:13" ht="18.75" thickTop="1" x14ac:dyDescent="0.35">
      <c r="A82" s="1"/>
      <c r="B82" s="1"/>
      <c r="C82" s="1"/>
      <c r="D82" s="1"/>
      <c r="E82" s="1"/>
      <c r="F82" s="1"/>
      <c r="G82" s="1"/>
      <c r="H82" s="1"/>
      <c r="I82" s="1"/>
      <c r="J82" s="4"/>
      <c r="K82" s="4"/>
      <c r="L82" s="29"/>
    </row>
    <row r="83" spans="1:13" ht="18" x14ac:dyDescent="0.35">
      <c r="A83" s="1"/>
      <c r="B83" s="1"/>
      <c r="C83" s="1"/>
      <c r="D83" s="1"/>
      <c r="E83" s="1"/>
      <c r="F83" s="1"/>
      <c r="G83" s="1"/>
      <c r="H83" s="1"/>
      <c r="I83" s="1"/>
      <c r="J83" s="4"/>
      <c r="K83" s="4"/>
      <c r="L83" s="29"/>
    </row>
    <row r="84" spans="1:13" ht="18" x14ac:dyDescent="0.35">
      <c r="A84" s="1"/>
      <c r="B84" s="1"/>
      <c r="E84" s="1"/>
      <c r="F84" s="1"/>
      <c r="G84" s="1"/>
      <c r="H84" s="1"/>
      <c r="I84" s="1"/>
      <c r="J84" s="4"/>
    </row>
    <row r="85" spans="1:13" ht="18" x14ac:dyDescent="0.35">
      <c r="A85" s="1"/>
      <c r="B85" s="1"/>
      <c r="C85" s="75" t="s">
        <v>104</v>
      </c>
      <c r="D85" s="75"/>
      <c r="E85" s="75"/>
      <c r="G85" s="1"/>
      <c r="H85" s="30" t="s">
        <v>105</v>
      </c>
      <c r="I85" s="1"/>
      <c r="K85" s="75" t="s">
        <v>105</v>
      </c>
      <c r="L85" s="75"/>
    </row>
    <row r="86" spans="1:13" ht="18" x14ac:dyDescent="0.35">
      <c r="A86" s="1"/>
      <c r="B86" s="1"/>
      <c r="C86" s="76" t="s">
        <v>106</v>
      </c>
      <c r="D86" s="76"/>
      <c r="E86" s="76"/>
      <c r="G86" s="2"/>
      <c r="H86" s="31" t="s">
        <v>107</v>
      </c>
      <c r="I86" s="1"/>
      <c r="J86" s="1"/>
      <c r="K86" s="76" t="s">
        <v>108</v>
      </c>
      <c r="L86" s="76"/>
    </row>
    <row r="87" spans="1:13" ht="18" x14ac:dyDescent="0.35">
      <c r="A87" s="1"/>
      <c r="B87" s="1"/>
      <c r="C87" s="72" t="s">
        <v>109</v>
      </c>
      <c r="D87" s="72"/>
      <c r="E87" s="72"/>
      <c r="G87" s="2"/>
      <c r="H87" s="2" t="s">
        <v>110</v>
      </c>
      <c r="I87" s="1"/>
      <c r="J87" s="1"/>
      <c r="K87" s="72" t="s">
        <v>111</v>
      </c>
      <c r="L87" s="72"/>
    </row>
    <row r="88" spans="1:13" ht="18" x14ac:dyDescent="0.35">
      <c r="A88" s="1"/>
      <c r="B88" s="1"/>
      <c r="C88" s="1"/>
      <c r="D88" s="1"/>
      <c r="E88" s="1"/>
      <c r="F88" s="1"/>
      <c r="G88" s="1"/>
      <c r="H88" s="1"/>
      <c r="I88" s="1"/>
      <c r="J88" s="4"/>
      <c r="K88" s="4"/>
      <c r="L88" s="1"/>
    </row>
    <row r="89" spans="1:13" ht="18" x14ac:dyDescent="0.35">
      <c r="A89" s="1"/>
      <c r="B89" s="1"/>
      <c r="C89" s="1"/>
      <c r="D89" s="1"/>
      <c r="E89" s="1"/>
      <c r="F89" s="1"/>
      <c r="G89" s="1"/>
      <c r="H89" s="1"/>
      <c r="I89" s="1"/>
      <c r="J89" s="4"/>
      <c r="K89" s="4"/>
      <c r="L89" s="1"/>
    </row>
    <row r="90" spans="1:13" ht="18" x14ac:dyDescent="0.35">
      <c r="A90" s="1"/>
      <c r="B90" s="72" t="s">
        <v>0</v>
      </c>
      <c r="C90" s="72"/>
      <c r="D90" s="72"/>
      <c r="E90" s="72"/>
      <c r="F90" s="72"/>
      <c r="G90" s="72"/>
      <c r="H90" s="72"/>
      <c r="I90" s="72"/>
      <c r="J90" s="72"/>
      <c r="K90" s="72"/>
      <c r="L90" s="72"/>
    </row>
    <row r="91" spans="1:13" ht="18" x14ac:dyDescent="0.35">
      <c r="A91" s="1"/>
      <c r="B91" s="72" t="s">
        <v>1</v>
      </c>
      <c r="C91" s="72"/>
      <c r="D91" s="72"/>
      <c r="E91" s="72"/>
      <c r="F91" s="72"/>
      <c r="G91" s="72"/>
      <c r="H91" s="72"/>
      <c r="I91" s="72"/>
      <c r="J91" s="72"/>
      <c r="K91" s="72"/>
      <c r="L91" s="72"/>
    </row>
    <row r="92" spans="1:13" ht="18" x14ac:dyDescent="0.35">
      <c r="A92" s="1"/>
      <c r="B92" s="72" t="s">
        <v>112</v>
      </c>
      <c r="C92" s="72"/>
      <c r="D92" s="72"/>
      <c r="E92" s="72"/>
      <c r="F92" s="72"/>
      <c r="G92" s="72"/>
      <c r="H92" s="72"/>
      <c r="I92" s="72"/>
      <c r="J92" s="72"/>
      <c r="K92" s="72"/>
      <c r="L92" s="72"/>
    </row>
    <row r="93" spans="1:13" ht="18" x14ac:dyDescent="0.35">
      <c r="A93" s="1"/>
      <c r="B93" s="73">
        <f>+B4</f>
        <v>45596</v>
      </c>
      <c r="C93" s="73"/>
      <c r="D93" s="73"/>
      <c r="E93" s="73"/>
      <c r="F93" s="73"/>
      <c r="G93" s="73"/>
      <c r="H93" s="73"/>
      <c r="I93" s="73"/>
      <c r="J93" s="73"/>
      <c r="K93" s="73"/>
      <c r="L93" s="73"/>
    </row>
    <row r="94" spans="1:13" ht="18" x14ac:dyDescent="0.35">
      <c r="A94" s="1"/>
      <c r="B94" s="1"/>
      <c r="C94" s="1"/>
      <c r="D94" s="1"/>
      <c r="E94" s="1"/>
      <c r="F94" s="1"/>
      <c r="G94" s="1"/>
      <c r="H94" s="1"/>
      <c r="I94" s="1"/>
      <c r="J94" s="4"/>
      <c r="K94" s="4"/>
      <c r="L94" s="1"/>
    </row>
    <row r="95" spans="1:13" ht="18" x14ac:dyDescent="0.35">
      <c r="A95" s="1"/>
      <c r="B95" s="5" t="s">
        <v>3</v>
      </c>
      <c r="C95" s="5" t="s">
        <v>113</v>
      </c>
      <c r="D95" s="5" t="s">
        <v>5</v>
      </c>
      <c r="E95" s="5" t="s">
        <v>6</v>
      </c>
      <c r="F95" s="5" t="s">
        <v>7</v>
      </c>
      <c r="G95" s="5"/>
      <c r="H95" s="32" t="s">
        <v>114</v>
      </c>
      <c r="I95" s="32" t="s">
        <v>10</v>
      </c>
      <c r="J95" s="33" t="s">
        <v>115</v>
      </c>
      <c r="K95" s="33" t="s">
        <v>116</v>
      </c>
      <c r="L95" s="5" t="s">
        <v>13</v>
      </c>
    </row>
    <row r="96" spans="1:13" ht="18" x14ac:dyDescent="0.35">
      <c r="A96" s="1"/>
      <c r="B96" s="34"/>
      <c r="C96" s="35"/>
      <c r="D96" s="8"/>
      <c r="E96" s="8"/>
      <c r="F96" s="36"/>
      <c r="G96" s="8"/>
      <c r="H96" s="10" t="s">
        <v>14</v>
      </c>
      <c r="I96" s="8"/>
      <c r="J96" s="11"/>
      <c r="K96" s="11"/>
      <c r="L96" s="13">
        <v>1197438390.8538263</v>
      </c>
      <c r="M96" s="22"/>
    </row>
    <row r="97" spans="1:13" ht="81.75" customHeight="1" x14ac:dyDescent="0.35">
      <c r="A97" s="1"/>
      <c r="B97" s="14">
        <v>45566</v>
      </c>
      <c r="C97" s="37"/>
      <c r="D97" s="38"/>
      <c r="E97" s="39" t="s">
        <v>117</v>
      </c>
      <c r="F97" s="40" t="s">
        <v>118</v>
      </c>
      <c r="G97" s="41"/>
      <c r="H97" s="39" t="s">
        <v>119</v>
      </c>
      <c r="I97" s="38"/>
      <c r="J97" s="42">
        <v>1623317.0703749999</v>
      </c>
      <c r="K97" s="42"/>
      <c r="L97" s="43">
        <f>L96+J97-K97</f>
        <v>1199061707.9242013</v>
      </c>
      <c r="M97" s="22"/>
    </row>
    <row r="98" spans="1:13" s="46" customFormat="1" ht="81.75" customHeight="1" x14ac:dyDescent="0.35">
      <c r="A98" s="44"/>
      <c r="B98" s="14" t="s">
        <v>120</v>
      </c>
      <c r="C98" s="37" t="s">
        <v>121</v>
      </c>
      <c r="D98" s="38"/>
      <c r="E98" s="39" t="s">
        <v>122</v>
      </c>
      <c r="F98" s="39" t="s">
        <v>123</v>
      </c>
      <c r="G98" s="41"/>
      <c r="H98" s="39" t="s">
        <v>124</v>
      </c>
      <c r="I98" s="38"/>
      <c r="J98" s="42"/>
      <c r="K98" s="42">
        <v>1678670.93</v>
      </c>
      <c r="L98" s="42">
        <f t="shared" ref="L98:L161" si="0">L97+J98-K98</f>
        <v>1197383036.9942012</v>
      </c>
      <c r="M98" s="45"/>
    </row>
    <row r="99" spans="1:13" s="46" customFormat="1" ht="81.75" customHeight="1" x14ac:dyDescent="0.35">
      <c r="A99" s="44"/>
      <c r="B99" s="14" t="s">
        <v>120</v>
      </c>
      <c r="C99" s="37" t="s">
        <v>125</v>
      </c>
      <c r="D99" s="38"/>
      <c r="E99" s="39" t="s">
        <v>126</v>
      </c>
      <c r="F99" s="39" t="s">
        <v>127</v>
      </c>
      <c r="G99" s="41"/>
      <c r="H99" s="39" t="s">
        <v>128</v>
      </c>
      <c r="I99" s="38"/>
      <c r="J99" s="42"/>
      <c r="K99" s="42">
        <v>110740.64</v>
      </c>
      <c r="L99" s="42">
        <f t="shared" si="0"/>
        <v>1197272296.3542011</v>
      </c>
      <c r="M99" s="45"/>
    </row>
    <row r="100" spans="1:13" s="46" customFormat="1" ht="81.75" customHeight="1" x14ac:dyDescent="0.35">
      <c r="A100" s="44"/>
      <c r="B100" s="14" t="s">
        <v>120</v>
      </c>
      <c r="C100" s="37" t="s">
        <v>129</v>
      </c>
      <c r="D100" s="38"/>
      <c r="E100" s="39" t="s">
        <v>130</v>
      </c>
      <c r="F100" s="39" t="s">
        <v>131</v>
      </c>
      <c r="G100" s="41"/>
      <c r="H100" s="47" t="s">
        <v>132</v>
      </c>
      <c r="I100" s="38"/>
      <c r="J100" s="42"/>
      <c r="K100" s="42">
        <v>133550.75</v>
      </c>
      <c r="L100" s="42">
        <f t="shared" si="0"/>
        <v>1197138745.6042011</v>
      </c>
      <c r="M100" s="45"/>
    </row>
    <row r="101" spans="1:13" s="46" customFormat="1" ht="81.75" customHeight="1" x14ac:dyDescent="0.35">
      <c r="A101" s="44"/>
      <c r="B101" s="14" t="s">
        <v>120</v>
      </c>
      <c r="C101" s="37" t="s">
        <v>133</v>
      </c>
      <c r="D101" s="38"/>
      <c r="E101" s="39" t="s">
        <v>130</v>
      </c>
      <c r="F101" s="39" t="s">
        <v>134</v>
      </c>
      <c r="G101" s="41"/>
      <c r="H101" s="47" t="s">
        <v>135</v>
      </c>
      <c r="I101" s="38"/>
      <c r="J101" s="42"/>
      <c r="K101" s="42">
        <v>177469.52</v>
      </c>
      <c r="L101" s="42">
        <f t="shared" si="0"/>
        <v>1196961276.0842011</v>
      </c>
      <c r="M101" s="45"/>
    </row>
    <row r="102" spans="1:13" s="46" customFormat="1" ht="81.75" customHeight="1" x14ac:dyDescent="0.35">
      <c r="A102" s="44"/>
      <c r="B102" s="14" t="s">
        <v>120</v>
      </c>
      <c r="C102" s="37" t="s">
        <v>136</v>
      </c>
      <c r="D102" s="38"/>
      <c r="E102" s="39" t="s">
        <v>130</v>
      </c>
      <c r="F102" s="39" t="s">
        <v>131</v>
      </c>
      <c r="G102" s="41"/>
      <c r="H102" s="47" t="s">
        <v>137</v>
      </c>
      <c r="I102" s="38"/>
      <c r="J102" s="42"/>
      <c r="K102" s="42">
        <v>35997.769999999997</v>
      </c>
      <c r="L102" s="42">
        <f t="shared" si="0"/>
        <v>1196925278.3142011</v>
      </c>
      <c r="M102" s="48"/>
    </row>
    <row r="103" spans="1:13" s="46" customFormat="1" ht="81.75" customHeight="1" x14ac:dyDescent="0.35">
      <c r="A103" s="44"/>
      <c r="B103" s="14" t="s">
        <v>120</v>
      </c>
      <c r="C103" s="37" t="s">
        <v>138</v>
      </c>
      <c r="D103" s="38"/>
      <c r="E103" s="39" t="s">
        <v>139</v>
      </c>
      <c r="F103" s="39" t="s">
        <v>140</v>
      </c>
      <c r="G103" s="41"/>
      <c r="H103" s="47" t="s">
        <v>141</v>
      </c>
      <c r="I103" s="38"/>
      <c r="J103" s="42"/>
      <c r="K103" s="42">
        <v>100890</v>
      </c>
      <c r="L103" s="42">
        <f t="shared" si="0"/>
        <v>1196824388.3142011</v>
      </c>
      <c r="M103" s="45"/>
    </row>
    <row r="104" spans="1:13" ht="81.75" customHeight="1" x14ac:dyDescent="0.35">
      <c r="A104" s="1"/>
      <c r="B104" s="14" t="s">
        <v>120</v>
      </c>
      <c r="C104" s="37" t="s">
        <v>142</v>
      </c>
      <c r="D104" s="38"/>
      <c r="E104" s="39" t="s">
        <v>143</v>
      </c>
      <c r="F104" s="39" t="s">
        <v>144</v>
      </c>
      <c r="G104" s="41"/>
      <c r="H104" s="47" t="s">
        <v>145</v>
      </c>
      <c r="I104" s="38"/>
      <c r="J104" s="42"/>
      <c r="K104" s="42">
        <v>48000</v>
      </c>
      <c r="L104" s="43">
        <f t="shared" si="0"/>
        <v>1196776388.3142011</v>
      </c>
      <c r="M104" s="22"/>
    </row>
    <row r="105" spans="1:13" ht="81.75" customHeight="1" x14ac:dyDescent="0.35">
      <c r="A105" s="1"/>
      <c r="B105" s="14" t="s">
        <v>120</v>
      </c>
      <c r="C105" s="37" t="s">
        <v>146</v>
      </c>
      <c r="D105" s="38"/>
      <c r="E105" s="39" t="s">
        <v>147</v>
      </c>
      <c r="F105" s="39" t="s">
        <v>148</v>
      </c>
      <c r="G105" s="41"/>
      <c r="H105" s="47" t="s">
        <v>149</v>
      </c>
      <c r="I105" s="38"/>
      <c r="J105" s="42"/>
      <c r="K105" s="42">
        <v>22833</v>
      </c>
      <c r="L105" s="43">
        <f t="shared" si="0"/>
        <v>1196753555.3142011</v>
      </c>
      <c r="M105" s="22"/>
    </row>
    <row r="106" spans="1:13" ht="81.75" customHeight="1" x14ac:dyDescent="0.35">
      <c r="A106" s="1"/>
      <c r="B106" s="14" t="s">
        <v>120</v>
      </c>
      <c r="C106" s="37" t="s">
        <v>150</v>
      </c>
      <c r="D106" s="38"/>
      <c r="E106" s="39" t="s">
        <v>151</v>
      </c>
      <c r="F106" s="39" t="s">
        <v>152</v>
      </c>
      <c r="G106" s="41"/>
      <c r="H106" s="39" t="s">
        <v>153</v>
      </c>
      <c r="I106" s="38"/>
      <c r="J106" s="42"/>
      <c r="K106" s="42">
        <v>70800</v>
      </c>
      <c r="L106" s="43">
        <f t="shared" si="0"/>
        <v>1196682755.3142011</v>
      </c>
      <c r="M106" s="22"/>
    </row>
    <row r="107" spans="1:13" ht="81.75" customHeight="1" x14ac:dyDescent="0.35">
      <c r="A107" s="1"/>
      <c r="B107" s="14" t="s">
        <v>120</v>
      </c>
      <c r="C107" s="49" t="s">
        <v>154</v>
      </c>
      <c r="D107" s="50"/>
      <c r="E107" s="51" t="s">
        <v>155</v>
      </c>
      <c r="F107" s="39" t="s">
        <v>118</v>
      </c>
      <c r="G107" s="41"/>
      <c r="H107" s="39" t="s">
        <v>156</v>
      </c>
      <c r="I107" s="38"/>
      <c r="J107" s="42"/>
      <c r="K107" s="42">
        <v>7950894.4299999997</v>
      </c>
      <c r="L107" s="43">
        <f t="shared" si="0"/>
        <v>1188731860.884201</v>
      </c>
      <c r="M107" s="22"/>
    </row>
    <row r="108" spans="1:13" ht="81.75" customHeight="1" x14ac:dyDescent="0.35">
      <c r="A108" s="1"/>
      <c r="B108" s="14" t="s">
        <v>120</v>
      </c>
      <c r="C108" s="37" t="s">
        <v>157</v>
      </c>
      <c r="D108" s="38"/>
      <c r="E108" s="39" t="s">
        <v>155</v>
      </c>
      <c r="F108" s="39" t="s">
        <v>118</v>
      </c>
      <c r="G108" s="41"/>
      <c r="H108" s="39" t="s">
        <v>158</v>
      </c>
      <c r="I108" s="38"/>
      <c r="J108" s="42"/>
      <c r="K108" s="42">
        <v>20000</v>
      </c>
      <c r="L108" s="43">
        <f t="shared" si="0"/>
        <v>1188711860.884201</v>
      </c>
      <c r="M108" s="22"/>
    </row>
    <row r="109" spans="1:13" ht="81.75" customHeight="1" x14ac:dyDescent="0.35">
      <c r="A109" s="1"/>
      <c r="B109" s="14" t="s">
        <v>120</v>
      </c>
      <c r="C109" s="37" t="s">
        <v>159</v>
      </c>
      <c r="D109" s="38"/>
      <c r="E109" s="39" t="s">
        <v>160</v>
      </c>
      <c r="F109" s="39" t="s">
        <v>161</v>
      </c>
      <c r="G109" s="41"/>
      <c r="H109" s="47" t="s">
        <v>162</v>
      </c>
      <c r="I109" s="38"/>
      <c r="J109" s="42"/>
      <c r="K109" s="42">
        <v>12643.75</v>
      </c>
      <c r="L109" s="43">
        <f t="shared" si="0"/>
        <v>1188699217.134201</v>
      </c>
      <c r="M109" s="22"/>
    </row>
    <row r="110" spans="1:13" ht="81.75" customHeight="1" x14ac:dyDescent="0.35">
      <c r="A110" s="1"/>
      <c r="B110" s="14" t="s">
        <v>120</v>
      </c>
      <c r="C110" s="37" t="s">
        <v>163</v>
      </c>
      <c r="D110" s="38"/>
      <c r="E110" s="39" t="s">
        <v>130</v>
      </c>
      <c r="F110" s="39" t="s">
        <v>164</v>
      </c>
      <c r="G110" s="41"/>
      <c r="H110" s="39" t="s">
        <v>165</v>
      </c>
      <c r="I110" s="38"/>
      <c r="J110" s="42"/>
      <c r="K110" s="42">
        <v>161596.28</v>
      </c>
      <c r="L110" s="43">
        <f t="shared" si="0"/>
        <v>1188537620.8542011</v>
      </c>
      <c r="M110" s="22"/>
    </row>
    <row r="111" spans="1:13" ht="81.75" customHeight="1" x14ac:dyDescent="0.35">
      <c r="A111" s="1"/>
      <c r="B111" s="14">
        <v>45572</v>
      </c>
      <c r="C111" s="37"/>
      <c r="D111" s="38"/>
      <c r="E111" s="39" t="s">
        <v>166</v>
      </c>
      <c r="F111" s="40" t="s">
        <v>118</v>
      </c>
      <c r="G111" s="41"/>
      <c r="H111" s="39" t="s">
        <v>167</v>
      </c>
      <c r="I111" s="38"/>
      <c r="J111" s="42">
        <v>1784251.104819</v>
      </c>
      <c r="K111" s="42"/>
      <c r="L111" s="43">
        <f t="shared" si="0"/>
        <v>1190321871.9590201</v>
      </c>
      <c r="M111" s="22"/>
    </row>
    <row r="112" spans="1:13" ht="81.75" customHeight="1" x14ac:dyDescent="0.35">
      <c r="A112" s="1"/>
      <c r="B112" s="14">
        <v>45573</v>
      </c>
      <c r="C112" s="37">
        <v>3262</v>
      </c>
      <c r="D112" s="38"/>
      <c r="E112" s="3" t="s">
        <v>168</v>
      </c>
      <c r="F112" s="40" t="s">
        <v>169</v>
      </c>
      <c r="G112" s="41"/>
      <c r="H112" s="39" t="s">
        <v>170</v>
      </c>
      <c r="I112" s="38"/>
      <c r="J112" s="42"/>
      <c r="K112" s="42">
        <v>1166937.24</v>
      </c>
      <c r="L112" s="43">
        <f t="shared" si="0"/>
        <v>1189154934.7190201</v>
      </c>
      <c r="M112" s="22"/>
    </row>
    <row r="113" spans="1:13" ht="81.75" customHeight="1" x14ac:dyDescent="0.35">
      <c r="A113" s="1"/>
      <c r="B113" s="14">
        <v>45573</v>
      </c>
      <c r="C113" s="49"/>
      <c r="D113" s="50"/>
      <c r="E113" s="39" t="s">
        <v>171</v>
      </c>
      <c r="F113" s="39" t="s">
        <v>118</v>
      </c>
      <c r="G113" s="41"/>
      <c r="H113" s="3" t="s">
        <v>172</v>
      </c>
      <c r="I113" s="38"/>
      <c r="J113" s="42">
        <v>115599800.596256</v>
      </c>
      <c r="K113" s="42"/>
      <c r="L113" s="43">
        <f t="shared" si="0"/>
        <v>1304754735.3152761</v>
      </c>
      <c r="M113" s="22"/>
    </row>
    <row r="114" spans="1:13" ht="81.75" customHeight="1" x14ac:dyDescent="0.35">
      <c r="A114" s="1"/>
      <c r="B114" s="14">
        <v>45573</v>
      </c>
      <c r="C114" s="37" t="s">
        <v>173</v>
      </c>
      <c r="D114" s="38"/>
      <c r="E114" s="39" t="s">
        <v>155</v>
      </c>
      <c r="F114" s="39" t="s">
        <v>118</v>
      </c>
      <c r="G114" s="41"/>
      <c r="H114" s="39" t="s">
        <v>174</v>
      </c>
      <c r="I114" s="38"/>
      <c r="J114" s="42"/>
      <c r="K114" s="42">
        <v>144750</v>
      </c>
      <c r="L114" s="43">
        <f t="shared" si="0"/>
        <v>1304609985.3152761</v>
      </c>
      <c r="M114" s="22"/>
    </row>
    <row r="115" spans="1:13" ht="81.75" customHeight="1" x14ac:dyDescent="0.35">
      <c r="A115" s="1"/>
      <c r="B115" s="14">
        <v>45573</v>
      </c>
      <c r="C115" s="37" t="s">
        <v>175</v>
      </c>
      <c r="D115" s="38"/>
      <c r="E115" s="39" t="s">
        <v>155</v>
      </c>
      <c r="F115" s="39" t="s">
        <v>118</v>
      </c>
      <c r="G115" s="41"/>
      <c r="H115" s="47" t="s">
        <v>176</v>
      </c>
      <c r="I115" s="38"/>
      <c r="J115" s="42"/>
      <c r="K115" s="42">
        <v>52500</v>
      </c>
      <c r="L115" s="43">
        <f t="shared" si="0"/>
        <v>1304557485.3152761</v>
      </c>
      <c r="M115" s="22"/>
    </row>
    <row r="116" spans="1:13" ht="81.75" customHeight="1" x14ac:dyDescent="0.35">
      <c r="A116" s="1"/>
      <c r="B116" s="14">
        <v>45573</v>
      </c>
      <c r="C116" s="49" t="s">
        <v>177</v>
      </c>
      <c r="D116" s="50"/>
      <c r="E116" s="51" t="s">
        <v>155</v>
      </c>
      <c r="F116" s="39" t="s">
        <v>118</v>
      </c>
      <c r="G116" s="41"/>
      <c r="H116" s="47" t="s">
        <v>178</v>
      </c>
      <c r="I116" s="38"/>
      <c r="J116" s="42"/>
      <c r="K116" s="42">
        <v>47500</v>
      </c>
      <c r="L116" s="43">
        <f t="shared" si="0"/>
        <v>1304509985.3152761</v>
      </c>
      <c r="M116" s="22"/>
    </row>
    <row r="117" spans="1:13" ht="81.75" customHeight="1" x14ac:dyDescent="0.35">
      <c r="A117" s="1"/>
      <c r="B117" s="14">
        <v>45573</v>
      </c>
      <c r="C117" s="49" t="s">
        <v>179</v>
      </c>
      <c r="D117" s="50"/>
      <c r="E117" s="51" t="s">
        <v>155</v>
      </c>
      <c r="F117" s="39" t="s">
        <v>118</v>
      </c>
      <c r="G117" s="41"/>
      <c r="H117" s="47" t="s">
        <v>174</v>
      </c>
      <c r="I117" s="38"/>
      <c r="J117" s="42"/>
      <c r="K117" s="42">
        <v>124152.78</v>
      </c>
      <c r="L117" s="43">
        <f t="shared" si="0"/>
        <v>1304385832.5352762</v>
      </c>
      <c r="M117" s="22"/>
    </row>
    <row r="118" spans="1:13" ht="81.75" customHeight="1" x14ac:dyDescent="0.35">
      <c r="A118" s="1"/>
      <c r="B118" s="14">
        <v>45573</v>
      </c>
      <c r="C118" s="37" t="s">
        <v>180</v>
      </c>
      <c r="D118" s="38"/>
      <c r="E118" s="39" t="s">
        <v>181</v>
      </c>
      <c r="F118" s="52" t="s">
        <v>182</v>
      </c>
      <c r="G118" s="41"/>
      <c r="H118" s="47" t="s">
        <v>183</v>
      </c>
      <c r="I118" s="38"/>
      <c r="J118" s="42"/>
      <c r="K118" s="42">
        <v>38870</v>
      </c>
      <c r="L118" s="43">
        <f t="shared" si="0"/>
        <v>1304346962.5352762</v>
      </c>
      <c r="M118" s="22"/>
    </row>
    <row r="119" spans="1:13" ht="81.75" customHeight="1" x14ac:dyDescent="0.35">
      <c r="A119" s="1"/>
      <c r="B119" s="14" t="s">
        <v>184</v>
      </c>
      <c r="C119" s="37" t="s">
        <v>185</v>
      </c>
      <c r="D119" s="38"/>
      <c r="E119" s="39" t="s">
        <v>186</v>
      </c>
      <c r="F119" s="52" t="s">
        <v>187</v>
      </c>
      <c r="G119" s="41"/>
      <c r="H119" s="47" t="s">
        <v>188</v>
      </c>
      <c r="I119" s="38"/>
      <c r="J119" s="42"/>
      <c r="K119" s="42">
        <v>75538.680000000008</v>
      </c>
      <c r="L119" s="43">
        <f t="shared" si="0"/>
        <v>1304271423.8552761</v>
      </c>
      <c r="M119" s="22"/>
    </row>
    <row r="120" spans="1:13" ht="81.75" customHeight="1" x14ac:dyDescent="0.35">
      <c r="A120" s="1"/>
      <c r="B120" s="14" t="s">
        <v>184</v>
      </c>
      <c r="C120" s="37" t="s">
        <v>189</v>
      </c>
      <c r="D120" s="38"/>
      <c r="E120" s="39" t="s">
        <v>190</v>
      </c>
      <c r="F120" s="52" t="s">
        <v>191</v>
      </c>
      <c r="G120" s="41"/>
      <c r="H120" s="47" t="s">
        <v>192</v>
      </c>
      <c r="I120" s="38"/>
      <c r="J120" s="42"/>
      <c r="K120" s="42">
        <v>28910</v>
      </c>
      <c r="L120" s="43">
        <f t="shared" si="0"/>
        <v>1304242513.8552761</v>
      </c>
      <c r="M120" s="22"/>
    </row>
    <row r="121" spans="1:13" ht="81.75" customHeight="1" x14ac:dyDescent="0.35">
      <c r="A121" s="1"/>
      <c r="B121" s="14" t="s">
        <v>184</v>
      </c>
      <c r="C121" s="37" t="s">
        <v>193</v>
      </c>
      <c r="D121" s="38"/>
      <c r="E121" s="39" t="s">
        <v>194</v>
      </c>
      <c r="F121" s="39" t="s">
        <v>195</v>
      </c>
      <c r="G121" s="41"/>
      <c r="H121" s="47" t="s">
        <v>196</v>
      </c>
      <c r="I121" s="38"/>
      <c r="J121" s="42"/>
      <c r="K121" s="42">
        <v>23600</v>
      </c>
      <c r="L121" s="43">
        <f t="shared" si="0"/>
        <v>1304218913.8552761</v>
      </c>
      <c r="M121" s="22"/>
    </row>
    <row r="122" spans="1:13" ht="81.75" customHeight="1" x14ac:dyDescent="0.35">
      <c r="A122" s="1"/>
      <c r="B122" s="14" t="s">
        <v>197</v>
      </c>
      <c r="C122" s="53" t="s">
        <v>198</v>
      </c>
      <c r="D122" s="54"/>
      <c r="E122" s="39" t="s">
        <v>199</v>
      </c>
      <c r="F122" s="39" t="s">
        <v>118</v>
      </c>
      <c r="G122" s="55"/>
      <c r="H122" s="56" t="s">
        <v>200</v>
      </c>
      <c r="I122" s="54"/>
      <c r="J122" s="57"/>
      <c r="K122" s="57">
        <v>4913594.12</v>
      </c>
      <c r="L122" s="43">
        <f t="shared" si="0"/>
        <v>1299305319.7352762</v>
      </c>
      <c r="M122" s="22"/>
    </row>
    <row r="123" spans="1:13" ht="81.75" customHeight="1" x14ac:dyDescent="0.35">
      <c r="A123" s="1"/>
      <c r="B123" s="14" t="s">
        <v>197</v>
      </c>
      <c r="C123" s="53" t="s">
        <v>201</v>
      </c>
      <c r="D123" s="54"/>
      <c r="E123" s="39" t="s">
        <v>202</v>
      </c>
      <c r="F123" s="39" t="s">
        <v>118</v>
      </c>
      <c r="G123" s="55"/>
      <c r="H123" s="58" t="s">
        <v>203</v>
      </c>
      <c r="I123" s="54"/>
      <c r="J123" s="57"/>
      <c r="K123" s="57">
        <v>5188642.01</v>
      </c>
      <c r="L123" s="43">
        <f t="shared" si="0"/>
        <v>1294116677.7252762</v>
      </c>
      <c r="M123" s="22"/>
    </row>
    <row r="124" spans="1:13" ht="81.75" customHeight="1" x14ac:dyDescent="0.35">
      <c r="A124" s="1"/>
      <c r="B124" s="14" t="s">
        <v>197</v>
      </c>
      <c r="C124" s="37" t="s">
        <v>204</v>
      </c>
      <c r="D124" s="38"/>
      <c r="E124" s="39" t="s">
        <v>205</v>
      </c>
      <c r="F124" s="39" t="s">
        <v>118</v>
      </c>
      <c r="G124" s="41"/>
      <c r="H124" s="47" t="s">
        <v>206</v>
      </c>
      <c r="I124" s="38"/>
      <c r="J124" s="42"/>
      <c r="K124" s="42">
        <v>20000</v>
      </c>
      <c r="L124" s="43">
        <f t="shared" si="0"/>
        <v>1294096677.7252762</v>
      </c>
      <c r="M124" s="22"/>
    </row>
    <row r="125" spans="1:13" ht="81.75" customHeight="1" x14ac:dyDescent="0.35">
      <c r="A125" s="1"/>
      <c r="B125" s="14" t="s">
        <v>197</v>
      </c>
      <c r="C125" s="59" t="s">
        <v>207</v>
      </c>
      <c r="D125" s="60"/>
      <c r="E125" s="61" t="s">
        <v>208</v>
      </c>
      <c r="F125" s="39" t="s">
        <v>118</v>
      </c>
      <c r="G125" s="62"/>
      <c r="H125" s="63" t="s">
        <v>209</v>
      </c>
      <c r="I125" s="60"/>
      <c r="J125" s="64"/>
      <c r="K125" s="64">
        <v>69294</v>
      </c>
      <c r="L125" s="43">
        <f t="shared" si="0"/>
        <v>1294027383.7252762</v>
      </c>
    </row>
    <row r="126" spans="1:13" ht="81.75" customHeight="1" x14ac:dyDescent="0.35">
      <c r="A126" s="1"/>
      <c r="B126" s="14" t="s">
        <v>197</v>
      </c>
      <c r="C126" s="59" t="s">
        <v>210</v>
      </c>
      <c r="D126" s="60"/>
      <c r="E126" s="61" t="s">
        <v>211</v>
      </c>
      <c r="F126" s="39" t="s">
        <v>118</v>
      </c>
      <c r="G126" s="62"/>
      <c r="H126" s="63" t="s">
        <v>212</v>
      </c>
      <c r="I126" s="60"/>
      <c r="J126" s="64"/>
      <c r="K126" s="64">
        <v>98067.83</v>
      </c>
      <c r="L126" s="43">
        <f t="shared" si="0"/>
        <v>1293929315.8952763</v>
      </c>
    </row>
    <row r="127" spans="1:13" ht="81.75" customHeight="1" x14ac:dyDescent="0.35">
      <c r="A127" s="1"/>
      <c r="B127" s="14" t="s">
        <v>213</v>
      </c>
      <c r="C127" s="59" t="s">
        <v>214</v>
      </c>
      <c r="D127" s="60"/>
      <c r="E127" s="61" t="s">
        <v>215</v>
      </c>
      <c r="F127" s="39" t="s">
        <v>118</v>
      </c>
      <c r="G127" s="62"/>
      <c r="H127" s="63" t="s">
        <v>216</v>
      </c>
      <c r="I127" s="60"/>
      <c r="J127" s="64"/>
      <c r="K127" s="64">
        <v>1388164.85</v>
      </c>
      <c r="L127" s="43">
        <f t="shared" si="0"/>
        <v>1292541151.0452764</v>
      </c>
    </row>
    <row r="128" spans="1:13" ht="81.75" customHeight="1" x14ac:dyDescent="0.35">
      <c r="A128" s="1"/>
      <c r="B128" s="14">
        <v>45580</v>
      </c>
      <c r="C128" s="59">
        <v>3329</v>
      </c>
      <c r="D128" s="60"/>
      <c r="E128" s="61" t="s">
        <v>217</v>
      </c>
      <c r="F128" s="39" t="s">
        <v>218</v>
      </c>
      <c r="G128" s="62"/>
      <c r="H128" s="63" t="s">
        <v>219</v>
      </c>
      <c r="I128" s="60"/>
      <c r="J128" s="64"/>
      <c r="K128" s="64">
        <v>5493961.6399999997</v>
      </c>
      <c r="L128" s="43">
        <f t="shared" si="0"/>
        <v>1287047189.4052763</v>
      </c>
    </row>
    <row r="129" spans="1:13" ht="81.75" customHeight="1" x14ac:dyDescent="0.35">
      <c r="A129" s="1"/>
      <c r="B129" s="14">
        <v>45581</v>
      </c>
      <c r="C129" s="59">
        <v>3334</v>
      </c>
      <c r="D129" s="60"/>
      <c r="E129" s="61" t="s">
        <v>220</v>
      </c>
      <c r="F129" s="39" t="s">
        <v>221</v>
      </c>
      <c r="G129" s="62"/>
      <c r="H129" s="63" t="s">
        <v>222</v>
      </c>
      <c r="I129" s="60"/>
      <c r="J129" s="64"/>
      <c r="K129" s="64">
        <v>397220.34</v>
      </c>
      <c r="L129" s="43">
        <f t="shared" si="0"/>
        <v>1286649969.0652764</v>
      </c>
    </row>
    <row r="130" spans="1:13" ht="81.75" customHeight="1" x14ac:dyDescent="0.35">
      <c r="A130" s="1"/>
      <c r="B130" s="14">
        <v>45581</v>
      </c>
      <c r="C130" s="59">
        <v>3336</v>
      </c>
      <c r="D130" s="60"/>
      <c r="E130" s="61" t="s">
        <v>223</v>
      </c>
      <c r="F130" s="40" t="s">
        <v>224</v>
      </c>
      <c r="G130" s="62"/>
      <c r="H130" s="63" t="s">
        <v>225</v>
      </c>
      <c r="I130" s="60"/>
      <c r="J130" s="64"/>
      <c r="K130" s="64">
        <v>745920</v>
      </c>
      <c r="L130" s="43">
        <f t="shared" si="0"/>
        <v>1285904049.0652764</v>
      </c>
    </row>
    <row r="131" spans="1:13" ht="81.75" customHeight="1" x14ac:dyDescent="0.35">
      <c r="A131" s="1"/>
      <c r="B131" s="14">
        <v>45581</v>
      </c>
      <c r="C131" s="59">
        <v>3338</v>
      </c>
      <c r="D131" s="60"/>
      <c r="E131" s="61" t="s">
        <v>226</v>
      </c>
      <c r="F131" s="40" t="s">
        <v>118</v>
      </c>
      <c r="G131" s="62"/>
      <c r="H131" s="63" t="s">
        <v>227</v>
      </c>
      <c r="I131" s="60"/>
      <c r="J131" s="64"/>
      <c r="K131" s="64">
        <v>2190000</v>
      </c>
      <c r="L131" s="43">
        <f t="shared" si="0"/>
        <v>1283714049.0652764</v>
      </c>
    </row>
    <row r="132" spans="1:13" ht="81.75" customHeight="1" x14ac:dyDescent="0.35">
      <c r="A132" s="1"/>
      <c r="B132" s="14">
        <v>45581</v>
      </c>
      <c r="C132" s="59">
        <v>3340</v>
      </c>
      <c r="D132" s="60"/>
      <c r="E132" s="61" t="s">
        <v>226</v>
      </c>
      <c r="F132" s="40" t="s">
        <v>118</v>
      </c>
      <c r="G132" s="62"/>
      <c r="H132" s="63" t="s">
        <v>228</v>
      </c>
      <c r="I132" s="60"/>
      <c r="J132" s="64"/>
      <c r="K132" s="64">
        <v>13085000</v>
      </c>
      <c r="L132" s="43">
        <f t="shared" si="0"/>
        <v>1270629049.0652764</v>
      </c>
    </row>
    <row r="133" spans="1:13" ht="81.75" customHeight="1" x14ac:dyDescent="0.35">
      <c r="A133" s="1"/>
      <c r="B133" s="14">
        <v>45581</v>
      </c>
      <c r="C133" s="59">
        <v>3342</v>
      </c>
      <c r="D133" s="60"/>
      <c r="E133" s="61" t="s">
        <v>151</v>
      </c>
      <c r="F133" s="40" t="s">
        <v>229</v>
      </c>
      <c r="G133" s="62"/>
      <c r="H133" s="63" t="s">
        <v>230</v>
      </c>
      <c r="I133" s="60"/>
      <c r="J133" s="64"/>
      <c r="K133" s="64">
        <v>58113.47</v>
      </c>
      <c r="L133" s="43">
        <f t="shared" si="0"/>
        <v>1270570935.5952764</v>
      </c>
    </row>
    <row r="134" spans="1:13" ht="81.75" customHeight="1" x14ac:dyDescent="0.35">
      <c r="A134" s="1"/>
      <c r="B134" s="14">
        <v>45581</v>
      </c>
      <c r="C134" s="59">
        <v>3344</v>
      </c>
      <c r="D134" s="60"/>
      <c r="E134" s="61" t="s">
        <v>151</v>
      </c>
      <c r="F134" s="40" t="s">
        <v>152</v>
      </c>
      <c r="G134" s="62"/>
      <c r="H134" s="63" t="s">
        <v>231</v>
      </c>
      <c r="I134" s="60"/>
      <c r="J134" s="64"/>
      <c r="K134" s="64">
        <v>70800</v>
      </c>
      <c r="L134" s="43">
        <f t="shared" si="0"/>
        <v>1270500135.5952764</v>
      </c>
    </row>
    <row r="135" spans="1:13" ht="81.75" customHeight="1" x14ac:dyDescent="0.35">
      <c r="A135" s="1"/>
      <c r="B135" s="14">
        <v>45581</v>
      </c>
      <c r="C135" s="37">
        <v>3346</v>
      </c>
      <c r="D135" s="38"/>
      <c r="E135" s="61" t="s">
        <v>232</v>
      </c>
      <c r="F135" s="40" t="s">
        <v>233</v>
      </c>
      <c r="G135" s="41"/>
      <c r="H135" s="47" t="s">
        <v>234</v>
      </c>
      <c r="I135" s="38"/>
      <c r="J135" s="42"/>
      <c r="K135" s="42">
        <v>4330</v>
      </c>
      <c r="L135" s="43">
        <f t="shared" si="0"/>
        <v>1270495805.5952764</v>
      </c>
    </row>
    <row r="136" spans="1:13" ht="81.75" customHeight="1" x14ac:dyDescent="0.35">
      <c r="A136" s="1"/>
      <c r="B136" s="14">
        <v>45581</v>
      </c>
      <c r="C136" s="37">
        <v>3348</v>
      </c>
      <c r="D136" s="38"/>
      <c r="E136" s="61" t="s">
        <v>235</v>
      </c>
      <c r="F136" s="40" t="s">
        <v>236</v>
      </c>
      <c r="G136" s="38"/>
      <c r="H136" s="47" t="s">
        <v>237</v>
      </c>
      <c r="I136" s="38"/>
      <c r="J136" s="42"/>
      <c r="K136" s="42">
        <v>167088</v>
      </c>
      <c r="L136" s="43">
        <f t="shared" si="0"/>
        <v>1270328717.5952764</v>
      </c>
    </row>
    <row r="137" spans="1:13" ht="81.75" customHeight="1" x14ac:dyDescent="0.35">
      <c r="A137" s="1"/>
      <c r="B137" s="14">
        <v>45581</v>
      </c>
      <c r="C137" s="37">
        <v>3351</v>
      </c>
      <c r="D137" s="38"/>
      <c r="E137" s="39" t="s">
        <v>130</v>
      </c>
      <c r="F137" s="39" t="s">
        <v>131</v>
      </c>
      <c r="G137" s="38"/>
      <c r="H137" s="47" t="s">
        <v>238</v>
      </c>
      <c r="I137" s="38"/>
      <c r="J137" s="42"/>
      <c r="K137" s="42">
        <v>24170.2</v>
      </c>
      <c r="L137" s="43">
        <f t="shared" si="0"/>
        <v>1270304547.3952763</v>
      </c>
    </row>
    <row r="138" spans="1:13" ht="81.75" customHeight="1" x14ac:dyDescent="0.35">
      <c r="A138" s="1"/>
      <c r="B138" s="14">
        <v>45581</v>
      </c>
      <c r="C138" s="37">
        <v>3355</v>
      </c>
      <c r="E138" s="39" t="s">
        <v>239</v>
      </c>
      <c r="F138" s="40" t="s">
        <v>240</v>
      </c>
      <c r="G138" s="38"/>
      <c r="H138" s="39" t="s">
        <v>241</v>
      </c>
      <c r="I138" s="38"/>
      <c r="J138" s="42"/>
      <c r="K138" s="42">
        <v>6154758.1799999997</v>
      </c>
      <c r="L138" s="43">
        <f t="shared" si="0"/>
        <v>1264149789.2152762</v>
      </c>
    </row>
    <row r="139" spans="1:13" ht="81.75" customHeight="1" x14ac:dyDescent="0.35">
      <c r="A139" s="1"/>
      <c r="B139" s="14">
        <v>45581</v>
      </c>
      <c r="C139" s="37">
        <v>3357</v>
      </c>
      <c r="D139" s="38"/>
      <c r="E139" s="39" t="s">
        <v>242</v>
      </c>
      <c r="F139" s="39" t="s">
        <v>243</v>
      </c>
      <c r="G139" s="38"/>
      <c r="H139" s="47" t="s">
        <v>244</v>
      </c>
      <c r="I139" s="38"/>
      <c r="J139" s="42"/>
      <c r="K139" s="42">
        <v>507400</v>
      </c>
      <c r="L139" s="43">
        <f t="shared" si="0"/>
        <v>1263642389.2152762</v>
      </c>
    </row>
    <row r="140" spans="1:13" ht="81.75" customHeight="1" x14ac:dyDescent="0.35">
      <c r="A140" s="1"/>
      <c r="B140" s="14">
        <v>45581</v>
      </c>
      <c r="C140" s="37">
        <v>3359</v>
      </c>
      <c r="D140" s="38"/>
      <c r="E140" s="39" t="s">
        <v>245</v>
      </c>
      <c r="F140" s="40" t="s">
        <v>246</v>
      </c>
      <c r="G140" s="38"/>
      <c r="H140" s="47" t="s">
        <v>247</v>
      </c>
      <c r="I140" s="38"/>
      <c r="J140" s="65"/>
      <c r="K140" s="42">
        <v>39266.6</v>
      </c>
      <c r="L140" s="43">
        <f t="shared" si="0"/>
        <v>1263603122.6152763</v>
      </c>
      <c r="M140" s="66"/>
    </row>
    <row r="141" spans="1:13" ht="81.75" customHeight="1" x14ac:dyDescent="0.35">
      <c r="A141" s="1"/>
      <c r="B141" s="14">
        <v>45582</v>
      </c>
      <c r="C141" s="37">
        <v>3372</v>
      </c>
      <c r="D141" s="38"/>
      <c r="E141" s="52" t="s">
        <v>226</v>
      </c>
      <c r="F141" s="40" t="s">
        <v>246</v>
      </c>
      <c r="G141" s="38"/>
      <c r="H141" s="47" t="s">
        <v>248</v>
      </c>
      <c r="I141" s="38"/>
      <c r="J141" s="65"/>
      <c r="K141" s="42">
        <v>9800</v>
      </c>
      <c r="L141" s="43">
        <f t="shared" si="0"/>
        <v>1263593322.6152763</v>
      </c>
    </row>
    <row r="142" spans="1:13" ht="81.75" customHeight="1" x14ac:dyDescent="0.35">
      <c r="A142" s="1"/>
      <c r="B142" s="14">
        <v>45582</v>
      </c>
      <c r="C142" s="37">
        <v>3373</v>
      </c>
      <c r="D142" s="38"/>
      <c r="E142" s="52" t="s">
        <v>220</v>
      </c>
      <c r="F142" s="40" t="s">
        <v>249</v>
      </c>
      <c r="G142" s="38"/>
      <c r="H142" s="47" t="s">
        <v>250</v>
      </c>
      <c r="I142" s="38"/>
      <c r="J142" s="65"/>
      <c r="K142" s="42">
        <v>300000</v>
      </c>
      <c r="L142" s="43">
        <f t="shared" si="0"/>
        <v>1263293322.6152763</v>
      </c>
      <c r="M142" s="67"/>
    </row>
    <row r="143" spans="1:13" ht="81.75" customHeight="1" x14ac:dyDescent="0.35">
      <c r="A143" s="1"/>
      <c r="B143" s="14">
        <v>45582</v>
      </c>
      <c r="C143" s="37">
        <v>3375</v>
      </c>
      <c r="D143" s="38"/>
      <c r="E143" s="52" t="s">
        <v>251</v>
      </c>
      <c r="F143" s="39" t="s">
        <v>252</v>
      </c>
      <c r="G143" s="38"/>
      <c r="H143" s="47" t="s">
        <v>253</v>
      </c>
      <c r="I143" s="38"/>
      <c r="J143" s="65"/>
      <c r="K143" s="42">
        <v>2162941.08</v>
      </c>
      <c r="L143" s="43">
        <f t="shared" si="0"/>
        <v>1261130381.5352764</v>
      </c>
      <c r="M143" s="67"/>
    </row>
    <row r="144" spans="1:13" ht="81.75" customHeight="1" x14ac:dyDescent="0.35">
      <c r="A144" s="1"/>
      <c r="B144" s="14">
        <v>45582</v>
      </c>
      <c r="C144" s="37">
        <v>3379</v>
      </c>
      <c r="D144" s="38"/>
      <c r="E144" s="39" t="s">
        <v>254</v>
      </c>
      <c r="F144" s="52" t="s">
        <v>255</v>
      </c>
      <c r="G144" s="38"/>
      <c r="H144" s="47" t="s">
        <v>256</v>
      </c>
      <c r="I144" s="38"/>
      <c r="J144" s="65"/>
      <c r="K144" s="42">
        <v>1167044.44</v>
      </c>
      <c r="L144" s="43">
        <f t="shared" si="0"/>
        <v>1259963337.0952764</v>
      </c>
    </row>
    <row r="145" spans="1:12" ht="81.75" customHeight="1" x14ac:dyDescent="0.35">
      <c r="A145" s="1"/>
      <c r="B145" s="14">
        <v>45587</v>
      </c>
      <c r="C145" s="49"/>
      <c r="D145" s="50"/>
      <c r="E145" s="51" t="s">
        <v>257</v>
      </c>
      <c r="F145" s="52" t="s">
        <v>246</v>
      </c>
      <c r="G145" s="38"/>
      <c r="H145" s="47" t="s">
        <v>258</v>
      </c>
      <c r="I145" s="38"/>
      <c r="J145" s="65">
        <v>1517755.0960000001</v>
      </c>
      <c r="K145" s="42"/>
      <c r="L145" s="43">
        <f t="shared" si="0"/>
        <v>1261481092.1912763</v>
      </c>
    </row>
    <row r="146" spans="1:12" ht="81.75" customHeight="1" x14ac:dyDescent="0.35">
      <c r="A146" s="1"/>
      <c r="B146" s="14">
        <v>45587</v>
      </c>
      <c r="C146" s="49"/>
      <c r="D146" s="50"/>
      <c r="E146" s="51" t="s">
        <v>259</v>
      </c>
      <c r="F146" s="47" t="s">
        <v>246</v>
      </c>
      <c r="G146" s="38"/>
      <c r="H146" s="47" t="s">
        <v>260</v>
      </c>
      <c r="I146" s="38"/>
      <c r="J146" s="65">
        <v>1549687.3392</v>
      </c>
      <c r="K146" s="42"/>
      <c r="L146" s="43">
        <f t="shared" si="0"/>
        <v>1263030779.5304763</v>
      </c>
    </row>
    <row r="147" spans="1:12" ht="81.75" customHeight="1" x14ac:dyDescent="0.35">
      <c r="A147" s="1"/>
      <c r="B147" s="68">
        <v>45587</v>
      </c>
      <c r="C147" s="49" t="s">
        <v>261</v>
      </c>
      <c r="D147" s="50"/>
      <c r="E147" s="51" t="s">
        <v>262</v>
      </c>
      <c r="F147" s="47" t="s">
        <v>263</v>
      </c>
      <c r="G147" s="38"/>
      <c r="H147" s="47" t="s">
        <v>264</v>
      </c>
      <c r="I147" s="38"/>
      <c r="J147" s="65"/>
      <c r="K147" s="42">
        <v>12899908.34</v>
      </c>
      <c r="L147" s="43">
        <f>L146+J147-K147</f>
        <v>1250130871.1904764</v>
      </c>
    </row>
    <row r="148" spans="1:12" ht="81.75" customHeight="1" x14ac:dyDescent="0.35">
      <c r="A148" s="1"/>
      <c r="B148" s="68">
        <v>45587</v>
      </c>
      <c r="C148" s="49" t="s">
        <v>265</v>
      </c>
      <c r="D148" s="50"/>
      <c r="E148" s="51" t="s">
        <v>266</v>
      </c>
      <c r="F148" s="47" t="s">
        <v>118</v>
      </c>
      <c r="G148" s="38"/>
      <c r="H148" s="47" t="s">
        <v>267</v>
      </c>
      <c r="I148" s="38"/>
      <c r="J148" s="65"/>
      <c r="K148" s="42">
        <v>180737.17</v>
      </c>
      <c r="L148" s="43">
        <f>L147+J148-K148</f>
        <v>1249950134.0204763</v>
      </c>
    </row>
    <row r="149" spans="1:12" ht="81.75" customHeight="1" x14ac:dyDescent="0.35">
      <c r="A149" s="1"/>
      <c r="B149" s="68">
        <v>45587</v>
      </c>
      <c r="C149" s="49" t="s">
        <v>268</v>
      </c>
      <c r="D149" s="50"/>
      <c r="E149" s="51" t="s">
        <v>269</v>
      </c>
      <c r="F149" s="47" t="s">
        <v>118</v>
      </c>
      <c r="G149" s="38"/>
      <c r="H149" s="47" t="s">
        <v>270</v>
      </c>
      <c r="I149" s="38"/>
      <c r="J149" s="65"/>
      <c r="K149" s="42">
        <v>19289.34</v>
      </c>
      <c r="L149" s="43">
        <f t="shared" si="0"/>
        <v>1249930844.6804764</v>
      </c>
    </row>
    <row r="150" spans="1:12" ht="81.75" customHeight="1" x14ac:dyDescent="0.35">
      <c r="A150" s="1"/>
      <c r="B150" s="68">
        <v>45587</v>
      </c>
      <c r="C150" s="37" t="s">
        <v>271</v>
      </c>
      <c r="D150" s="38"/>
      <c r="E150" s="39" t="s">
        <v>272</v>
      </c>
      <c r="F150" s="40" t="s">
        <v>118</v>
      </c>
      <c r="G150" s="38"/>
      <c r="H150" s="47" t="s">
        <v>273</v>
      </c>
      <c r="I150" s="38"/>
      <c r="J150" s="65"/>
      <c r="K150" s="42">
        <v>132000</v>
      </c>
      <c r="L150" s="43">
        <f t="shared" si="0"/>
        <v>1249798844.6804764</v>
      </c>
    </row>
    <row r="151" spans="1:12" ht="81.75" customHeight="1" x14ac:dyDescent="0.35">
      <c r="A151" s="1"/>
      <c r="B151" s="68">
        <v>45588</v>
      </c>
      <c r="C151" s="49"/>
      <c r="D151" s="50"/>
      <c r="E151" s="39" t="s">
        <v>274</v>
      </c>
      <c r="F151" s="47" t="s">
        <v>246</v>
      </c>
      <c r="G151" s="38"/>
      <c r="H151" s="47" t="s">
        <v>275</v>
      </c>
      <c r="I151" s="38"/>
      <c r="J151" s="65">
        <v>105246240.50121</v>
      </c>
      <c r="K151" s="42"/>
      <c r="L151" s="43">
        <f t="shared" si="0"/>
        <v>1355045085.1816864</v>
      </c>
    </row>
    <row r="152" spans="1:12" ht="81.75" customHeight="1" x14ac:dyDescent="0.35">
      <c r="A152" s="1"/>
      <c r="B152" s="68">
        <v>45588</v>
      </c>
      <c r="C152" s="37" t="s">
        <v>276</v>
      </c>
      <c r="D152" s="38"/>
      <c r="E152" s="39" t="s">
        <v>277</v>
      </c>
      <c r="F152" s="52" t="s">
        <v>278</v>
      </c>
      <c r="G152" s="38"/>
      <c r="H152" s="47" t="s">
        <v>279</v>
      </c>
      <c r="I152" s="38"/>
      <c r="J152" s="65"/>
      <c r="K152" s="42">
        <v>17200</v>
      </c>
      <c r="L152" s="43">
        <f t="shared" si="0"/>
        <v>1355027885.1816864</v>
      </c>
    </row>
    <row r="153" spans="1:12" ht="81.75" customHeight="1" x14ac:dyDescent="0.35">
      <c r="A153" s="1"/>
      <c r="B153" s="68">
        <v>45588</v>
      </c>
      <c r="C153" s="37" t="s">
        <v>280</v>
      </c>
      <c r="D153" s="38"/>
      <c r="E153" s="38" t="s">
        <v>281</v>
      </c>
      <c r="F153" s="47" t="s">
        <v>282</v>
      </c>
      <c r="G153" s="38"/>
      <c r="H153" s="47" t="s">
        <v>283</v>
      </c>
      <c r="I153" s="38"/>
      <c r="J153" s="65"/>
      <c r="K153" s="42">
        <v>13530</v>
      </c>
      <c r="L153" s="43">
        <f t="shared" si="0"/>
        <v>1355014355.1816864</v>
      </c>
    </row>
    <row r="154" spans="1:12" ht="81.75" customHeight="1" x14ac:dyDescent="0.35">
      <c r="A154" s="1"/>
      <c r="B154" s="68">
        <v>45588</v>
      </c>
      <c r="C154" s="37" t="s">
        <v>284</v>
      </c>
      <c r="D154" s="38"/>
      <c r="E154" s="52" t="s">
        <v>147</v>
      </c>
      <c r="F154" s="47" t="s">
        <v>148</v>
      </c>
      <c r="G154" s="38"/>
      <c r="H154" s="47" t="s">
        <v>285</v>
      </c>
      <c r="I154" s="38"/>
      <c r="J154" s="65"/>
      <c r="K154" s="42">
        <v>10620</v>
      </c>
      <c r="L154" s="43">
        <f t="shared" si="0"/>
        <v>1355003735.1816864</v>
      </c>
    </row>
    <row r="155" spans="1:12" ht="81.75" customHeight="1" x14ac:dyDescent="0.35">
      <c r="A155" s="1"/>
      <c r="B155" s="68">
        <v>45588</v>
      </c>
      <c r="C155" s="37" t="s">
        <v>286</v>
      </c>
      <c r="D155" s="38"/>
      <c r="E155" s="39" t="s">
        <v>130</v>
      </c>
      <c r="F155" s="39" t="s">
        <v>164</v>
      </c>
      <c r="G155" s="38"/>
      <c r="H155" s="47" t="s">
        <v>287</v>
      </c>
      <c r="I155" s="38"/>
      <c r="J155" s="65"/>
      <c r="K155" s="42">
        <v>137446.39999999999</v>
      </c>
      <c r="L155" s="43">
        <f t="shared" si="0"/>
        <v>1354866288.7816863</v>
      </c>
    </row>
    <row r="156" spans="1:12" ht="81.75" customHeight="1" x14ac:dyDescent="0.35">
      <c r="A156" s="1"/>
      <c r="B156" s="68">
        <v>45588</v>
      </c>
      <c r="C156" s="37" t="s">
        <v>288</v>
      </c>
      <c r="D156" s="38"/>
      <c r="E156" s="39" t="s">
        <v>289</v>
      </c>
      <c r="F156" s="52" t="s">
        <v>290</v>
      </c>
      <c r="G156" s="38"/>
      <c r="H156" s="47" t="s">
        <v>291</v>
      </c>
      <c r="I156" s="38"/>
      <c r="J156" s="65"/>
      <c r="K156" s="42">
        <v>24535022.449999999</v>
      </c>
      <c r="L156" s="43">
        <f t="shared" si="0"/>
        <v>1330331266.3316863</v>
      </c>
    </row>
    <row r="157" spans="1:12" ht="81.75" customHeight="1" x14ac:dyDescent="0.35">
      <c r="A157" s="1"/>
      <c r="B157" s="68">
        <v>45588</v>
      </c>
      <c r="C157" s="49" t="s">
        <v>292</v>
      </c>
      <c r="D157" s="50"/>
      <c r="E157" s="51" t="s">
        <v>130</v>
      </c>
      <c r="F157" s="47" t="s">
        <v>131</v>
      </c>
      <c r="G157" s="38"/>
      <c r="H157" s="47" t="s">
        <v>293</v>
      </c>
      <c r="I157" s="38"/>
      <c r="J157" s="42"/>
      <c r="K157" s="42">
        <v>158923.39000000001</v>
      </c>
      <c r="L157" s="43">
        <f t="shared" si="0"/>
        <v>1330172342.9416862</v>
      </c>
    </row>
    <row r="158" spans="1:12" ht="81.75" customHeight="1" x14ac:dyDescent="0.35">
      <c r="A158" s="1"/>
      <c r="B158" s="68">
        <v>45588</v>
      </c>
      <c r="C158" s="37" t="s">
        <v>294</v>
      </c>
      <c r="D158" s="37"/>
      <c r="E158" s="52" t="s">
        <v>130</v>
      </c>
      <c r="F158" s="52" t="s">
        <v>134</v>
      </c>
      <c r="G158" s="38"/>
      <c r="H158" s="47" t="s">
        <v>295</v>
      </c>
      <c r="I158" s="38"/>
      <c r="J158" s="42"/>
      <c r="K158" s="42">
        <v>54751.89</v>
      </c>
      <c r="L158" s="43">
        <f t="shared" si="0"/>
        <v>1330117591.051686</v>
      </c>
    </row>
    <row r="159" spans="1:12" ht="81.75" customHeight="1" x14ac:dyDescent="0.35">
      <c r="A159" s="1"/>
      <c r="B159" s="68">
        <v>45588</v>
      </c>
      <c r="C159" s="37" t="s">
        <v>296</v>
      </c>
      <c r="D159" s="37"/>
      <c r="E159" s="39" t="s">
        <v>297</v>
      </c>
      <c r="F159" s="52" t="s">
        <v>298</v>
      </c>
      <c r="G159" s="38"/>
      <c r="H159" s="47" t="s">
        <v>299</v>
      </c>
      <c r="I159" s="38"/>
      <c r="J159" s="42"/>
      <c r="K159" s="42">
        <v>13806</v>
      </c>
      <c r="L159" s="43">
        <f t="shared" si="0"/>
        <v>1330103785.051686</v>
      </c>
    </row>
    <row r="160" spans="1:12" ht="81.75" customHeight="1" x14ac:dyDescent="0.35">
      <c r="A160" s="1"/>
      <c r="B160" s="68">
        <v>45588</v>
      </c>
      <c r="C160" s="37" t="s">
        <v>300</v>
      </c>
      <c r="D160" s="37"/>
      <c r="E160" s="39" t="s">
        <v>151</v>
      </c>
      <c r="F160" s="52" t="s">
        <v>229</v>
      </c>
      <c r="G160" s="38"/>
      <c r="H160" s="47" t="s">
        <v>301</v>
      </c>
      <c r="I160" s="38"/>
      <c r="J160" s="42"/>
      <c r="K160" s="42">
        <v>58113.46</v>
      </c>
      <c r="L160" s="43">
        <f t="shared" si="0"/>
        <v>1330045671.591686</v>
      </c>
    </row>
    <row r="161" spans="1:12" ht="81.75" customHeight="1" x14ac:dyDescent="0.35">
      <c r="A161" s="1"/>
      <c r="B161" s="68">
        <v>45588</v>
      </c>
      <c r="C161" s="37" t="s">
        <v>302</v>
      </c>
      <c r="D161" s="37"/>
      <c r="E161" s="39" t="s">
        <v>303</v>
      </c>
      <c r="F161" s="52" t="s">
        <v>304</v>
      </c>
      <c r="G161" s="38"/>
      <c r="H161" s="47" t="s">
        <v>305</v>
      </c>
      <c r="I161" s="38"/>
      <c r="J161" s="42"/>
      <c r="K161" s="42">
        <v>144830.66</v>
      </c>
      <c r="L161" s="43">
        <f t="shared" si="0"/>
        <v>1329900840.9316859</v>
      </c>
    </row>
    <row r="162" spans="1:12" ht="81.75" customHeight="1" x14ac:dyDescent="0.35">
      <c r="A162" s="1"/>
      <c r="B162" s="68">
        <v>45590</v>
      </c>
      <c r="C162" s="37" t="s">
        <v>306</v>
      </c>
      <c r="D162" s="37"/>
      <c r="E162" s="39" t="s">
        <v>202</v>
      </c>
      <c r="F162" s="52" t="s">
        <v>118</v>
      </c>
      <c r="G162" s="38"/>
      <c r="H162" s="47" t="s">
        <v>307</v>
      </c>
      <c r="I162" s="38"/>
      <c r="J162" s="42"/>
      <c r="K162" s="42">
        <v>30797.339999999997</v>
      </c>
      <c r="L162" s="43">
        <f t="shared" ref="L162:L185" si="1">L161+J162-K162</f>
        <v>1329870043.591686</v>
      </c>
    </row>
    <row r="163" spans="1:12" ht="81.75" customHeight="1" x14ac:dyDescent="0.35">
      <c r="A163" s="1"/>
      <c r="B163" s="68">
        <v>45590</v>
      </c>
      <c r="C163" s="37" t="s">
        <v>308</v>
      </c>
      <c r="D163" s="37"/>
      <c r="E163" s="39" t="s">
        <v>168</v>
      </c>
      <c r="F163" s="52" t="s">
        <v>309</v>
      </c>
      <c r="G163" s="38"/>
      <c r="H163" s="47" t="s">
        <v>310</v>
      </c>
      <c r="I163" s="38"/>
      <c r="J163" s="42"/>
      <c r="K163" s="42">
        <v>3872446.47</v>
      </c>
      <c r="L163" s="43">
        <f t="shared" si="1"/>
        <v>1325997597.121686</v>
      </c>
    </row>
    <row r="164" spans="1:12" ht="81.75" customHeight="1" x14ac:dyDescent="0.35">
      <c r="A164" s="1"/>
      <c r="B164" s="68">
        <v>45593</v>
      </c>
      <c r="C164" s="37">
        <v>3487</v>
      </c>
      <c r="D164" s="37"/>
      <c r="E164" s="39" t="s">
        <v>311</v>
      </c>
      <c r="F164" s="52" t="s">
        <v>312</v>
      </c>
      <c r="G164" s="38"/>
      <c r="H164" s="47" t="s">
        <v>313</v>
      </c>
      <c r="I164" s="38"/>
      <c r="J164" s="42"/>
      <c r="K164" s="42">
        <v>3307842.02</v>
      </c>
      <c r="L164" s="43">
        <f t="shared" si="1"/>
        <v>1322689755.101686</v>
      </c>
    </row>
    <row r="165" spans="1:12" ht="81.75" customHeight="1" x14ac:dyDescent="0.35">
      <c r="A165" s="1"/>
      <c r="B165" s="68">
        <v>45593</v>
      </c>
      <c r="C165" s="37">
        <v>3491</v>
      </c>
      <c r="D165" s="37"/>
      <c r="E165" s="39" t="s">
        <v>314</v>
      </c>
      <c r="F165" s="52" t="s">
        <v>315</v>
      </c>
      <c r="G165" s="38"/>
      <c r="H165" s="47" t="s">
        <v>316</v>
      </c>
      <c r="I165" s="38"/>
      <c r="J165" s="42"/>
      <c r="K165" s="42">
        <v>11499332.039999999</v>
      </c>
      <c r="L165" s="43">
        <f t="shared" si="1"/>
        <v>1311190423.061686</v>
      </c>
    </row>
    <row r="166" spans="1:12" ht="81.75" customHeight="1" x14ac:dyDescent="0.35">
      <c r="A166" s="1"/>
      <c r="B166" s="68">
        <v>45593</v>
      </c>
      <c r="C166" s="37">
        <v>3494</v>
      </c>
      <c r="D166" s="37"/>
      <c r="E166" s="39" t="s">
        <v>130</v>
      </c>
      <c r="F166" s="52" t="s">
        <v>317</v>
      </c>
      <c r="G166" s="38"/>
      <c r="H166" s="47" t="s">
        <v>318</v>
      </c>
      <c r="I166" s="38"/>
      <c r="J166" s="42"/>
      <c r="K166" s="42">
        <v>449344</v>
      </c>
      <c r="L166" s="43">
        <f t="shared" si="1"/>
        <v>1310741079.061686</v>
      </c>
    </row>
    <row r="167" spans="1:12" ht="81.75" customHeight="1" x14ac:dyDescent="0.35">
      <c r="A167" s="1"/>
      <c r="B167" s="68">
        <v>45593</v>
      </c>
      <c r="C167" s="37"/>
      <c r="D167" s="37"/>
      <c r="E167" s="39" t="s">
        <v>319</v>
      </c>
      <c r="F167" s="52" t="s">
        <v>118</v>
      </c>
      <c r="G167" s="38"/>
      <c r="H167" s="47" t="s">
        <v>320</v>
      </c>
      <c r="I167" s="38"/>
      <c r="J167" s="65">
        <v>1480203.11</v>
      </c>
      <c r="K167" s="42"/>
      <c r="L167" s="43">
        <f t="shared" si="1"/>
        <v>1312221282.1716859</v>
      </c>
    </row>
    <row r="168" spans="1:12" ht="81.75" customHeight="1" x14ac:dyDescent="0.35">
      <c r="A168" s="1"/>
      <c r="B168" s="68">
        <v>45593</v>
      </c>
      <c r="C168" s="37"/>
      <c r="D168" s="37"/>
      <c r="E168" s="39" t="s">
        <v>321</v>
      </c>
      <c r="F168" s="52" t="s">
        <v>118</v>
      </c>
      <c r="G168" s="38"/>
      <c r="H168" s="47" t="s">
        <v>322</v>
      </c>
      <c r="I168" s="38"/>
      <c r="J168" s="65">
        <v>1529712.15</v>
      </c>
      <c r="K168" s="42"/>
      <c r="L168" s="43">
        <f t="shared" si="1"/>
        <v>1313750994.321686</v>
      </c>
    </row>
    <row r="169" spans="1:12" ht="81.75" customHeight="1" x14ac:dyDescent="0.35">
      <c r="A169" s="1"/>
      <c r="B169" s="68">
        <v>45594</v>
      </c>
      <c r="C169" s="37">
        <v>3506</v>
      </c>
      <c r="D169" s="37"/>
      <c r="E169" s="39" t="s">
        <v>168</v>
      </c>
      <c r="F169" s="52" t="s">
        <v>323</v>
      </c>
      <c r="G169" s="38"/>
      <c r="H169" s="47" t="s">
        <v>324</v>
      </c>
      <c r="I169" s="38"/>
      <c r="J169" s="42"/>
      <c r="K169" s="42">
        <v>6314636.5</v>
      </c>
      <c r="L169" s="43">
        <f t="shared" si="1"/>
        <v>1307436357.821686</v>
      </c>
    </row>
    <row r="170" spans="1:12" ht="81.75" customHeight="1" x14ac:dyDescent="0.35">
      <c r="A170" s="1"/>
      <c r="B170" s="68">
        <v>45594</v>
      </c>
      <c r="C170" s="37">
        <v>3508</v>
      </c>
      <c r="D170" s="37"/>
      <c r="E170" s="39" t="s">
        <v>194</v>
      </c>
      <c r="F170" s="52" t="s">
        <v>325</v>
      </c>
      <c r="G170" s="38"/>
      <c r="H170" s="47" t="s">
        <v>326</v>
      </c>
      <c r="I170" s="38"/>
      <c r="J170" s="42"/>
      <c r="K170" s="42">
        <v>100300</v>
      </c>
      <c r="L170" s="43">
        <f t="shared" si="1"/>
        <v>1307336057.821686</v>
      </c>
    </row>
    <row r="171" spans="1:12" ht="81.75" customHeight="1" x14ac:dyDescent="0.35">
      <c r="A171" s="1"/>
      <c r="B171" s="68">
        <v>45594</v>
      </c>
      <c r="C171" s="37">
        <v>3516</v>
      </c>
      <c r="D171" s="37"/>
      <c r="E171" s="39" t="s">
        <v>194</v>
      </c>
      <c r="F171" s="52" t="s">
        <v>195</v>
      </c>
      <c r="G171" s="38"/>
      <c r="H171" s="47" t="s">
        <v>327</v>
      </c>
      <c r="I171" s="38"/>
      <c r="J171" s="42"/>
      <c r="K171" s="42">
        <v>11800</v>
      </c>
      <c r="L171" s="43">
        <f t="shared" si="1"/>
        <v>1307324257.821686</v>
      </c>
    </row>
    <row r="172" spans="1:12" ht="81.75" customHeight="1" x14ac:dyDescent="0.35">
      <c r="A172" s="1"/>
      <c r="B172" s="68">
        <v>45595</v>
      </c>
      <c r="C172" s="37">
        <v>3528</v>
      </c>
      <c r="D172" s="37"/>
      <c r="E172" s="39" t="s">
        <v>194</v>
      </c>
      <c r="F172" s="52" t="s">
        <v>195</v>
      </c>
      <c r="G172" s="38"/>
      <c r="H172" s="47" t="s">
        <v>328</v>
      </c>
      <c r="I172" s="38"/>
      <c r="J172" s="42"/>
      <c r="K172" s="42">
        <v>35400</v>
      </c>
      <c r="L172" s="43">
        <f t="shared" si="1"/>
        <v>1307288857.821686</v>
      </c>
    </row>
    <row r="173" spans="1:12" ht="81.75" customHeight="1" x14ac:dyDescent="0.35">
      <c r="A173" s="1"/>
      <c r="B173" s="68">
        <v>45595</v>
      </c>
      <c r="C173" s="37">
        <v>3531</v>
      </c>
      <c r="D173" s="37"/>
      <c r="E173" s="39" t="s">
        <v>143</v>
      </c>
      <c r="F173" s="52" t="s">
        <v>329</v>
      </c>
      <c r="G173" s="38"/>
      <c r="H173" s="47" t="s">
        <v>330</v>
      </c>
      <c r="I173" s="38"/>
      <c r="J173" s="42"/>
      <c r="K173" s="42">
        <v>117000</v>
      </c>
      <c r="L173" s="43">
        <f t="shared" si="1"/>
        <v>1307171857.821686</v>
      </c>
    </row>
    <row r="174" spans="1:12" ht="81.75" customHeight="1" x14ac:dyDescent="0.35">
      <c r="A174" s="1"/>
      <c r="B174" s="68">
        <v>45595</v>
      </c>
      <c r="C174" s="37">
        <v>3536</v>
      </c>
      <c r="D174" s="37"/>
      <c r="E174" s="39" t="s">
        <v>331</v>
      </c>
      <c r="F174" s="52" t="s">
        <v>332</v>
      </c>
      <c r="G174" s="38"/>
      <c r="H174" s="47" t="s">
        <v>333</v>
      </c>
      <c r="I174" s="38"/>
      <c r="J174" s="42"/>
      <c r="K174" s="42">
        <v>3565758.66</v>
      </c>
      <c r="L174" s="43">
        <f t="shared" si="1"/>
        <v>1303606099.1616859</v>
      </c>
    </row>
    <row r="175" spans="1:12" ht="81.75" customHeight="1" x14ac:dyDescent="0.35">
      <c r="A175" s="1"/>
      <c r="B175" s="68" t="s">
        <v>334</v>
      </c>
      <c r="C175" s="37" t="s">
        <v>335</v>
      </c>
      <c r="D175" s="37"/>
      <c r="E175" s="39" t="s">
        <v>168</v>
      </c>
      <c r="F175" s="52" t="s">
        <v>336</v>
      </c>
      <c r="G175" s="38"/>
      <c r="H175" s="47" t="s">
        <v>337</v>
      </c>
      <c r="I175" s="38"/>
      <c r="J175" s="42"/>
      <c r="K175" s="42">
        <v>8386822.3499999996</v>
      </c>
      <c r="L175" s="43">
        <f t="shared" si="1"/>
        <v>1295219276.811686</v>
      </c>
    </row>
    <row r="176" spans="1:12" ht="81.75" customHeight="1" x14ac:dyDescent="0.35">
      <c r="A176" s="1"/>
      <c r="B176" s="68" t="s">
        <v>334</v>
      </c>
      <c r="C176" s="37" t="s">
        <v>338</v>
      </c>
      <c r="D176" s="37"/>
      <c r="E176" s="39" t="s">
        <v>339</v>
      </c>
      <c r="F176" s="52" t="s">
        <v>340</v>
      </c>
      <c r="G176" s="38"/>
      <c r="H176" s="47" t="s">
        <v>341</v>
      </c>
      <c r="I176" s="38"/>
      <c r="J176" s="42"/>
      <c r="K176" s="42">
        <v>6274933.9800000004</v>
      </c>
      <c r="L176" s="43">
        <f t="shared" si="1"/>
        <v>1288944342.831686</v>
      </c>
    </row>
    <row r="177" spans="1:13" ht="81.75" customHeight="1" x14ac:dyDescent="0.35">
      <c r="A177" s="1"/>
      <c r="B177" s="68" t="s">
        <v>334</v>
      </c>
      <c r="C177" s="37" t="s">
        <v>342</v>
      </c>
      <c r="D177" s="37"/>
      <c r="E177" s="39" t="s">
        <v>343</v>
      </c>
      <c r="F177" s="52" t="s">
        <v>344</v>
      </c>
      <c r="G177" s="38"/>
      <c r="H177" s="47" t="s">
        <v>345</v>
      </c>
      <c r="I177" s="38"/>
      <c r="J177" s="42"/>
      <c r="K177" s="42">
        <v>2793260.02</v>
      </c>
      <c r="L177" s="43">
        <f t="shared" si="1"/>
        <v>1286151082.811686</v>
      </c>
    </row>
    <row r="178" spans="1:13" ht="81.75" customHeight="1" x14ac:dyDescent="0.35">
      <c r="A178" s="1"/>
      <c r="B178" s="68" t="s">
        <v>334</v>
      </c>
      <c r="C178" s="37" t="s">
        <v>346</v>
      </c>
      <c r="D178" s="37"/>
      <c r="E178" s="39" t="s">
        <v>347</v>
      </c>
      <c r="F178" s="52" t="s">
        <v>348</v>
      </c>
      <c r="G178" s="38"/>
      <c r="H178" s="47" t="s">
        <v>349</v>
      </c>
      <c r="I178" s="38"/>
      <c r="J178" s="42"/>
      <c r="K178" s="42">
        <v>6558967.6699999999</v>
      </c>
      <c r="L178" s="43">
        <f t="shared" si="1"/>
        <v>1279592115.141686</v>
      </c>
    </row>
    <row r="179" spans="1:13" ht="81.75" customHeight="1" x14ac:dyDescent="0.35">
      <c r="A179" s="1"/>
      <c r="B179" s="68" t="s">
        <v>334</v>
      </c>
      <c r="C179" s="37" t="s">
        <v>350</v>
      </c>
      <c r="D179" s="37"/>
      <c r="E179" s="39" t="s">
        <v>351</v>
      </c>
      <c r="F179" s="52" t="s">
        <v>352</v>
      </c>
      <c r="G179" s="38"/>
      <c r="H179" s="47" t="s">
        <v>353</v>
      </c>
      <c r="I179" s="38"/>
      <c r="J179" s="42"/>
      <c r="K179" s="42">
        <v>294743.23</v>
      </c>
      <c r="L179" s="43">
        <f t="shared" si="1"/>
        <v>1279297371.9116859</v>
      </c>
    </row>
    <row r="180" spans="1:13" ht="81.75" customHeight="1" x14ac:dyDescent="0.35">
      <c r="A180" s="1"/>
      <c r="B180" s="68" t="s">
        <v>334</v>
      </c>
      <c r="C180" s="37" t="s">
        <v>354</v>
      </c>
      <c r="D180" s="37"/>
      <c r="E180" s="39" t="s">
        <v>355</v>
      </c>
      <c r="F180" s="52" t="s">
        <v>356</v>
      </c>
      <c r="G180" s="38"/>
      <c r="H180" s="47" t="s">
        <v>357</v>
      </c>
      <c r="I180" s="38"/>
      <c r="J180" s="42"/>
      <c r="K180" s="42">
        <v>9287809.1799999997</v>
      </c>
      <c r="L180" s="43">
        <f t="shared" si="1"/>
        <v>1270009562.7316859</v>
      </c>
    </row>
    <row r="181" spans="1:13" ht="81.75" customHeight="1" x14ac:dyDescent="0.35">
      <c r="A181" s="1"/>
      <c r="B181" s="68" t="s">
        <v>334</v>
      </c>
      <c r="C181" s="37">
        <v>3592</v>
      </c>
      <c r="D181" s="37"/>
      <c r="E181" s="39" t="s">
        <v>168</v>
      </c>
      <c r="F181" s="52" t="s">
        <v>358</v>
      </c>
      <c r="G181" s="38"/>
      <c r="H181" s="47" t="s">
        <v>359</v>
      </c>
      <c r="I181" s="38"/>
      <c r="J181" s="42"/>
      <c r="K181" s="42">
        <v>4185716.81</v>
      </c>
      <c r="L181" s="43">
        <f t="shared" si="1"/>
        <v>1265823845.9216859</v>
      </c>
    </row>
    <row r="182" spans="1:13" ht="81.75" customHeight="1" x14ac:dyDescent="0.35">
      <c r="A182" s="1"/>
      <c r="B182" s="68" t="s">
        <v>334</v>
      </c>
      <c r="C182" s="37">
        <v>3596</v>
      </c>
      <c r="D182" s="37"/>
      <c r="E182" s="39" t="s">
        <v>168</v>
      </c>
      <c r="F182" s="52" t="s">
        <v>360</v>
      </c>
      <c r="G182" s="38"/>
      <c r="H182" s="47" t="s">
        <v>361</v>
      </c>
      <c r="I182" s="38"/>
      <c r="J182" s="42"/>
      <c r="K182" s="42">
        <v>4620864.93</v>
      </c>
      <c r="L182" s="43">
        <f t="shared" si="1"/>
        <v>1261202980.9916859</v>
      </c>
    </row>
    <row r="183" spans="1:13" ht="81.75" customHeight="1" x14ac:dyDescent="0.35">
      <c r="A183" s="1"/>
      <c r="B183" s="68" t="s">
        <v>334</v>
      </c>
      <c r="C183" s="37">
        <v>3601</v>
      </c>
      <c r="D183" s="37"/>
      <c r="E183" s="39" t="s">
        <v>168</v>
      </c>
      <c r="F183" s="52" t="s">
        <v>362</v>
      </c>
      <c r="G183" s="38"/>
      <c r="H183" s="47" t="s">
        <v>363</v>
      </c>
      <c r="I183" s="38"/>
      <c r="J183" s="42"/>
      <c r="K183" s="42">
        <v>18689274.649999999</v>
      </c>
      <c r="L183" s="43">
        <f t="shared" si="1"/>
        <v>1242513706.3416858</v>
      </c>
    </row>
    <row r="184" spans="1:13" ht="81.75" customHeight="1" x14ac:dyDescent="0.35">
      <c r="A184" s="1"/>
      <c r="B184" s="68" t="s">
        <v>334</v>
      </c>
      <c r="C184" s="37">
        <v>3608</v>
      </c>
      <c r="D184" s="37"/>
      <c r="E184" s="39" t="s">
        <v>168</v>
      </c>
      <c r="F184" s="52" t="s">
        <v>364</v>
      </c>
      <c r="G184" s="38"/>
      <c r="H184" s="47" t="s">
        <v>365</v>
      </c>
      <c r="I184" s="38"/>
      <c r="J184" s="42"/>
      <c r="K184" s="42">
        <v>1836062.13</v>
      </c>
      <c r="L184" s="43">
        <f t="shared" si="1"/>
        <v>1240677644.2116857</v>
      </c>
    </row>
    <row r="185" spans="1:13" ht="81.75" customHeight="1" x14ac:dyDescent="0.35">
      <c r="A185" s="1"/>
      <c r="B185" s="68" t="s">
        <v>334</v>
      </c>
      <c r="C185" s="37">
        <v>3609</v>
      </c>
      <c r="D185" s="37"/>
      <c r="E185" s="39" t="s">
        <v>366</v>
      </c>
      <c r="F185" s="52" t="s">
        <v>367</v>
      </c>
      <c r="G185" s="38"/>
      <c r="H185" s="47" t="s">
        <v>368</v>
      </c>
      <c r="I185" s="38"/>
      <c r="J185" s="42"/>
      <c r="K185" s="42">
        <v>10410229.17</v>
      </c>
      <c r="L185" s="43">
        <f t="shared" si="1"/>
        <v>1230267415.0416856</v>
      </c>
    </row>
    <row r="186" spans="1:13" ht="24" customHeight="1" thickBot="1" x14ac:dyDescent="0.3">
      <c r="B186" s="74" t="s">
        <v>103</v>
      </c>
      <c r="C186" s="74"/>
      <c r="D186" s="74"/>
      <c r="E186" s="74"/>
      <c r="F186" s="74"/>
      <c r="G186" s="74"/>
      <c r="H186" s="74"/>
      <c r="I186" s="69"/>
      <c r="J186" s="70">
        <f>SUM(J96:J185)</f>
        <v>230330966.96786001</v>
      </c>
      <c r="K186" s="70">
        <f>SUM(K96:K185)</f>
        <v>197501942.77999997</v>
      </c>
      <c r="L186" s="70">
        <f>+L185</f>
        <v>1230267415.0416856</v>
      </c>
    </row>
    <row r="187" spans="1:13" ht="18.75" thickTop="1" x14ac:dyDescent="0.35">
      <c r="B187" s="1"/>
      <c r="C187" s="1"/>
      <c r="D187" s="1"/>
      <c r="E187" s="1"/>
      <c r="F187" s="1"/>
      <c r="G187" s="1"/>
      <c r="H187" s="1"/>
      <c r="I187" s="1"/>
      <c r="J187" s="4"/>
      <c r="K187" s="4"/>
      <c r="L187" s="1"/>
    </row>
    <row r="188" spans="1:13" ht="18" x14ac:dyDescent="0.35">
      <c r="B188" s="1"/>
      <c r="C188" s="1"/>
      <c r="D188" s="1"/>
      <c r="E188" s="1"/>
      <c r="F188" s="1"/>
      <c r="G188" s="1"/>
      <c r="H188" s="1"/>
      <c r="I188" s="1"/>
      <c r="J188" s="4"/>
      <c r="L188" s="1"/>
    </row>
    <row r="189" spans="1:13" ht="18" x14ac:dyDescent="0.35">
      <c r="B189" s="1"/>
      <c r="E189" s="1"/>
      <c r="F189" s="1"/>
      <c r="G189" s="1"/>
      <c r="H189" s="1"/>
      <c r="I189" s="1"/>
      <c r="J189" s="4"/>
    </row>
    <row r="190" spans="1:13" ht="18" x14ac:dyDescent="0.35">
      <c r="B190" s="1"/>
      <c r="C190" s="75" t="s">
        <v>104</v>
      </c>
      <c r="D190" s="75"/>
      <c r="E190" s="75"/>
      <c r="G190" s="1"/>
      <c r="H190" s="30" t="s">
        <v>105</v>
      </c>
      <c r="I190" s="1"/>
      <c r="K190" s="75" t="s">
        <v>105</v>
      </c>
      <c r="L190" s="75"/>
      <c r="M190" s="22">
        <f>+K186+'[1]Disponibilidad Octubre 2024'!$F$85</f>
        <v>141019520.24999997</v>
      </c>
    </row>
    <row r="191" spans="1:13" ht="18" x14ac:dyDescent="0.35">
      <c r="B191" s="1"/>
      <c r="C191" s="76" t="s">
        <v>106</v>
      </c>
      <c r="D191" s="76"/>
      <c r="E191" s="76"/>
      <c r="G191" s="2"/>
      <c r="H191" s="31" t="s">
        <v>107</v>
      </c>
      <c r="I191" s="1"/>
      <c r="J191" s="1"/>
      <c r="K191" s="76" t="s">
        <v>108</v>
      </c>
      <c r="L191" s="76"/>
    </row>
    <row r="192" spans="1:13" ht="18" x14ac:dyDescent="0.35">
      <c r="B192" s="1"/>
      <c r="C192" s="72" t="s">
        <v>109</v>
      </c>
      <c r="D192" s="72"/>
      <c r="E192" s="72"/>
      <c r="G192" s="2"/>
      <c r="H192" s="2" t="s">
        <v>110</v>
      </c>
      <c r="I192" s="1"/>
      <c r="J192" s="1"/>
      <c r="K192" s="72" t="s">
        <v>111</v>
      </c>
      <c r="L192" s="72"/>
    </row>
    <row r="193" spans="2:13" ht="18" x14ac:dyDescent="0.35">
      <c r="B193" s="1"/>
      <c r="C193" s="1"/>
      <c r="D193" s="1"/>
      <c r="E193" s="1"/>
      <c r="F193" s="1"/>
      <c r="G193" s="1"/>
      <c r="H193" s="1"/>
      <c r="I193" s="1"/>
      <c r="J193" s="4"/>
      <c r="K193" s="4"/>
      <c r="L193" s="1"/>
      <c r="M193" s="66"/>
    </row>
    <row r="194" spans="2:13" x14ac:dyDescent="0.25">
      <c r="M194" s="22"/>
    </row>
    <row r="195" spans="2:13" x14ac:dyDescent="0.25">
      <c r="L195" s="22"/>
    </row>
    <row r="196" spans="2:13" x14ac:dyDescent="0.25">
      <c r="K196" s="66"/>
    </row>
    <row r="197" spans="2:13" x14ac:dyDescent="0.25">
      <c r="K197" s="71"/>
    </row>
    <row r="199" spans="2:13" x14ac:dyDescent="0.25">
      <c r="K199" s="66"/>
    </row>
  </sheetData>
  <mergeCells count="22">
    <mergeCell ref="B91:L91"/>
    <mergeCell ref="B1:L1"/>
    <mergeCell ref="B2:L2"/>
    <mergeCell ref="B3:L3"/>
    <mergeCell ref="B4:L4"/>
    <mergeCell ref="B81:H81"/>
    <mergeCell ref="C85:E85"/>
    <mergeCell ref="K85:L85"/>
    <mergeCell ref="C86:E86"/>
    <mergeCell ref="K86:L86"/>
    <mergeCell ref="C87:E87"/>
    <mergeCell ref="K87:L87"/>
    <mergeCell ref="B90:L90"/>
    <mergeCell ref="B92:L92"/>
    <mergeCell ref="B93:L93"/>
    <mergeCell ref="C191:E191"/>
    <mergeCell ref="K191:L191"/>
    <mergeCell ref="C192:E192"/>
    <mergeCell ref="K192:L192"/>
    <mergeCell ref="B186:H186"/>
    <mergeCell ref="C190:E190"/>
    <mergeCell ref="K190:L190"/>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AB3DA772-80C8-46CA-8153-AF55D258D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40C2C-4FD7-489C-95F0-B1631B4E4F1D}">
  <ds:schemaRefs>
    <ds:schemaRef ds:uri="http://schemas.microsoft.com/sharepoint/v3/contenttype/forms"/>
  </ds:schemaRefs>
</ds:datastoreItem>
</file>

<file path=customXml/itemProps3.xml><?xml version="1.0" encoding="utf-8"?>
<ds:datastoreItem xmlns:ds="http://schemas.openxmlformats.org/officeDocument/2006/customXml" ds:itemID="{31440A2E-2636-4AAD-AB6F-274439C8972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2024-11-26T13:09:46Z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