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Compartido Finanza Portal Web/FINANZAS 2025/INGRESOS Y EGRESOS/FEBRERO 2025/"/>
    </mc:Choice>
  </mc:AlternateContent>
  <xr:revisionPtr revIDLastSave="2" documentId="11_C93307E1E31467746BA1CD45F6731B141805F10B" xr6:coauthVersionLast="47" xr6:coauthVersionMax="47" xr10:uidLastSave="{FB7FC4EC-5723-4C4B-842E-81463EDD3A06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4" i="1" l="1"/>
  <c r="J204" i="1"/>
  <c r="L195" i="1"/>
  <c r="L196" i="1" s="1"/>
  <c r="L197" i="1" s="1"/>
  <c r="L198" i="1" s="1"/>
  <c r="L199" i="1" s="1"/>
  <c r="L200" i="1" s="1"/>
  <c r="L201" i="1" s="1"/>
  <c r="L202" i="1" s="1"/>
  <c r="L204" i="1" s="1"/>
  <c r="K176" i="1"/>
  <c r="J176" i="1"/>
  <c r="L114" i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6" i="1" s="1"/>
  <c r="C111" i="1"/>
  <c r="Q103" i="1"/>
  <c r="Q101" i="1"/>
  <c r="Q104" i="1" s="1"/>
  <c r="K96" i="1"/>
  <c r="J96" i="1"/>
  <c r="L10" i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O94" i="1" l="1"/>
  <c r="L96" i="1"/>
</calcChain>
</file>

<file path=xl/sharedStrings.xml><?xml version="1.0" encoding="utf-8"?>
<sst xmlns="http://schemas.openxmlformats.org/spreadsheetml/2006/main" count="546" uniqueCount="285">
  <si>
    <t>COMITE EJECUTOR DE INFRAESTRUCTURAS DE ZONAS TURISTICAS (CEIZTUR)</t>
  </si>
  <si>
    <t>INFORME DE TESORERIA</t>
  </si>
  <si>
    <t>INGRESOS Y EGRESOS</t>
  </si>
  <si>
    <t>CUENTA NO. 2400169440 (Fondo Reponible)</t>
  </si>
  <si>
    <t>Fecha</t>
  </si>
  <si>
    <t>Transferencia</t>
  </si>
  <si>
    <t>Cheque</t>
  </si>
  <si>
    <t>Cuenta Presupuestaria/Referencia</t>
  </si>
  <si>
    <t>No. Cuenta Contable</t>
  </si>
  <si>
    <t>Beneficiario</t>
  </si>
  <si>
    <t>Descripcion</t>
  </si>
  <si>
    <t>Debito</t>
  </si>
  <si>
    <t>Credito</t>
  </si>
  <si>
    <t>Balance</t>
  </si>
  <si>
    <t>Balance Inicial</t>
  </si>
  <si>
    <t>4524000000016</t>
  </si>
  <si>
    <t>Empleados</t>
  </si>
  <si>
    <t>PAGOS NOMINAS NET-BANKING</t>
  </si>
  <si>
    <t>4524000052282</t>
  </si>
  <si>
    <t>DGII</t>
  </si>
  <si>
    <t>IMP. 0.15-4524000006</t>
  </si>
  <si>
    <t>38879757138</t>
  </si>
  <si>
    <t>PAGO NOMINA TUBANCOEMPRESAS DO</t>
  </si>
  <si>
    <t>938879757138</t>
  </si>
  <si>
    <t>COBRO IMP DGII 0.15%_TRANS TUB</t>
  </si>
  <si>
    <t>156</t>
  </si>
  <si>
    <t>CEIZTUR</t>
  </si>
  <si>
    <t>CK PAGADO EN CAJA</t>
  </si>
  <si>
    <t>4524000053858</t>
  </si>
  <si>
    <t>IMP. 0.15-000000000</t>
  </si>
  <si>
    <t>938912305503</t>
  </si>
  <si>
    <t>938912234721</t>
  </si>
  <si>
    <t>938912234431</t>
  </si>
  <si>
    <t>938912234190</t>
  </si>
  <si>
    <t>938912157457</t>
  </si>
  <si>
    <t>938912157221</t>
  </si>
  <si>
    <t>938912156984</t>
  </si>
  <si>
    <t>38912305503</t>
  </si>
  <si>
    <t>38912234721</t>
  </si>
  <si>
    <t>38912234431</t>
  </si>
  <si>
    <t>38912234190</t>
  </si>
  <si>
    <t>38912157457</t>
  </si>
  <si>
    <t>38912157221</t>
  </si>
  <si>
    <t>38912156984</t>
  </si>
  <si>
    <t>938915417691</t>
  </si>
  <si>
    <t>938915417439</t>
  </si>
  <si>
    <t>938915365874</t>
  </si>
  <si>
    <t>38915417691</t>
  </si>
  <si>
    <t>38915417439</t>
  </si>
  <si>
    <t>38915365874</t>
  </si>
  <si>
    <t>938922800184</t>
  </si>
  <si>
    <t>938922799952</t>
  </si>
  <si>
    <t>938922799467</t>
  </si>
  <si>
    <t>38922800184</t>
  </si>
  <si>
    <t>38922799952</t>
  </si>
  <si>
    <t>38922799467</t>
  </si>
  <si>
    <t>938969967926</t>
  </si>
  <si>
    <t>938969900610</t>
  </si>
  <si>
    <t>938969900364</t>
  </si>
  <si>
    <t>938969900058</t>
  </si>
  <si>
    <t>38969967926</t>
  </si>
  <si>
    <t>38969900610</t>
  </si>
  <si>
    <t>38969900364</t>
  </si>
  <si>
    <t>38969900058</t>
  </si>
  <si>
    <t>939038766694</t>
  </si>
  <si>
    <t>939038766511</t>
  </si>
  <si>
    <t>939038766317</t>
  </si>
  <si>
    <t>939038737080</t>
  </si>
  <si>
    <t>939038736782</t>
  </si>
  <si>
    <t>939038735973</t>
  </si>
  <si>
    <t>939036011775</t>
  </si>
  <si>
    <t>939035987646</t>
  </si>
  <si>
    <t>939035948851</t>
  </si>
  <si>
    <t>939035918661</t>
  </si>
  <si>
    <t>939035913260</t>
  </si>
  <si>
    <t>939035911789</t>
  </si>
  <si>
    <t>39038766694</t>
  </si>
  <si>
    <t>39038766511</t>
  </si>
  <si>
    <t>39038766317</t>
  </si>
  <si>
    <t>39038737080</t>
  </si>
  <si>
    <t>39038736782</t>
  </si>
  <si>
    <t>39038735973</t>
  </si>
  <si>
    <t>39036011775</t>
  </si>
  <si>
    <t>39035987646</t>
  </si>
  <si>
    <t>39035948851</t>
  </si>
  <si>
    <t>39035918661</t>
  </si>
  <si>
    <t>39035913260</t>
  </si>
  <si>
    <t>39035911789</t>
  </si>
  <si>
    <t>939051002451</t>
  </si>
  <si>
    <t>939051002069</t>
  </si>
  <si>
    <t>939051001727</t>
  </si>
  <si>
    <t>939049185019</t>
  </si>
  <si>
    <t>939049184757</t>
  </si>
  <si>
    <t>939049184521</t>
  </si>
  <si>
    <t>939049059338</t>
  </si>
  <si>
    <t>939049059116</t>
  </si>
  <si>
    <t>939049058813</t>
  </si>
  <si>
    <t>9990002</t>
  </si>
  <si>
    <t>COMISIÓN MANEJO DE CUENTA</t>
  </si>
  <si>
    <t>39051002451</t>
  </si>
  <si>
    <t>39051002069</t>
  </si>
  <si>
    <t>39051001727</t>
  </si>
  <si>
    <t>39049185019</t>
  </si>
  <si>
    <t>39049184757</t>
  </si>
  <si>
    <t>39049184521</t>
  </si>
  <si>
    <t>39049059338</t>
  </si>
  <si>
    <t>39049059116</t>
  </si>
  <si>
    <t>39049058813</t>
  </si>
  <si>
    <t>TOTAL</t>
  </si>
  <si>
    <t>Realizado por:</t>
  </si>
  <si>
    <t>Aprobado por:</t>
  </si>
  <si>
    <t>Maggy Villar</t>
  </si>
  <si>
    <t>Anyolani Nolasco</t>
  </si>
  <si>
    <t>Jose Luis Mañon</t>
  </si>
  <si>
    <t>Analista y/o Tecnico Financiero</t>
  </si>
  <si>
    <t>Enc. Division Depto. de Contabilidad</t>
  </si>
  <si>
    <t>Encargado Financiero</t>
  </si>
  <si>
    <t xml:space="preserve">  CUENTA UNICA DEL TESORO NO. 100010102384894</t>
  </si>
  <si>
    <t>Cheque/ Lib.</t>
  </si>
  <si>
    <t>2.1.1.5.04</t>
  </si>
  <si>
    <t>COMITE EJECUTOR DE INFRAESTRUCTURAS DE ZONAS TURISTICAS</t>
  </si>
  <si>
    <t>Nómina vacaciones no tomadas excolaborador</t>
  </si>
  <si>
    <t>2.1.1.2.09</t>
  </si>
  <si>
    <t>Pago eventual por gratificación pasante diciembre 2024</t>
  </si>
  <si>
    <t>Pago eventual por gratificación pasante enero 2025</t>
  </si>
  <si>
    <t>2.7.2.4.01</t>
  </si>
  <si>
    <t>CONSTRUCTORA KUKY SILVERIO INDUSTRIAL, SRL</t>
  </si>
  <si>
    <t>Pago Fact. No. 0017, Cub. No.12  Proy. No.379 Contrato No.13-2022; Reconstrucción de las Infraestructuras Recreativas del Malecón de San Pedro de Macorís.</t>
  </si>
  <si>
    <t>2.2.7.2.06</t>
  </si>
  <si>
    <t>Santo Domingo Motors Company, SA</t>
  </si>
  <si>
    <t>Pago facturas No. 1458 - 1464 - 1478- 1479 - 1487 - 1489 - 1496 - 1497. Servicio de Mantenimiento Preventivo y Correctivo para los Vehículos de Motor Adquiridos para POLITUR y CEIZTUR, según anexos.</t>
  </si>
  <si>
    <t>2.2.7.2.08</t>
  </si>
  <si>
    <t>REFRIASU LOGÍSTIC AND CONSTRUCTION S.R.L.</t>
  </si>
  <si>
    <t>Pago factura No. 0286, Contratación para Servicio de Mantenimiento Preventivo y Correctivo de Aires Acondicionado de la Institución por nueve meses o hasta agotar monto contratado", según anexos.</t>
  </si>
  <si>
    <t>2.3.1.1.01</t>
  </si>
  <si>
    <t>LUCEMAS SUPPLY, SRL</t>
  </si>
  <si>
    <t>Pago factura No. 0152, Adquisición de 400 Botella de Agua para los Operativos de Limpieza del PNLPB,destinado a Mipymes Mujer, según anexos.</t>
  </si>
  <si>
    <t>2.2.9.2.01</t>
  </si>
  <si>
    <t>Restaurante Y Reposteria Punta Caleta, SRL</t>
  </si>
  <si>
    <t>Pago factura No. 0040, Adquisición de Servicio de Desayunos para los Operativos del Programa Nacional de Limpieza de Playas y Balnearios (PNLPB), (Malecón de San Pedro de Macorís), destinado a MiPymes Mujer, según anexos.</t>
  </si>
  <si>
    <t>Pago factura No. 0287, Contratación para Servicio de Mantenimiento Preventivo y Correctivo de Aires Acondicionado de la Institución por nueve meses o hasta agotar monto contratado, según anexos</t>
  </si>
  <si>
    <t>2.7.1.2.01, 2.7.2.4.01</t>
  </si>
  <si>
    <t>Grupo Marfa, SRL</t>
  </si>
  <si>
    <t>Pago Fact. No. 0162, Cub. No.18 Proy. No.371 Cont. No.2-2022; Mejoramiento del Malecón Santo Domingo Este.</t>
  </si>
  <si>
    <t>2.2.5.1.01</t>
  </si>
  <si>
    <t>XIOMARA DEL CARMEN MARMOLEJOS ACOSTA</t>
  </si>
  <si>
    <t>Pago Factura No.0089; Por el Alquiler de un inmueble que aloja oficinas de la policía de Turismo POLITUR, correspondiente al mes de febrero  2025.</t>
  </si>
  <si>
    <t>2.2.6.3.01</t>
  </si>
  <si>
    <t>HUMANO SEGUROS S A</t>
  </si>
  <si>
    <t>Pago Factura No. 3180, correspondiente al mes de febrero 2025, del Seguro Médico de Salud a los empleados del CEIZTUR, según anexos.</t>
  </si>
  <si>
    <t>INSTITUTO DE FORMACION TURISTICA DEL CARIBE</t>
  </si>
  <si>
    <t>Pago Facturas No. 0959-0961. Correspondiente al servicio de almuerzo para los empleados del CEIZTUR, desde el 13 al 24 de enero del 2025, según anexos.</t>
  </si>
  <si>
    <t>103572/25</t>
  </si>
  <si>
    <t>Ingresos correspondientes del 12 al 18/01/2025 (Vuelos Charter)</t>
  </si>
  <si>
    <t>103578/25</t>
  </si>
  <si>
    <t>Ingresos correspondientes del  01 al 15/01/2025 (Vuelos Regulares)</t>
  </si>
  <si>
    <t>CENTRO DE EXPORTACION E INVERSIONES DE LA REPUBLICA DOMINICANA</t>
  </si>
  <si>
    <t>Pago Factura No. 0071. Cesión de derecho Contrato 32-2021 por los gastos de mantenimiento del edificio del CEI-RD espacio concedido al CEIZTUR, correspondiente al mes de febrero del 2025.</t>
  </si>
  <si>
    <t>2.2.8.7.05</t>
  </si>
  <si>
    <t>Mytrak Technology, SRL</t>
  </si>
  <si>
    <t>Pago factura No. 0235 - 0242. Adquisición, Instalación y mantenimiento de Sistema de Posicionamiento Global para los Vehículos Operativos de la flotilla Vehicular de CEIZTUR, Renovac</t>
  </si>
  <si>
    <t>2.2.8.3.01</t>
  </si>
  <si>
    <t>Tamira Group, SRL</t>
  </si>
  <si>
    <t>Pago factura No. 0057, Adquisición, suministró e instalación de equipos de cocina para uso en el comedor de la institución, según anexos.</t>
  </si>
  <si>
    <t>2.6.1.9.01</t>
  </si>
  <si>
    <t>INGENIEROS Y CONTRATISTAS METALICOS-INCOMETAL, SRL</t>
  </si>
  <si>
    <t>Pago factura No. 0057, Adquisición, suministró e instalación de equipos de cocina para uso en el comedor de la institución, según an</t>
  </si>
  <si>
    <t>2.6.1.3.01</t>
  </si>
  <si>
    <t>OMX Multiservicios, SRL</t>
  </si>
  <si>
    <t>Pago factura No. 0460, Adquisición de Equipo Computacional con Características Especiales para renderizar los Proyecto, según anexos.</t>
  </si>
  <si>
    <t>2.2.8.7.02</t>
  </si>
  <si>
    <t>Freddy Bolivar De Jesus Almonte Brito</t>
  </si>
  <si>
    <t xml:space="preserve">Pago Factura No.1069, por concepto de Tramites Legales de Documentos, </t>
  </si>
  <si>
    <t>103584/25</t>
  </si>
  <si>
    <t>Ingresos correspondientes del 19 al 25/01/2025 (Vuelos Charter)</t>
  </si>
  <si>
    <t>13/02/2025</t>
  </si>
  <si>
    <t>2.1.1.2.06</t>
  </si>
  <si>
    <t>Nomina brigadistas sargazo enero 2025.</t>
  </si>
  <si>
    <t>17/02/2025</t>
  </si>
  <si>
    <t>213</t>
  </si>
  <si>
    <t>2.1.1.1.01, 2.1.5.1.01, 2.1.5.2.01, 2.1.5.3.01</t>
  </si>
  <si>
    <t>Nómina fijos mes de febrero 2025</t>
  </si>
  <si>
    <t>218</t>
  </si>
  <si>
    <t>2.1.1.2.08, 2.1.5.1.01, 2.1.5.2.01, 2.1.5.3.01</t>
  </si>
  <si>
    <t>Nómina temporales mes de febrero 2025</t>
  </si>
  <si>
    <t>220</t>
  </si>
  <si>
    <t>2.1.1.3.01, 2.1.5.1.01, 2.1.5.2.01, 2.1.5.3.01</t>
  </si>
  <si>
    <t>Nómina tramite de pensión mes de febrero 2025</t>
  </si>
  <si>
    <t>222</t>
  </si>
  <si>
    <t>2.1.2.2.05</t>
  </si>
  <si>
    <t>Nómina militar mes de febrero 2025</t>
  </si>
  <si>
    <t>18/02/2025</t>
  </si>
  <si>
    <t>234</t>
  </si>
  <si>
    <t>2.1.1.2.11, 2.1.5.1.01, 2.1.5.2.01, 2.1.5.3.01</t>
  </si>
  <si>
    <t>Nómina interinato mes de febrero 2025</t>
  </si>
  <si>
    <t>239</t>
  </si>
  <si>
    <t>2.7.2.7.01</t>
  </si>
  <si>
    <t>Benesta, SRL</t>
  </si>
  <si>
    <t>Pago Fact. No. 0075, Cub. No. 1 Proy. No.423 Contrato No. 30-2024; Reparación del Malecón Santo Domingo Este, Provincia Santo Domingo.</t>
  </si>
  <si>
    <t>103590/25</t>
  </si>
  <si>
    <t>Ingresos correspondientes del 26/01/2025 al 01/02/2025 (Vulos Charter)</t>
  </si>
  <si>
    <t>103596/25</t>
  </si>
  <si>
    <t>Ingresos correspondientes del  16 al 31/01/2025 (Vuelos Regulares)</t>
  </si>
  <si>
    <t>19/02/2025</t>
  </si>
  <si>
    <t>241</t>
  </si>
  <si>
    <t>Nomina brigadistas enero 2025.</t>
  </si>
  <si>
    <t>246</t>
  </si>
  <si>
    <t>2.3.3.2.01</t>
  </si>
  <si>
    <t>GTG Industrial, SRL</t>
  </si>
  <si>
    <t>Pago factura No. 4743, Adquisición papel higiénico y papel toalla para uso en la institución, según anexos.</t>
  </si>
  <si>
    <t>250</t>
  </si>
  <si>
    <t>2.2.7.1.01</t>
  </si>
  <si>
    <t>Solutecpro, SRL</t>
  </si>
  <si>
    <t>Pago factura No. 0305,Completivo final trabajos realizados  Contratación de Servicios para el acondicionamiento del área de la recepción de la Institución, según anexos.</t>
  </si>
  <si>
    <t>252</t>
  </si>
  <si>
    <t>RONNY MARTINEZ MARTINEZ</t>
  </si>
  <si>
    <t>Pago Factura No 0071, por concepto de Tramites Legales de Documentos, según anexos.</t>
  </si>
  <si>
    <t>254</t>
  </si>
  <si>
    <t>Kahkow, SRL</t>
  </si>
  <si>
    <t>Pago factura No. 0440, Adquisición de kit de chocolates para actividad integración en la institución, según anexos.</t>
  </si>
  <si>
    <t>257</t>
  </si>
  <si>
    <t>2.3.1.3.03</t>
  </si>
  <si>
    <t>Constructora Acaya, SRL</t>
  </si>
  <si>
    <t>Pago factura No. 0003. Suministro y colocación de tierra negra y césped, con mantenimiento posterior a su colocación en el Malecón Santo Domingo Este, mantenimiento Enero 2025, según anexos.</t>
  </si>
  <si>
    <t>260</t>
  </si>
  <si>
    <t>2.6.1.1.01, 2.6.4.6.01</t>
  </si>
  <si>
    <t>Obelca, SRL</t>
  </si>
  <si>
    <t>Pago factura No. 0806, Adquisición, suministró e instalación de equipos de cocina para uso en el comedor de la institución, según anexos.</t>
  </si>
  <si>
    <t>267</t>
  </si>
  <si>
    <t>Camilo J. Hurtado C., Ingenieros Asociados, SRL</t>
  </si>
  <si>
    <t>Pago Fact. No. 0071, Cub. No.15 Proy. No. 386 contrato 25-2022; Reconstrucción de La Plaza del Pueblo de los Pescadores, Las Terrenas, Samaná.</t>
  </si>
  <si>
    <t>20/02/2025</t>
  </si>
  <si>
    <t>282</t>
  </si>
  <si>
    <t>2.7.2.1.01</t>
  </si>
  <si>
    <t>Constructora Fixsa, SRL</t>
  </si>
  <si>
    <t>Pago fact. No.0063, Cub. No.12,  Proy. No.374 Contrato No.8-2022; Mejoramiento del Drenaje Pluvial y Obras Complementarias, Malecón Santa Barbara Samaná. Lote 1 Mejoramiento del Drenaje Pluvial del Malecón Santa Barbara, Samaná.</t>
  </si>
  <si>
    <t>284</t>
  </si>
  <si>
    <t>Nomina brigadistas sargazo febrero 2025.</t>
  </si>
  <si>
    <t>24/02/2025</t>
  </si>
  <si>
    <t>310</t>
  </si>
  <si>
    <t>Nomina brigadistas febrero 2025.</t>
  </si>
  <si>
    <t>103603/25</t>
  </si>
  <si>
    <t>Ingresos correspondientes del 02 al 08/02/2025 (Vulos Charter)</t>
  </si>
  <si>
    <t>25/02/2025</t>
  </si>
  <si>
    <t>318</t>
  </si>
  <si>
    <t>Pago Factura No.1070, por concepto de Tramites Legales de Documentos, según anexos.</t>
  </si>
  <si>
    <t>320</t>
  </si>
  <si>
    <t>JUT Inversiones, SRL</t>
  </si>
  <si>
    <t>Pago Fact. No. 0035. Adquisición de insumos para uso de la Institución, según anexos.</t>
  </si>
  <si>
    <t>322</t>
  </si>
  <si>
    <t>2.3.9.2.01</t>
  </si>
  <si>
    <t>Smart Office Solutions LLPR, SRL</t>
  </si>
  <si>
    <t>Pago factura No. 0070, Adquisición de tóners y cartuchos para uso de las Impresoras de la institución. Según anexos.</t>
  </si>
  <si>
    <t xml:space="preserve">2.2.9.2.01 </t>
  </si>
  <si>
    <t>Pago factura No. 0969 y 0970.Servicio de almuerzo para los colaboradores del CEIZTUR. desde el 03 al 07 y del 10 al 14 de febrero 2025. según anexos.</t>
  </si>
  <si>
    <t>2.3.9.4.01, 2.3.9.2.01, 2.3.3.1.01</t>
  </si>
  <si>
    <t>Brothers RSR Supply Offices, SRL</t>
  </si>
  <si>
    <t>Pago Fact. No. 1332. Adquisición de Materiales de Oficina para uso de la institución, según anexos.</t>
  </si>
  <si>
    <t>2.3.9.2.01, 2.3.3.1.01, 2.3.7.2.99</t>
  </si>
  <si>
    <t>Romiva, SRL</t>
  </si>
  <si>
    <t>Pago Fact. No. 0165. Adquisición de Materiales de Oficina para uso de la institución, según anexos.</t>
  </si>
  <si>
    <t>2.1.2.2.03</t>
  </si>
  <si>
    <t>Nómina horas extras mes de enero 2025</t>
  </si>
  <si>
    <t>Pago Fact. No. 0163, Cub. No.19 Proy. No.371 Cont. No.2-2022; Mejoramiento del Malecón Santo Domingo Este.</t>
  </si>
  <si>
    <t>2.7.1.2.01</t>
  </si>
  <si>
    <t>MARIEL NIEVE ACEVEDO ARACENA</t>
  </si>
  <si>
    <t>Pago Cub. No. 1, Proy. No. 425, Fact. No. 0054 Cont. No. 34-2024; Reparacion Plaza de Vendedores del Balneario Los Patos, Provincia Barahona.</t>
  </si>
  <si>
    <t>Alconci Ingeniería, SRL</t>
  </si>
  <si>
    <t>Pago Fact. No. 0017, Cub. No.10, Proy. No. 400 contrato No.21-2023; Construcción de Estacionamiento Vehicular para Visitantes de la Playa Bayahíbe, Provincia La Altagracia.</t>
  </si>
  <si>
    <t>2.7.1.2.01, 2.7.2.7.01</t>
  </si>
  <si>
    <t>INGENIERIA &amp; CONSTRUCCIONES SANTOS SRL</t>
  </si>
  <si>
    <t>Pago Fact. No. 0013, Cub. No.4, Proy. No. 410 contrato No.7-2024; Reconstruccion Plaza Marcelino Marte (Canito), Guayacanes, provincia San Pedro de Macoris</t>
  </si>
  <si>
    <t>2.2.1.3.01</t>
  </si>
  <si>
    <t>COMPANIA DOMINICANA DE TELEFONOS C POR A</t>
  </si>
  <si>
    <t>Pago Factura No. 7622, Servicios de Renta Mensual de las Flotas del CEIZTUR, correspondiente al mes de enero del año 2025.</t>
  </si>
  <si>
    <t>Soluciones Tecnológicas Empresariales, SRL</t>
  </si>
  <si>
    <t>Pago Fact. No. 1807. Adquisición de materiales de Oficina para uso de la institución, según anexos.</t>
  </si>
  <si>
    <t>Agencia Bella, SAS.</t>
  </si>
  <si>
    <t>Pago Fact. No. 0181. Contratación de Servicio de Mantenimiento por Garantía Para Motocicleta Placa No. K2577032, por un año y/o agostar existencia, según anexos.</t>
  </si>
  <si>
    <t>ICONSTA INMOBILIARIA Y CONSTRUCTORA TAVERAS CASTILLO, SRL</t>
  </si>
  <si>
    <t>Pago Fact. No. 0045, Cub. No. 3 Proy. No.412 Contrato No. 9-2024; Reconstrucción de las Calles del Casco Urbano en el Municipio San Felipe, Provincia Puerto Plata.</t>
  </si>
  <si>
    <t>SYNTES, SRL</t>
  </si>
  <si>
    <t>Pago Fact. No. 2928. Adquisición de Tóners y Cartuchos para uso de la Institución, según anexos.</t>
  </si>
  <si>
    <t>FONDOS PARA PRESERVACION DE LA ZONA COLONIAL</t>
  </si>
  <si>
    <t>CUENTA NO. 9604337130 (Cuenta Scrow)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</si>
</sst>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indexed="8"/>
      <name val="Palatino Linotype"/>
      <family val="1"/>
    </font>
    <font>
      <sz val="11"/>
      <color rgb="FF58595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3" fillId="0" borderId="0" xfId="0" applyFont="1" applyAlignment="1">
      <alignment horizontal="center"/>
    </xf>
    <xf numFmtId="0" fontId="2" fillId="0" borderId="5" xfId="0" applyFont="1" applyBorder="1"/>
    <xf numFmtId="14" fontId="3" fillId="0" borderId="0" xfId="0" applyNumberFormat="1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43" fontId="3" fillId="2" borderId="6" xfId="1" applyFont="1" applyFill="1" applyBorder="1" applyAlignment="1">
      <alignment horizontal="center"/>
    </xf>
    <xf numFmtId="0" fontId="3" fillId="0" borderId="0" xfId="0" applyFont="1"/>
    <xf numFmtId="43" fontId="2" fillId="0" borderId="0" xfId="1" applyFont="1" applyBorder="1"/>
    <xf numFmtId="14" fontId="4" fillId="3" borderId="7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/>
    </xf>
    <xf numFmtId="0" fontId="2" fillId="0" borderId="7" xfId="0" applyFont="1" applyBorder="1"/>
    <xf numFmtId="0" fontId="2" fillId="3" borderId="7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43" fontId="2" fillId="0" borderId="7" xfId="1" applyFont="1" applyBorder="1"/>
    <xf numFmtId="43" fontId="2" fillId="0" borderId="0" xfId="0" applyNumberFormat="1" applyFont="1"/>
    <xf numFmtId="43" fontId="2" fillId="0" borderId="2" xfId="1" applyFont="1" applyBorder="1"/>
    <xf numFmtId="0" fontId="3" fillId="0" borderId="0" xfId="0" applyFont="1" applyAlignment="1">
      <alignment horizontal="right"/>
    </xf>
    <xf numFmtId="43" fontId="3" fillId="0" borderId="8" xfId="1" applyFont="1" applyBorder="1"/>
    <xf numFmtId="43" fontId="2" fillId="0" borderId="0" xfId="1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4" fontId="2" fillId="0" borderId="7" xfId="0" applyNumberFormat="1" applyFont="1" applyBorder="1" applyAlignment="1">
      <alignment horizontal="left"/>
    </xf>
    <xf numFmtId="0" fontId="2" fillId="0" borderId="7" xfId="0" applyFont="1" applyBorder="1" applyAlignment="1">
      <alignment wrapText="1"/>
    </xf>
    <xf numFmtId="43" fontId="2" fillId="3" borderId="7" xfId="1" applyFont="1" applyFill="1" applyBorder="1"/>
    <xf numFmtId="0" fontId="2" fillId="0" borderId="7" xfId="0" applyFont="1" applyBorder="1" applyAlignment="1">
      <alignment horizontal="right"/>
    </xf>
    <xf numFmtId="0" fontId="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5/Disponibilidad%202025/Informe%20tesoreria%202025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5/Disponibilidad%202025/Informe%20tesoreria%202025.xlsx?3F89CA2B" TargetMode="External"/><Relationship Id="rId1" Type="http://schemas.openxmlformats.org/officeDocument/2006/relationships/externalLinkPath" Target="file:///\\3F89CA2B\Informe%20tesoreri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c 2024"/>
      <sheetName val="Enero 2025"/>
      <sheetName val="Febrero 2025"/>
      <sheetName val="Marzo 2025"/>
    </sheetNames>
    <sheetDataSet>
      <sheetData sheetId="0"/>
      <sheetData sheetId="1">
        <row r="74">
          <cell r="L74">
            <v>4632772.1000000015</v>
          </cell>
        </row>
        <row r="119">
          <cell r="L119">
            <v>310902600.36410403</v>
          </cell>
        </row>
        <row r="145">
          <cell r="L145">
            <v>236337790.94999996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13"/>
  <sheetViews>
    <sheetView showGridLines="0" tabSelected="1" topLeftCell="A25" zoomScale="55" zoomScaleNormal="55" workbookViewId="0">
      <selection activeCell="H11" sqref="H11"/>
    </sheetView>
  </sheetViews>
  <sheetFormatPr baseColWidth="10" defaultRowHeight="18" x14ac:dyDescent="0.35"/>
  <cols>
    <col min="1" max="1" width="2.28515625" style="4" customWidth="1"/>
    <col min="2" max="2" width="4" style="4" customWidth="1"/>
    <col min="3" max="3" width="14.140625" style="4" customWidth="1"/>
    <col min="4" max="4" width="24.42578125" style="4" customWidth="1"/>
    <col min="5" max="5" width="16.85546875" style="4" customWidth="1"/>
    <col min="6" max="6" width="23.140625" style="4" customWidth="1"/>
    <col min="7" max="7" width="19.85546875" style="4" customWidth="1"/>
    <col min="8" max="8" width="78.42578125" style="4" customWidth="1"/>
    <col min="9" max="9" width="93.28515625" style="4" customWidth="1"/>
    <col min="10" max="10" width="25.7109375" style="4" customWidth="1"/>
    <col min="11" max="11" width="30.85546875" style="4" customWidth="1"/>
    <col min="12" max="12" width="34" style="4" customWidth="1"/>
    <col min="13" max="13" width="3.28515625" style="4" customWidth="1"/>
    <col min="14" max="14" width="11.42578125" style="4"/>
    <col min="15" max="15" width="20.42578125" style="4" customWidth="1"/>
    <col min="16" max="16" width="11.42578125" style="4"/>
    <col min="17" max="17" width="14" style="4" bestFit="1" customWidth="1"/>
    <col min="18" max="16384" width="11.42578125" style="4"/>
  </cols>
  <sheetData>
    <row r="2" spans="2:13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3" x14ac:dyDescent="0.35">
      <c r="B3" s="5"/>
      <c r="C3" s="6" t="s">
        <v>0</v>
      </c>
      <c r="D3" s="6"/>
      <c r="E3" s="6"/>
      <c r="F3" s="6"/>
      <c r="G3" s="6"/>
      <c r="H3" s="6"/>
      <c r="I3" s="6"/>
      <c r="J3" s="6"/>
      <c r="K3" s="6"/>
      <c r="L3" s="6"/>
      <c r="M3" s="7"/>
    </row>
    <row r="4" spans="2:13" x14ac:dyDescent="0.35">
      <c r="B4" s="5"/>
      <c r="C4" s="6" t="s">
        <v>1</v>
      </c>
      <c r="D4" s="6"/>
      <c r="E4" s="6"/>
      <c r="F4" s="6"/>
      <c r="G4" s="6"/>
      <c r="H4" s="6"/>
      <c r="I4" s="6"/>
      <c r="J4" s="6"/>
      <c r="K4" s="6"/>
      <c r="L4" s="6"/>
      <c r="M4" s="7"/>
    </row>
    <row r="5" spans="2:13" x14ac:dyDescent="0.35">
      <c r="B5" s="5"/>
      <c r="C5" s="6" t="s">
        <v>2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2:13" x14ac:dyDescent="0.35">
      <c r="B6" s="5"/>
      <c r="C6" s="6" t="s">
        <v>3</v>
      </c>
      <c r="D6" s="6"/>
      <c r="E6" s="6"/>
      <c r="F6" s="6"/>
      <c r="G6" s="6"/>
      <c r="H6" s="6"/>
      <c r="I6" s="6"/>
      <c r="J6" s="6"/>
      <c r="K6" s="6"/>
      <c r="L6" s="6"/>
      <c r="M6" s="7"/>
    </row>
    <row r="7" spans="2:13" x14ac:dyDescent="0.35">
      <c r="B7" s="5"/>
      <c r="C7" s="8">
        <v>45716</v>
      </c>
      <c r="D7" s="8"/>
      <c r="E7" s="8"/>
      <c r="F7" s="8"/>
      <c r="G7" s="8"/>
      <c r="H7" s="8"/>
      <c r="I7" s="8"/>
      <c r="J7" s="8"/>
      <c r="K7" s="8"/>
      <c r="L7" s="8"/>
      <c r="M7" s="7"/>
    </row>
    <row r="8" spans="2:13" x14ac:dyDescent="0.35">
      <c r="B8" s="5"/>
      <c r="M8" s="7"/>
    </row>
    <row r="9" spans="2:13" ht="54" x14ac:dyDescent="0.35">
      <c r="B9" s="5"/>
      <c r="C9" s="9" t="s">
        <v>4</v>
      </c>
      <c r="D9" s="9" t="s">
        <v>5</v>
      </c>
      <c r="E9" s="9" t="s">
        <v>6</v>
      </c>
      <c r="F9" s="10" t="s">
        <v>7</v>
      </c>
      <c r="G9" s="10" t="s">
        <v>8</v>
      </c>
      <c r="H9" s="9" t="s">
        <v>9</v>
      </c>
      <c r="I9" s="9" t="s">
        <v>10</v>
      </c>
      <c r="J9" s="11" t="s">
        <v>11</v>
      </c>
      <c r="K9" s="11" t="s">
        <v>12</v>
      </c>
      <c r="L9" s="9" t="s">
        <v>13</v>
      </c>
      <c r="M9" s="7"/>
    </row>
    <row r="10" spans="2:13" x14ac:dyDescent="0.35">
      <c r="B10" s="5"/>
      <c r="K10" s="12" t="s">
        <v>14</v>
      </c>
      <c r="L10" s="13">
        <f>+'[1]Enero 2025'!L74</f>
        <v>4632772.1000000015</v>
      </c>
      <c r="M10" s="7"/>
    </row>
    <row r="11" spans="2:13" x14ac:dyDescent="0.35">
      <c r="B11" s="5"/>
      <c r="C11" s="14">
        <v>45693</v>
      </c>
      <c r="D11" s="15" t="s">
        <v>15</v>
      </c>
      <c r="E11" s="16"/>
      <c r="F11" s="16"/>
      <c r="G11" s="16"/>
      <c r="H11" s="17" t="s">
        <v>16</v>
      </c>
      <c r="I11" s="18" t="s">
        <v>17</v>
      </c>
      <c r="J11" s="16"/>
      <c r="K11" s="19">
        <v>143925</v>
      </c>
      <c r="L11" s="19">
        <f>+L10+J11-K11</f>
        <v>4488847.1000000015</v>
      </c>
      <c r="M11" s="7"/>
    </row>
    <row r="12" spans="2:13" x14ac:dyDescent="0.35">
      <c r="B12" s="5"/>
      <c r="C12" s="14">
        <v>45694</v>
      </c>
      <c r="D12" s="15" t="s">
        <v>18</v>
      </c>
      <c r="E12" s="16"/>
      <c r="F12" s="16"/>
      <c r="G12" s="16"/>
      <c r="H12" s="18" t="s">
        <v>19</v>
      </c>
      <c r="I12" s="18" t="s">
        <v>20</v>
      </c>
      <c r="J12" s="16"/>
      <c r="K12" s="19">
        <v>215.89</v>
      </c>
      <c r="L12" s="19">
        <f>+L11+J12-K12</f>
        <v>4488631.2100000018</v>
      </c>
      <c r="M12" s="7"/>
    </row>
    <row r="13" spans="2:13" x14ac:dyDescent="0.35">
      <c r="B13" s="5"/>
      <c r="C13" s="14">
        <v>45695</v>
      </c>
      <c r="D13" s="15" t="s">
        <v>21</v>
      </c>
      <c r="E13" s="16"/>
      <c r="F13" s="16"/>
      <c r="G13" s="16"/>
      <c r="H13" s="17" t="s">
        <v>16</v>
      </c>
      <c r="I13" s="18" t="s">
        <v>22</v>
      </c>
      <c r="J13" s="16"/>
      <c r="K13" s="19">
        <v>66150</v>
      </c>
      <c r="L13" s="19">
        <f>+L12+J13-K13</f>
        <v>4422481.2100000018</v>
      </c>
      <c r="M13" s="7"/>
    </row>
    <row r="14" spans="2:13" x14ac:dyDescent="0.35">
      <c r="B14" s="5"/>
      <c r="C14" s="14">
        <v>45695</v>
      </c>
      <c r="D14" s="15" t="s">
        <v>23</v>
      </c>
      <c r="E14" s="16"/>
      <c r="F14" s="16"/>
      <c r="G14" s="16"/>
      <c r="H14" s="17" t="s">
        <v>19</v>
      </c>
      <c r="I14" s="18" t="s">
        <v>24</v>
      </c>
      <c r="J14" s="16"/>
      <c r="K14" s="19">
        <v>99.23</v>
      </c>
      <c r="L14" s="19">
        <f>+L13+J14-K14</f>
        <v>4422381.9800000014</v>
      </c>
      <c r="M14" s="7"/>
    </row>
    <row r="15" spans="2:13" x14ac:dyDescent="0.35">
      <c r="B15" s="5"/>
      <c r="C15" s="14">
        <v>45698</v>
      </c>
      <c r="D15" s="15" t="s">
        <v>25</v>
      </c>
      <c r="E15" s="16"/>
      <c r="F15" s="16"/>
      <c r="G15" s="16"/>
      <c r="H15" s="18" t="s">
        <v>26</v>
      </c>
      <c r="I15" s="18" t="s">
        <v>27</v>
      </c>
      <c r="J15" s="16"/>
      <c r="K15" s="19">
        <v>123425.79</v>
      </c>
      <c r="L15" s="19">
        <f t="shared" ref="L15:L78" si="0">+L14+J15-K15</f>
        <v>4298956.1900000013</v>
      </c>
      <c r="M15" s="7"/>
    </row>
    <row r="16" spans="2:13" x14ac:dyDescent="0.35">
      <c r="B16" s="5"/>
      <c r="C16" s="14">
        <v>45699</v>
      </c>
      <c r="D16" s="15" t="s">
        <v>28</v>
      </c>
      <c r="E16" s="16"/>
      <c r="F16" s="16"/>
      <c r="G16" s="16"/>
      <c r="H16" s="17" t="s">
        <v>19</v>
      </c>
      <c r="I16" s="18" t="s">
        <v>29</v>
      </c>
      <c r="J16" s="16"/>
      <c r="K16" s="19">
        <v>185.14</v>
      </c>
      <c r="L16" s="19">
        <f t="shared" si="0"/>
        <v>4298771.0500000017</v>
      </c>
      <c r="M16" s="7"/>
    </row>
    <row r="17" spans="2:13" x14ac:dyDescent="0.35">
      <c r="B17" s="5"/>
      <c r="C17" s="14">
        <v>45700</v>
      </c>
      <c r="D17" s="15" t="s">
        <v>30</v>
      </c>
      <c r="E17" s="16"/>
      <c r="F17" s="16"/>
      <c r="G17" s="16"/>
      <c r="H17" s="17" t="s">
        <v>19</v>
      </c>
      <c r="I17" s="18" t="s">
        <v>24</v>
      </c>
      <c r="J17" s="16"/>
      <c r="K17" s="19">
        <v>88.73</v>
      </c>
      <c r="L17" s="19">
        <f t="shared" si="0"/>
        <v>4298682.3200000012</v>
      </c>
      <c r="M17" s="7"/>
    </row>
    <row r="18" spans="2:13" x14ac:dyDescent="0.35">
      <c r="B18" s="5"/>
      <c r="C18" s="14">
        <v>45700</v>
      </c>
      <c r="D18" s="15" t="s">
        <v>31</v>
      </c>
      <c r="E18" s="16"/>
      <c r="F18" s="16"/>
      <c r="G18" s="16"/>
      <c r="H18" s="17" t="s">
        <v>19</v>
      </c>
      <c r="I18" s="18" t="s">
        <v>24</v>
      </c>
      <c r="J18" s="16"/>
      <c r="K18" s="19">
        <v>25.05</v>
      </c>
      <c r="L18" s="19">
        <f t="shared" si="0"/>
        <v>4298657.2700000014</v>
      </c>
      <c r="M18" s="7"/>
    </row>
    <row r="19" spans="2:13" x14ac:dyDescent="0.35">
      <c r="B19" s="5"/>
      <c r="C19" s="14">
        <v>45700</v>
      </c>
      <c r="D19" s="15" t="s">
        <v>32</v>
      </c>
      <c r="E19" s="16"/>
      <c r="F19" s="16"/>
      <c r="G19" s="16"/>
      <c r="H19" s="17" t="s">
        <v>19</v>
      </c>
      <c r="I19" s="18" t="s">
        <v>24</v>
      </c>
      <c r="J19" s="16"/>
      <c r="K19" s="19">
        <v>25.05</v>
      </c>
      <c r="L19" s="19">
        <f t="shared" si="0"/>
        <v>4298632.2200000016</v>
      </c>
      <c r="M19" s="7"/>
    </row>
    <row r="20" spans="2:13" x14ac:dyDescent="0.35">
      <c r="B20" s="5"/>
      <c r="C20" s="14">
        <v>45700</v>
      </c>
      <c r="D20" s="15" t="s">
        <v>33</v>
      </c>
      <c r="E20" s="16"/>
      <c r="F20" s="16"/>
      <c r="G20" s="16"/>
      <c r="H20" s="17" t="s">
        <v>19</v>
      </c>
      <c r="I20" s="18" t="s">
        <v>24</v>
      </c>
      <c r="J20" s="16"/>
      <c r="K20" s="19">
        <v>30.53</v>
      </c>
      <c r="L20" s="19">
        <f t="shared" si="0"/>
        <v>4298601.6900000013</v>
      </c>
      <c r="M20" s="7"/>
    </row>
    <row r="21" spans="2:13" x14ac:dyDescent="0.35">
      <c r="B21" s="5"/>
      <c r="C21" s="14">
        <v>45700</v>
      </c>
      <c r="D21" s="15" t="s">
        <v>34</v>
      </c>
      <c r="E21" s="16"/>
      <c r="F21" s="16"/>
      <c r="G21" s="16"/>
      <c r="H21" s="17" t="s">
        <v>19</v>
      </c>
      <c r="I21" s="18" t="s">
        <v>24</v>
      </c>
      <c r="J21" s="16"/>
      <c r="K21" s="19">
        <v>20.16</v>
      </c>
      <c r="L21" s="19">
        <f t="shared" si="0"/>
        <v>4298581.5300000012</v>
      </c>
      <c r="M21" s="7"/>
    </row>
    <row r="22" spans="2:13" x14ac:dyDescent="0.35">
      <c r="B22" s="5"/>
      <c r="C22" s="14">
        <v>45700</v>
      </c>
      <c r="D22" s="15" t="s">
        <v>35</v>
      </c>
      <c r="E22" s="16"/>
      <c r="F22" s="16"/>
      <c r="G22" s="16"/>
      <c r="H22" s="17" t="s">
        <v>19</v>
      </c>
      <c r="I22" s="18" t="s">
        <v>24</v>
      </c>
      <c r="J22" s="16"/>
      <c r="K22" s="19">
        <v>20.16</v>
      </c>
      <c r="L22" s="19">
        <f t="shared" si="0"/>
        <v>4298561.370000001</v>
      </c>
      <c r="M22" s="7"/>
    </row>
    <row r="23" spans="2:13" x14ac:dyDescent="0.35">
      <c r="B23" s="5"/>
      <c r="C23" s="14">
        <v>45700</v>
      </c>
      <c r="D23" s="15" t="s">
        <v>36</v>
      </c>
      <c r="E23" s="16"/>
      <c r="F23" s="16"/>
      <c r="G23" s="16"/>
      <c r="H23" s="17" t="s">
        <v>19</v>
      </c>
      <c r="I23" s="18" t="s">
        <v>24</v>
      </c>
      <c r="J23" s="16"/>
      <c r="K23" s="19">
        <v>24.57</v>
      </c>
      <c r="L23" s="19">
        <f t="shared" si="0"/>
        <v>4298536.8000000007</v>
      </c>
      <c r="M23" s="7"/>
    </row>
    <row r="24" spans="2:13" x14ac:dyDescent="0.35">
      <c r="B24" s="5"/>
      <c r="C24" s="14">
        <v>45700</v>
      </c>
      <c r="D24" s="15" t="s">
        <v>37</v>
      </c>
      <c r="E24" s="16"/>
      <c r="F24" s="16"/>
      <c r="G24" s="16"/>
      <c r="H24" s="17" t="s">
        <v>16</v>
      </c>
      <c r="I24" s="18" t="s">
        <v>22</v>
      </c>
      <c r="J24" s="16"/>
      <c r="K24" s="19">
        <v>59150</v>
      </c>
      <c r="L24" s="19">
        <f t="shared" si="0"/>
        <v>4239386.8000000007</v>
      </c>
      <c r="M24" s="7"/>
    </row>
    <row r="25" spans="2:13" x14ac:dyDescent="0.35">
      <c r="B25" s="5"/>
      <c r="C25" s="14">
        <v>45700</v>
      </c>
      <c r="D25" s="15" t="s">
        <v>38</v>
      </c>
      <c r="E25" s="16"/>
      <c r="F25" s="16"/>
      <c r="G25" s="16"/>
      <c r="H25" s="17" t="s">
        <v>16</v>
      </c>
      <c r="I25" s="18" t="s">
        <v>22</v>
      </c>
      <c r="J25" s="16"/>
      <c r="K25" s="19">
        <v>16700</v>
      </c>
      <c r="L25" s="19">
        <f t="shared" si="0"/>
        <v>4222686.8000000007</v>
      </c>
      <c r="M25" s="7"/>
    </row>
    <row r="26" spans="2:13" x14ac:dyDescent="0.35">
      <c r="B26" s="5"/>
      <c r="C26" s="14">
        <v>45700</v>
      </c>
      <c r="D26" s="15" t="s">
        <v>39</v>
      </c>
      <c r="E26" s="16"/>
      <c r="F26" s="16"/>
      <c r="G26" s="16"/>
      <c r="H26" s="17" t="s">
        <v>16</v>
      </c>
      <c r="I26" s="18" t="s">
        <v>22</v>
      </c>
      <c r="J26" s="16"/>
      <c r="K26" s="19">
        <v>16700</v>
      </c>
      <c r="L26" s="19">
        <f t="shared" si="0"/>
        <v>4205986.8000000007</v>
      </c>
      <c r="M26" s="7"/>
    </row>
    <row r="27" spans="2:13" x14ac:dyDescent="0.35">
      <c r="B27" s="5"/>
      <c r="C27" s="14">
        <v>45700</v>
      </c>
      <c r="D27" s="15" t="s">
        <v>40</v>
      </c>
      <c r="E27" s="16"/>
      <c r="F27" s="16"/>
      <c r="G27" s="16"/>
      <c r="H27" s="17" t="s">
        <v>16</v>
      </c>
      <c r="I27" s="18" t="s">
        <v>22</v>
      </c>
      <c r="J27" s="16"/>
      <c r="K27" s="19">
        <v>20350</v>
      </c>
      <c r="L27" s="19">
        <f t="shared" si="0"/>
        <v>4185636.8000000007</v>
      </c>
      <c r="M27" s="7"/>
    </row>
    <row r="28" spans="2:13" x14ac:dyDescent="0.35">
      <c r="B28" s="5"/>
      <c r="C28" s="14">
        <v>45700</v>
      </c>
      <c r="D28" s="15" t="s">
        <v>41</v>
      </c>
      <c r="E28" s="16"/>
      <c r="F28" s="16"/>
      <c r="G28" s="16"/>
      <c r="H28" s="17" t="s">
        <v>16</v>
      </c>
      <c r="I28" s="18" t="s">
        <v>22</v>
      </c>
      <c r="J28" s="16"/>
      <c r="K28" s="19">
        <v>13440</v>
      </c>
      <c r="L28" s="19">
        <f t="shared" si="0"/>
        <v>4172196.8000000007</v>
      </c>
      <c r="M28" s="7"/>
    </row>
    <row r="29" spans="2:13" x14ac:dyDescent="0.35">
      <c r="B29" s="5"/>
      <c r="C29" s="14">
        <v>45700</v>
      </c>
      <c r="D29" s="15" t="s">
        <v>42</v>
      </c>
      <c r="E29" s="16"/>
      <c r="F29" s="16"/>
      <c r="G29" s="16"/>
      <c r="H29" s="17" t="s">
        <v>16</v>
      </c>
      <c r="I29" s="18" t="s">
        <v>22</v>
      </c>
      <c r="J29" s="16"/>
      <c r="K29" s="19">
        <v>13440</v>
      </c>
      <c r="L29" s="19">
        <f t="shared" si="0"/>
        <v>4158756.8000000007</v>
      </c>
      <c r="M29" s="7"/>
    </row>
    <row r="30" spans="2:13" x14ac:dyDescent="0.35">
      <c r="B30" s="5"/>
      <c r="C30" s="14">
        <v>45700</v>
      </c>
      <c r="D30" s="15" t="s">
        <v>43</v>
      </c>
      <c r="E30" s="16"/>
      <c r="F30" s="16"/>
      <c r="G30" s="16"/>
      <c r="H30" s="17" t="s">
        <v>16</v>
      </c>
      <c r="I30" s="18" t="s">
        <v>22</v>
      </c>
      <c r="J30" s="16"/>
      <c r="K30" s="19">
        <v>16380</v>
      </c>
      <c r="L30" s="19">
        <f t="shared" si="0"/>
        <v>4142376.8000000007</v>
      </c>
      <c r="M30" s="7"/>
    </row>
    <row r="31" spans="2:13" x14ac:dyDescent="0.35">
      <c r="B31" s="5"/>
      <c r="C31" s="14">
        <v>45700</v>
      </c>
      <c r="D31" s="15" t="s">
        <v>44</v>
      </c>
      <c r="E31" s="16"/>
      <c r="F31" s="16"/>
      <c r="G31" s="16"/>
      <c r="H31" s="17" t="s">
        <v>19</v>
      </c>
      <c r="I31" s="18" t="s">
        <v>24</v>
      </c>
      <c r="J31" s="16"/>
      <c r="K31" s="19">
        <v>14.02</v>
      </c>
      <c r="L31" s="19">
        <f t="shared" si="0"/>
        <v>4142362.7800000007</v>
      </c>
      <c r="M31" s="7"/>
    </row>
    <row r="32" spans="2:13" x14ac:dyDescent="0.35">
      <c r="B32" s="5"/>
      <c r="C32" s="14">
        <v>45700</v>
      </c>
      <c r="D32" s="15" t="s">
        <v>45</v>
      </c>
      <c r="E32" s="16"/>
      <c r="F32" s="16"/>
      <c r="G32" s="16"/>
      <c r="H32" s="17" t="s">
        <v>19</v>
      </c>
      <c r="I32" s="18" t="s">
        <v>24</v>
      </c>
      <c r="J32" s="16"/>
      <c r="K32" s="19">
        <v>17.09</v>
      </c>
      <c r="L32" s="19">
        <f t="shared" si="0"/>
        <v>4142345.6900000009</v>
      </c>
      <c r="M32" s="7"/>
    </row>
    <row r="33" spans="2:13" x14ac:dyDescent="0.35">
      <c r="B33" s="5"/>
      <c r="C33" s="14">
        <v>45700</v>
      </c>
      <c r="D33" s="15" t="s">
        <v>46</v>
      </c>
      <c r="E33" s="16"/>
      <c r="F33" s="16"/>
      <c r="G33" s="16"/>
      <c r="H33" s="17" t="s">
        <v>19</v>
      </c>
      <c r="I33" s="18" t="s">
        <v>24</v>
      </c>
      <c r="J33" s="16"/>
      <c r="K33" s="19">
        <v>99.23</v>
      </c>
      <c r="L33" s="19">
        <f t="shared" si="0"/>
        <v>4142246.4600000009</v>
      </c>
      <c r="M33" s="7"/>
    </row>
    <row r="34" spans="2:13" x14ac:dyDescent="0.35">
      <c r="B34" s="5"/>
      <c r="C34" s="14">
        <v>45700</v>
      </c>
      <c r="D34" s="15" t="s">
        <v>47</v>
      </c>
      <c r="E34" s="16"/>
      <c r="F34" s="16"/>
      <c r="G34" s="16"/>
      <c r="H34" s="17" t="s">
        <v>16</v>
      </c>
      <c r="I34" s="18" t="s">
        <v>22</v>
      </c>
      <c r="J34" s="16"/>
      <c r="K34" s="19">
        <v>9345</v>
      </c>
      <c r="L34" s="19">
        <f t="shared" si="0"/>
        <v>4132901.4600000009</v>
      </c>
      <c r="M34" s="7"/>
    </row>
    <row r="35" spans="2:13" x14ac:dyDescent="0.35">
      <c r="B35" s="5"/>
      <c r="C35" s="14">
        <v>45700</v>
      </c>
      <c r="D35" s="15" t="s">
        <v>48</v>
      </c>
      <c r="E35" s="16"/>
      <c r="F35" s="16"/>
      <c r="G35" s="16"/>
      <c r="H35" s="17" t="s">
        <v>16</v>
      </c>
      <c r="I35" s="18" t="s">
        <v>22</v>
      </c>
      <c r="J35" s="16"/>
      <c r="K35" s="19">
        <v>11392.5</v>
      </c>
      <c r="L35" s="19">
        <f t="shared" si="0"/>
        <v>4121508.9600000009</v>
      </c>
      <c r="M35" s="7"/>
    </row>
    <row r="36" spans="2:13" x14ac:dyDescent="0.35">
      <c r="B36" s="5"/>
      <c r="C36" s="14">
        <v>45700</v>
      </c>
      <c r="D36" s="15" t="s">
        <v>49</v>
      </c>
      <c r="E36" s="16"/>
      <c r="F36" s="16"/>
      <c r="G36" s="16"/>
      <c r="H36" s="17" t="s">
        <v>16</v>
      </c>
      <c r="I36" s="18" t="s">
        <v>22</v>
      </c>
      <c r="J36" s="16"/>
      <c r="K36" s="19">
        <v>66150</v>
      </c>
      <c r="L36" s="19">
        <f t="shared" si="0"/>
        <v>4055358.9600000009</v>
      </c>
      <c r="M36" s="7"/>
    </row>
    <row r="37" spans="2:13" x14ac:dyDescent="0.35">
      <c r="B37" s="5"/>
      <c r="C37" s="14">
        <v>45701</v>
      </c>
      <c r="D37" s="15" t="s">
        <v>50</v>
      </c>
      <c r="E37" s="16"/>
      <c r="F37" s="16"/>
      <c r="G37" s="16"/>
      <c r="H37" s="17" t="s">
        <v>19</v>
      </c>
      <c r="I37" s="18" t="s">
        <v>24</v>
      </c>
      <c r="J37" s="16"/>
      <c r="K37" s="19">
        <v>20.16</v>
      </c>
      <c r="L37" s="19">
        <f t="shared" si="0"/>
        <v>4055338.8000000007</v>
      </c>
      <c r="M37" s="7"/>
    </row>
    <row r="38" spans="2:13" x14ac:dyDescent="0.35">
      <c r="B38" s="5"/>
      <c r="C38" s="14">
        <v>45701</v>
      </c>
      <c r="D38" s="15" t="s">
        <v>51</v>
      </c>
      <c r="E38" s="16"/>
      <c r="F38" s="16"/>
      <c r="G38" s="16"/>
      <c r="H38" s="17" t="s">
        <v>19</v>
      </c>
      <c r="I38" s="18" t="s">
        <v>24</v>
      </c>
      <c r="J38" s="16"/>
      <c r="K38" s="19">
        <v>20.16</v>
      </c>
      <c r="L38" s="19">
        <f t="shared" si="0"/>
        <v>4055318.6400000006</v>
      </c>
      <c r="M38" s="7"/>
    </row>
    <row r="39" spans="2:13" x14ac:dyDescent="0.35">
      <c r="B39" s="5"/>
      <c r="C39" s="14">
        <v>45701</v>
      </c>
      <c r="D39" s="15" t="s">
        <v>52</v>
      </c>
      <c r="E39" s="16"/>
      <c r="F39" s="16"/>
      <c r="G39" s="16"/>
      <c r="H39" s="17" t="s">
        <v>19</v>
      </c>
      <c r="I39" s="18" t="s">
        <v>24</v>
      </c>
      <c r="J39" s="16"/>
      <c r="K39" s="19">
        <v>27.25</v>
      </c>
      <c r="L39" s="19">
        <f t="shared" si="0"/>
        <v>4055291.3900000006</v>
      </c>
      <c r="M39" s="7"/>
    </row>
    <row r="40" spans="2:13" x14ac:dyDescent="0.35">
      <c r="B40" s="5"/>
      <c r="C40" s="14">
        <v>45701</v>
      </c>
      <c r="D40" s="15" t="s">
        <v>53</v>
      </c>
      <c r="E40" s="16"/>
      <c r="F40" s="16"/>
      <c r="G40" s="16"/>
      <c r="H40" s="17" t="s">
        <v>16</v>
      </c>
      <c r="I40" s="18" t="s">
        <v>22</v>
      </c>
      <c r="J40" s="16"/>
      <c r="K40" s="19">
        <v>13440</v>
      </c>
      <c r="L40" s="19">
        <f t="shared" si="0"/>
        <v>4041851.3900000006</v>
      </c>
      <c r="M40" s="7"/>
    </row>
    <row r="41" spans="2:13" x14ac:dyDescent="0.35">
      <c r="B41" s="5"/>
      <c r="C41" s="14">
        <v>45701</v>
      </c>
      <c r="D41" s="15" t="s">
        <v>54</v>
      </c>
      <c r="E41" s="16"/>
      <c r="F41" s="16"/>
      <c r="G41" s="16"/>
      <c r="H41" s="17" t="s">
        <v>16</v>
      </c>
      <c r="I41" s="18" t="s">
        <v>22</v>
      </c>
      <c r="J41" s="16"/>
      <c r="K41" s="19">
        <v>13440</v>
      </c>
      <c r="L41" s="19">
        <f t="shared" si="0"/>
        <v>4028411.3900000006</v>
      </c>
      <c r="M41" s="7"/>
    </row>
    <row r="42" spans="2:13" x14ac:dyDescent="0.35">
      <c r="B42" s="5"/>
      <c r="C42" s="14">
        <v>45701</v>
      </c>
      <c r="D42" s="15" t="s">
        <v>55</v>
      </c>
      <c r="E42" s="16"/>
      <c r="F42" s="16"/>
      <c r="G42" s="16"/>
      <c r="H42" s="17" t="s">
        <v>16</v>
      </c>
      <c r="I42" s="18" t="s">
        <v>22</v>
      </c>
      <c r="J42" s="16"/>
      <c r="K42" s="19">
        <v>18165</v>
      </c>
      <c r="L42" s="19">
        <f t="shared" si="0"/>
        <v>4010246.3900000006</v>
      </c>
      <c r="M42" s="7"/>
    </row>
    <row r="43" spans="2:13" x14ac:dyDescent="0.35">
      <c r="B43" s="5"/>
      <c r="C43" s="14">
        <v>45706</v>
      </c>
      <c r="D43" s="15" t="s">
        <v>56</v>
      </c>
      <c r="E43" s="16"/>
      <c r="F43" s="16"/>
      <c r="G43" s="16"/>
      <c r="H43" s="17" t="s">
        <v>19</v>
      </c>
      <c r="I43" s="18" t="s">
        <v>24</v>
      </c>
      <c r="J43" s="16"/>
      <c r="K43" s="19">
        <v>61.05</v>
      </c>
      <c r="L43" s="19">
        <f t="shared" si="0"/>
        <v>4010185.3400000008</v>
      </c>
      <c r="M43" s="7"/>
    </row>
    <row r="44" spans="2:13" x14ac:dyDescent="0.35">
      <c r="B44" s="5"/>
      <c r="C44" s="14">
        <v>45706</v>
      </c>
      <c r="D44" s="15" t="s">
        <v>57</v>
      </c>
      <c r="E44" s="16"/>
      <c r="F44" s="16"/>
      <c r="G44" s="16"/>
      <c r="H44" s="17" t="s">
        <v>19</v>
      </c>
      <c r="I44" s="18" t="s">
        <v>24</v>
      </c>
      <c r="J44" s="16"/>
      <c r="K44" s="19">
        <v>7.88</v>
      </c>
      <c r="L44" s="19">
        <f t="shared" si="0"/>
        <v>4010177.4600000009</v>
      </c>
      <c r="M44" s="7"/>
    </row>
    <row r="45" spans="2:13" x14ac:dyDescent="0.35">
      <c r="B45" s="5"/>
      <c r="C45" s="14">
        <v>45706</v>
      </c>
      <c r="D45" s="15" t="s">
        <v>58</v>
      </c>
      <c r="E45" s="16"/>
      <c r="F45" s="16"/>
      <c r="G45" s="16"/>
      <c r="H45" s="17" t="s">
        <v>19</v>
      </c>
      <c r="I45" s="18" t="s">
        <v>24</v>
      </c>
      <c r="J45" s="16"/>
      <c r="K45" s="19">
        <v>7.88</v>
      </c>
      <c r="L45" s="19">
        <f t="shared" si="0"/>
        <v>4010169.580000001</v>
      </c>
      <c r="M45" s="7"/>
    </row>
    <row r="46" spans="2:13" x14ac:dyDescent="0.35">
      <c r="B46" s="5"/>
      <c r="C46" s="14">
        <v>45706</v>
      </c>
      <c r="D46" s="15" t="s">
        <v>59</v>
      </c>
      <c r="E46" s="16"/>
      <c r="F46" s="16"/>
      <c r="G46" s="16"/>
      <c r="H46" s="17" t="s">
        <v>19</v>
      </c>
      <c r="I46" s="18" t="s">
        <v>24</v>
      </c>
      <c r="J46" s="16"/>
      <c r="K46" s="19">
        <v>9.61</v>
      </c>
      <c r="L46" s="19">
        <f t="shared" si="0"/>
        <v>4010159.9700000011</v>
      </c>
      <c r="M46" s="7"/>
    </row>
    <row r="47" spans="2:13" x14ac:dyDescent="0.35">
      <c r="B47" s="5"/>
      <c r="C47" s="14">
        <v>45706</v>
      </c>
      <c r="D47" s="15" t="s">
        <v>60</v>
      </c>
      <c r="E47" s="16"/>
      <c r="F47" s="16"/>
      <c r="G47" s="16"/>
      <c r="H47" s="17" t="s">
        <v>16</v>
      </c>
      <c r="I47" s="18" t="s">
        <v>22</v>
      </c>
      <c r="J47" s="16"/>
      <c r="K47" s="19">
        <v>40700</v>
      </c>
      <c r="L47" s="19">
        <f t="shared" si="0"/>
        <v>3969459.9700000011</v>
      </c>
      <c r="M47" s="7"/>
    </row>
    <row r="48" spans="2:13" x14ac:dyDescent="0.35">
      <c r="B48" s="5"/>
      <c r="C48" s="14">
        <v>45706</v>
      </c>
      <c r="D48" s="15" t="s">
        <v>61</v>
      </c>
      <c r="E48" s="16"/>
      <c r="F48" s="16"/>
      <c r="G48" s="16"/>
      <c r="H48" s="17" t="s">
        <v>16</v>
      </c>
      <c r="I48" s="18" t="s">
        <v>22</v>
      </c>
      <c r="J48" s="16"/>
      <c r="K48" s="19">
        <v>5250</v>
      </c>
      <c r="L48" s="19">
        <f t="shared" si="0"/>
        <v>3964209.9700000011</v>
      </c>
      <c r="M48" s="7"/>
    </row>
    <row r="49" spans="2:13" x14ac:dyDescent="0.35">
      <c r="B49" s="5"/>
      <c r="C49" s="14">
        <v>45706</v>
      </c>
      <c r="D49" s="15" t="s">
        <v>62</v>
      </c>
      <c r="E49" s="16"/>
      <c r="F49" s="16"/>
      <c r="G49" s="16"/>
      <c r="H49" s="17" t="s">
        <v>16</v>
      </c>
      <c r="I49" s="18" t="s">
        <v>22</v>
      </c>
      <c r="J49" s="16"/>
      <c r="K49" s="19">
        <v>5250</v>
      </c>
      <c r="L49" s="19">
        <f t="shared" si="0"/>
        <v>3958959.9700000011</v>
      </c>
      <c r="M49" s="7"/>
    </row>
    <row r="50" spans="2:13" x14ac:dyDescent="0.35">
      <c r="B50" s="5"/>
      <c r="C50" s="14">
        <v>45706</v>
      </c>
      <c r="D50" s="15" t="s">
        <v>63</v>
      </c>
      <c r="E50" s="16"/>
      <c r="F50" s="16"/>
      <c r="G50" s="16"/>
      <c r="H50" s="17" t="s">
        <v>16</v>
      </c>
      <c r="I50" s="18" t="s">
        <v>22</v>
      </c>
      <c r="J50" s="16"/>
      <c r="K50" s="19">
        <v>6405</v>
      </c>
      <c r="L50" s="19">
        <f t="shared" si="0"/>
        <v>3952554.9700000011</v>
      </c>
      <c r="M50" s="7"/>
    </row>
    <row r="51" spans="2:13" x14ac:dyDescent="0.35">
      <c r="B51" s="5"/>
      <c r="C51" s="14">
        <v>45714</v>
      </c>
      <c r="D51" s="15" t="s">
        <v>64</v>
      </c>
      <c r="E51" s="16"/>
      <c r="F51" s="16"/>
      <c r="G51" s="16"/>
      <c r="H51" s="17" t="s">
        <v>19</v>
      </c>
      <c r="I51" s="18" t="s">
        <v>24</v>
      </c>
      <c r="J51" s="16"/>
      <c r="K51" s="19">
        <v>26.3</v>
      </c>
      <c r="L51" s="19">
        <f t="shared" si="0"/>
        <v>3952528.6700000013</v>
      </c>
      <c r="M51" s="7"/>
    </row>
    <row r="52" spans="2:13" x14ac:dyDescent="0.35">
      <c r="B52" s="5"/>
      <c r="C52" s="14">
        <v>45714</v>
      </c>
      <c r="D52" s="15" t="s">
        <v>65</v>
      </c>
      <c r="E52" s="16"/>
      <c r="F52" s="16"/>
      <c r="G52" s="16"/>
      <c r="H52" s="17" t="s">
        <v>19</v>
      </c>
      <c r="I52" s="18" t="s">
        <v>24</v>
      </c>
      <c r="J52" s="16"/>
      <c r="K52" s="19">
        <v>26.3</v>
      </c>
      <c r="L52" s="19">
        <f t="shared" si="0"/>
        <v>3952502.3700000015</v>
      </c>
      <c r="M52" s="7"/>
    </row>
    <row r="53" spans="2:13" x14ac:dyDescent="0.35">
      <c r="B53" s="5"/>
      <c r="C53" s="14">
        <v>45714</v>
      </c>
      <c r="D53" s="15" t="s">
        <v>66</v>
      </c>
      <c r="E53" s="16"/>
      <c r="F53" s="16"/>
      <c r="G53" s="16"/>
      <c r="H53" s="17" t="s">
        <v>19</v>
      </c>
      <c r="I53" s="18" t="s">
        <v>24</v>
      </c>
      <c r="J53" s="16"/>
      <c r="K53" s="19">
        <v>32.049999999999997</v>
      </c>
      <c r="L53" s="19">
        <f t="shared" si="0"/>
        <v>3952470.3200000017</v>
      </c>
      <c r="M53" s="7"/>
    </row>
    <row r="54" spans="2:13" x14ac:dyDescent="0.35">
      <c r="B54" s="5"/>
      <c r="C54" s="14">
        <v>45714</v>
      </c>
      <c r="D54" s="15" t="s">
        <v>67</v>
      </c>
      <c r="E54" s="16"/>
      <c r="F54" s="16"/>
      <c r="G54" s="16"/>
      <c r="H54" s="17" t="s">
        <v>19</v>
      </c>
      <c r="I54" s="18" t="s">
        <v>24</v>
      </c>
      <c r="J54" s="16"/>
      <c r="K54" s="19">
        <v>20.16</v>
      </c>
      <c r="L54" s="19">
        <f t="shared" si="0"/>
        <v>3952450.1600000015</v>
      </c>
      <c r="M54" s="7"/>
    </row>
    <row r="55" spans="2:13" x14ac:dyDescent="0.35">
      <c r="B55" s="5"/>
      <c r="C55" s="14">
        <v>45714</v>
      </c>
      <c r="D55" s="15" t="s">
        <v>68</v>
      </c>
      <c r="E55" s="16"/>
      <c r="F55" s="16"/>
      <c r="G55" s="16"/>
      <c r="H55" s="17" t="s">
        <v>19</v>
      </c>
      <c r="I55" s="18" t="s">
        <v>24</v>
      </c>
      <c r="J55" s="16"/>
      <c r="K55" s="19">
        <v>20.16</v>
      </c>
      <c r="L55" s="19">
        <f t="shared" si="0"/>
        <v>3952430.0000000014</v>
      </c>
      <c r="M55" s="7"/>
    </row>
    <row r="56" spans="2:13" x14ac:dyDescent="0.35">
      <c r="B56" s="5"/>
      <c r="C56" s="14">
        <v>45714</v>
      </c>
      <c r="D56" s="15" t="s">
        <v>69</v>
      </c>
      <c r="E56" s="16"/>
      <c r="F56" s="16"/>
      <c r="G56" s="16"/>
      <c r="H56" s="17" t="s">
        <v>19</v>
      </c>
      <c r="I56" s="18" t="s">
        <v>24</v>
      </c>
      <c r="J56" s="16"/>
      <c r="K56" s="19">
        <v>24.57</v>
      </c>
      <c r="L56" s="19">
        <f t="shared" si="0"/>
        <v>3952405.4300000016</v>
      </c>
      <c r="M56" s="7"/>
    </row>
    <row r="57" spans="2:13" x14ac:dyDescent="0.35">
      <c r="B57" s="5"/>
      <c r="C57" s="14">
        <v>45714</v>
      </c>
      <c r="D57" s="15" t="s">
        <v>70</v>
      </c>
      <c r="E57" s="16"/>
      <c r="F57" s="16"/>
      <c r="G57" s="16"/>
      <c r="H57" s="17" t="s">
        <v>19</v>
      </c>
      <c r="I57" s="18" t="s">
        <v>24</v>
      </c>
      <c r="J57" s="16"/>
      <c r="K57" s="19">
        <v>100.88</v>
      </c>
      <c r="L57" s="19">
        <f t="shared" si="0"/>
        <v>3952304.5500000017</v>
      </c>
      <c r="M57" s="7"/>
    </row>
    <row r="58" spans="2:13" x14ac:dyDescent="0.35">
      <c r="B58" s="5"/>
      <c r="C58" s="14">
        <v>45714</v>
      </c>
      <c r="D58" s="15" t="s">
        <v>71</v>
      </c>
      <c r="E58" s="16"/>
      <c r="F58" s="16"/>
      <c r="G58" s="16"/>
      <c r="H58" s="17" t="s">
        <v>19</v>
      </c>
      <c r="I58" s="18" t="s">
        <v>24</v>
      </c>
      <c r="J58" s="16"/>
      <c r="K58" s="19">
        <v>56.62</v>
      </c>
      <c r="L58" s="19">
        <f t="shared" si="0"/>
        <v>3952247.9300000016</v>
      </c>
      <c r="M58" s="7"/>
    </row>
    <row r="59" spans="2:13" x14ac:dyDescent="0.35">
      <c r="B59" s="5"/>
      <c r="C59" s="14">
        <v>45714</v>
      </c>
      <c r="D59" s="15" t="s">
        <v>72</v>
      </c>
      <c r="E59" s="16"/>
      <c r="F59" s="16"/>
      <c r="G59" s="16"/>
      <c r="H59" s="17" t="s">
        <v>19</v>
      </c>
      <c r="I59" s="18" t="s">
        <v>24</v>
      </c>
      <c r="J59" s="16"/>
      <c r="K59" s="19">
        <v>88.73</v>
      </c>
      <c r="L59" s="19">
        <f t="shared" si="0"/>
        <v>3952159.2000000016</v>
      </c>
      <c r="M59" s="7"/>
    </row>
    <row r="60" spans="2:13" x14ac:dyDescent="0.35">
      <c r="B60" s="5"/>
      <c r="C60" s="14">
        <v>45714</v>
      </c>
      <c r="D60" s="15" t="s">
        <v>73</v>
      </c>
      <c r="E60" s="16"/>
      <c r="F60" s="16"/>
      <c r="G60" s="16"/>
      <c r="H60" s="17" t="s">
        <v>19</v>
      </c>
      <c r="I60" s="18" t="s">
        <v>24</v>
      </c>
      <c r="J60" s="16"/>
      <c r="K60" s="19">
        <v>21.11</v>
      </c>
      <c r="L60" s="19">
        <f t="shared" si="0"/>
        <v>3952138.0900000017</v>
      </c>
      <c r="M60" s="7"/>
    </row>
    <row r="61" spans="2:13" x14ac:dyDescent="0.35">
      <c r="B61" s="5"/>
      <c r="C61" s="14">
        <v>45714</v>
      </c>
      <c r="D61" s="15" t="s">
        <v>74</v>
      </c>
      <c r="E61" s="16"/>
      <c r="F61" s="16"/>
      <c r="G61" s="16"/>
      <c r="H61" s="17" t="s">
        <v>19</v>
      </c>
      <c r="I61" s="18" t="s">
        <v>24</v>
      </c>
      <c r="J61" s="16"/>
      <c r="K61" s="19">
        <v>25.83</v>
      </c>
      <c r="L61" s="19">
        <f t="shared" si="0"/>
        <v>3952112.2600000016</v>
      </c>
      <c r="M61" s="7"/>
    </row>
    <row r="62" spans="2:13" x14ac:dyDescent="0.35">
      <c r="B62" s="5"/>
      <c r="C62" s="14">
        <v>45714</v>
      </c>
      <c r="D62" s="15" t="s">
        <v>75</v>
      </c>
      <c r="E62" s="16"/>
      <c r="F62" s="16"/>
      <c r="G62" s="16"/>
      <c r="H62" s="17" t="s">
        <v>19</v>
      </c>
      <c r="I62" s="18" t="s">
        <v>24</v>
      </c>
      <c r="J62" s="16"/>
      <c r="K62" s="19">
        <v>25.83</v>
      </c>
      <c r="L62" s="19">
        <f t="shared" si="0"/>
        <v>3952086.4300000016</v>
      </c>
      <c r="M62" s="7"/>
    </row>
    <row r="63" spans="2:13" x14ac:dyDescent="0.35">
      <c r="B63" s="5"/>
      <c r="C63" s="14">
        <v>45714</v>
      </c>
      <c r="D63" s="15" t="s">
        <v>76</v>
      </c>
      <c r="E63" s="16"/>
      <c r="F63" s="16"/>
      <c r="G63" s="16"/>
      <c r="H63" s="17" t="s">
        <v>16</v>
      </c>
      <c r="I63" s="18" t="s">
        <v>22</v>
      </c>
      <c r="J63" s="16"/>
      <c r="K63" s="19">
        <v>17535</v>
      </c>
      <c r="L63" s="19">
        <f t="shared" si="0"/>
        <v>3934551.4300000016</v>
      </c>
      <c r="M63" s="7"/>
    </row>
    <row r="64" spans="2:13" x14ac:dyDescent="0.35">
      <c r="B64" s="5"/>
      <c r="C64" s="14">
        <v>45714</v>
      </c>
      <c r="D64" s="15" t="s">
        <v>77</v>
      </c>
      <c r="E64" s="16"/>
      <c r="F64" s="16"/>
      <c r="G64" s="16"/>
      <c r="H64" s="17" t="s">
        <v>16</v>
      </c>
      <c r="I64" s="18" t="s">
        <v>22</v>
      </c>
      <c r="J64" s="16"/>
      <c r="K64" s="19">
        <v>17535</v>
      </c>
      <c r="L64" s="19">
        <f t="shared" si="0"/>
        <v>3917016.4300000016</v>
      </c>
      <c r="M64" s="7"/>
    </row>
    <row r="65" spans="2:13" x14ac:dyDescent="0.35">
      <c r="B65" s="5"/>
      <c r="C65" s="14">
        <v>45714</v>
      </c>
      <c r="D65" s="15" t="s">
        <v>78</v>
      </c>
      <c r="E65" s="16"/>
      <c r="F65" s="16"/>
      <c r="G65" s="16"/>
      <c r="H65" s="17" t="s">
        <v>16</v>
      </c>
      <c r="I65" s="18" t="s">
        <v>22</v>
      </c>
      <c r="J65" s="16"/>
      <c r="K65" s="19">
        <v>21367.5</v>
      </c>
      <c r="L65" s="19">
        <f t="shared" si="0"/>
        <v>3895648.9300000016</v>
      </c>
      <c r="M65" s="7"/>
    </row>
    <row r="66" spans="2:13" x14ac:dyDescent="0.35">
      <c r="B66" s="5"/>
      <c r="C66" s="14">
        <v>45714</v>
      </c>
      <c r="D66" s="15" t="s">
        <v>79</v>
      </c>
      <c r="E66" s="16"/>
      <c r="F66" s="16"/>
      <c r="G66" s="16"/>
      <c r="H66" s="17" t="s">
        <v>16</v>
      </c>
      <c r="I66" s="18" t="s">
        <v>22</v>
      </c>
      <c r="J66" s="16"/>
      <c r="K66" s="19">
        <v>13440</v>
      </c>
      <c r="L66" s="19">
        <f t="shared" si="0"/>
        <v>3882208.9300000016</v>
      </c>
      <c r="M66" s="7"/>
    </row>
    <row r="67" spans="2:13" x14ac:dyDescent="0.35">
      <c r="B67" s="5"/>
      <c r="C67" s="14">
        <v>45714</v>
      </c>
      <c r="D67" s="15" t="s">
        <v>80</v>
      </c>
      <c r="E67" s="16"/>
      <c r="F67" s="16"/>
      <c r="G67" s="16"/>
      <c r="H67" s="17" t="s">
        <v>16</v>
      </c>
      <c r="I67" s="18" t="s">
        <v>22</v>
      </c>
      <c r="J67" s="16"/>
      <c r="K67" s="19">
        <v>13440</v>
      </c>
      <c r="L67" s="19">
        <f t="shared" si="0"/>
        <v>3868768.9300000016</v>
      </c>
      <c r="M67" s="7"/>
    </row>
    <row r="68" spans="2:13" x14ac:dyDescent="0.35">
      <c r="B68" s="5"/>
      <c r="C68" s="14">
        <v>45714</v>
      </c>
      <c r="D68" s="15" t="s">
        <v>81</v>
      </c>
      <c r="E68" s="16"/>
      <c r="F68" s="16"/>
      <c r="G68" s="16"/>
      <c r="H68" s="17" t="s">
        <v>16</v>
      </c>
      <c r="I68" s="18" t="s">
        <v>22</v>
      </c>
      <c r="J68" s="16"/>
      <c r="K68" s="19">
        <v>16380</v>
      </c>
      <c r="L68" s="19">
        <f t="shared" si="0"/>
        <v>3852388.9300000016</v>
      </c>
      <c r="M68" s="7"/>
    </row>
    <row r="69" spans="2:13" x14ac:dyDescent="0.35">
      <c r="B69" s="5"/>
      <c r="C69" s="14">
        <v>45714</v>
      </c>
      <c r="D69" s="15" t="s">
        <v>82</v>
      </c>
      <c r="E69" s="16"/>
      <c r="F69" s="16"/>
      <c r="G69" s="16"/>
      <c r="H69" s="17" t="s">
        <v>16</v>
      </c>
      <c r="I69" s="18" t="s">
        <v>22</v>
      </c>
      <c r="J69" s="16"/>
      <c r="K69" s="19">
        <v>67252.5</v>
      </c>
      <c r="L69" s="19">
        <f t="shared" si="0"/>
        <v>3785136.4300000016</v>
      </c>
      <c r="M69" s="7"/>
    </row>
    <row r="70" spans="2:13" x14ac:dyDescent="0.35">
      <c r="B70" s="5"/>
      <c r="C70" s="14">
        <v>45714</v>
      </c>
      <c r="D70" s="15" t="s">
        <v>83</v>
      </c>
      <c r="E70" s="16"/>
      <c r="F70" s="16"/>
      <c r="G70" s="16"/>
      <c r="H70" s="17" t="s">
        <v>16</v>
      </c>
      <c r="I70" s="18" t="s">
        <v>22</v>
      </c>
      <c r="J70" s="16"/>
      <c r="K70" s="19">
        <v>37747.5</v>
      </c>
      <c r="L70" s="19">
        <f t="shared" si="0"/>
        <v>3747388.9300000016</v>
      </c>
      <c r="M70" s="7"/>
    </row>
    <row r="71" spans="2:13" x14ac:dyDescent="0.35">
      <c r="B71" s="5"/>
      <c r="C71" s="14">
        <v>45714</v>
      </c>
      <c r="D71" s="15" t="s">
        <v>84</v>
      </c>
      <c r="E71" s="16"/>
      <c r="F71" s="16"/>
      <c r="G71" s="16"/>
      <c r="H71" s="17" t="s">
        <v>16</v>
      </c>
      <c r="I71" s="18" t="s">
        <v>22</v>
      </c>
      <c r="J71" s="16"/>
      <c r="K71" s="19">
        <v>59150</v>
      </c>
      <c r="L71" s="19">
        <f t="shared" si="0"/>
        <v>3688238.9300000016</v>
      </c>
      <c r="M71" s="7"/>
    </row>
    <row r="72" spans="2:13" x14ac:dyDescent="0.35">
      <c r="B72" s="5"/>
      <c r="C72" s="14">
        <v>45714</v>
      </c>
      <c r="D72" s="15" t="s">
        <v>85</v>
      </c>
      <c r="E72" s="16"/>
      <c r="F72" s="16"/>
      <c r="G72" s="16"/>
      <c r="H72" s="17" t="s">
        <v>16</v>
      </c>
      <c r="I72" s="18" t="s">
        <v>22</v>
      </c>
      <c r="J72" s="16"/>
      <c r="K72" s="19">
        <v>14070</v>
      </c>
      <c r="L72" s="19">
        <f t="shared" si="0"/>
        <v>3674168.9300000016</v>
      </c>
      <c r="M72" s="7"/>
    </row>
    <row r="73" spans="2:13" x14ac:dyDescent="0.35">
      <c r="B73" s="5"/>
      <c r="C73" s="14">
        <v>45714</v>
      </c>
      <c r="D73" s="15" t="s">
        <v>86</v>
      </c>
      <c r="E73" s="16"/>
      <c r="F73" s="16"/>
      <c r="G73" s="16"/>
      <c r="H73" s="17" t="s">
        <v>16</v>
      </c>
      <c r="I73" s="18" t="s">
        <v>22</v>
      </c>
      <c r="J73" s="16"/>
      <c r="K73" s="19">
        <v>17220</v>
      </c>
      <c r="L73" s="19">
        <f t="shared" si="0"/>
        <v>3656948.9300000016</v>
      </c>
      <c r="M73" s="7"/>
    </row>
    <row r="74" spans="2:13" x14ac:dyDescent="0.35">
      <c r="B74" s="5"/>
      <c r="C74" s="14">
        <v>45714</v>
      </c>
      <c r="D74" s="15" t="s">
        <v>87</v>
      </c>
      <c r="E74" s="16"/>
      <c r="F74" s="16"/>
      <c r="G74" s="16"/>
      <c r="H74" s="17" t="s">
        <v>16</v>
      </c>
      <c r="I74" s="18" t="s">
        <v>22</v>
      </c>
      <c r="J74" s="16"/>
      <c r="K74" s="19">
        <v>17220</v>
      </c>
      <c r="L74" s="19">
        <f t="shared" si="0"/>
        <v>3639728.9300000016</v>
      </c>
      <c r="M74" s="7"/>
    </row>
    <row r="75" spans="2:13" x14ac:dyDescent="0.35">
      <c r="B75" s="5"/>
      <c r="C75" s="14">
        <v>45716</v>
      </c>
      <c r="D75" s="15" t="s">
        <v>88</v>
      </c>
      <c r="E75" s="16"/>
      <c r="F75" s="16"/>
      <c r="G75" s="16"/>
      <c r="H75" s="17" t="s">
        <v>19</v>
      </c>
      <c r="I75" s="18" t="s">
        <v>24</v>
      </c>
      <c r="J75" s="16"/>
      <c r="K75" s="19">
        <v>19.2</v>
      </c>
      <c r="L75" s="19">
        <f t="shared" si="0"/>
        <v>3639709.7300000014</v>
      </c>
      <c r="M75" s="7"/>
    </row>
    <row r="76" spans="2:13" x14ac:dyDescent="0.35">
      <c r="B76" s="5"/>
      <c r="C76" s="14">
        <v>45716</v>
      </c>
      <c r="D76" s="15" t="s">
        <v>89</v>
      </c>
      <c r="E76" s="16"/>
      <c r="F76" s="16"/>
      <c r="G76" s="16"/>
      <c r="H76" s="17" t="s">
        <v>19</v>
      </c>
      <c r="I76" s="18" t="s">
        <v>24</v>
      </c>
      <c r="J76" s="16"/>
      <c r="K76" s="19">
        <v>19.2</v>
      </c>
      <c r="L76" s="19">
        <f t="shared" si="0"/>
        <v>3639690.5300000012</v>
      </c>
      <c r="M76" s="7"/>
    </row>
    <row r="77" spans="2:13" x14ac:dyDescent="0.35">
      <c r="B77" s="5"/>
      <c r="C77" s="14">
        <v>45716</v>
      </c>
      <c r="D77" s="15" t="s">
        <v>90</v>
      </c>
      <c r="E77" s="16"/>
      <c r="F77" s="16"/>
      <c r="G77" s="16"/>
      <c r="H77" s="17" t="s">
        <v>19</v>
      </c>
      <c r="I77" s="18" t="s">
        <v>24</v>
      </c>
      <c r="J77" s="16"/>
      <c r="K77" s="19">
        <v>23.4</v>
      </c>
      <c r="L77" s="19">
        <f t="shared" si="0"/>
        <v>3639667.1300000013</v>
      </c>
      <c r="M77" s="7"/>
    </row>
    <row r="78" spans="2:13" x14ac:dyDescent="0.35">
      <c r="B78" s="5"/>
      <c r="C78" s="14">
        <v>45716</v>
      </c>
      <c r="D78" s="15" t="s">
        <v>91</v>
      </c>
      <c r="E78" s="16"/>
      <c r="F78" s="16"/>
      <c r="G78" s="16"/>
      <c r="H78" s="17" t="s">
        <v>19</v>
      </c>
      <c r="I78" s="18" t="s">
        <v>24</v>
      </c>
      <c r="J78" s="16"/>
      <c r="K78" s="19">
        <v>14.02</v>
      </c>
      <c r="L78" s="19">
        <f t="shared" si="0"/>
        <v>3639653.1100000013</v>
      </c>
      <c r="M78" s="7"/>
    </row>
    <row r="79" spans="2:13" x14ac:dyDescent="0.35">
      <c r="B79" s="5"/>
      <c r="C79" s="14">
        <v>45716</v>
      </c>
      <c r="D79" s="15" t="s">
        <v>92</v>
      </c>
      <c r="E79" s="16"/>
      <c r="F79" s="16"/>
      <c r="G79" s="16"/>
      <c r="H79" s="17" t="s">
        <v>19</v>
      </c>
      <c r="I79" s="18" t="s">
        <v>24</v>
      </c>
      <c r="J79" s="16"/>
      <c r="K79" s="19">
        <v>14.02</v>
      </c>
      <c r="L79" s="19">
        <f t="shared" ref="L79:L94" si="1">+L78+J79-K79</f>
        <v>3639639.0900000012</v>
      </c>
      <c r="M79" s="7"/>
    </row>
    <row r="80" spans="2:13" x14ac:dyDescent="0.35">
      <c r="B80" s="5"/>
      <c r="C80" s="14">
        <v>45716</v>
      </c>
      <c r="D80" s="15" t="s">
        <v>93</v>
      </c>
      <c r="E80" s="16"/>
      <c r="F80" s="16"/>
      <c r="G80" s="16"/>
      <c r="H80" s="17" t="s">
        <v>19</v>
      </c>
      <c r="I80" s="18" t="s">
        <v>24</v>
      </c>
      <c r="J80" s="16"/>
      <c r="K80" s="19">
        <v>17.09</v>
      </c>
      <c r="L80" s="19">
        <f t="shared" si="1"/>
        <v>3639622.0000000014</v>
      </c>
      <c r="M80" s="7"/>
    </row>
    <row r="81" spans="2:15" x14ac:dyDescent="0.35">
      <c r="B81" s="5"/>
      <c r="C81" s="14">
        <v>45716</v>
      </c>
      <c r="D81" s="15" t="s">
        <v>94</v>
      </c>
      <c r="E81" s="16"/>
      <c r="F81" s="16"/>
      <c r="G81" s="16"/>
      <c r="H81" s="17" t="s">
        <v>19</v>
      </c>
      <c r="I81" s="18" t="s">
        <v>24</v>
      </c>
      <c r="J81" s="16"/>
      <c r="K81" s="19">
        <v>20.16</v>
      </c>
      <c r="L81" s="19">
        <f t="shared" si="1"/>
        <v>3639601.8400000012</v>
      </c>
      <c r="M81" s="7"/>
    </row>
    <row r="82" spans="2:15" x14ac:dyDescent="0.35">
      <c r="B82" s="5"/>
      <c r="C82" s="14">
        <v>45716</v>
      </c>
      <c r="D82" s="15" t="s">
        <v>95</v>
      </c>
      <c r="E82" s="16"/>
      <c r="F82" s="16"/>
      <c r="G82" s="16"/>
      <c r="H82" s="17" t="s">
        <v>19</v>
      </c>
      <c r="I82" s="18" t="s">
        <v>24</v>
      </c>
      <c r="J82" s="16"/>
      <c r="K82" s="19">
        <v>20.16</v>
      </c>
      <c r="L82" s="19">
        <f t="shared" si="1"/>
        <v>3639581.6800000011</v>
      </c>
      <c r="M82" s="7"/>
    </row>
    <row r="83" spans="2:15" x14ac:dyDescent="0.35">
      <c r="B83" s="5"/>
      <c r="C83" s="14">
        <v>45716</v>
      </c>
      <c r="D83" s="15" t="s">
        <v>96</v>
      </c>
      <c r="E83" s="16"/>
      <c r="F83" s="16"/>
      <c r="G83" s="16"/>
      <c r="H83" s="17" t="s">
        <v>19</v>
      </c>
      <c r="I83" s="18" t="s">
        <v>24</v>
      </c>
      <c r="J83" s="16"/>
      <c r="K83" s="19">
        <v>27.25</v>
      </c>
      <c r="L83" s="19">
        <f t="shared" si="1"/>
        <v>3639554.4300000011</v>
      </c>
      <c r="M83" s="7"/>
    </row>
    <row r="84" spans="2:15" x14ac:dyDescent="0.35">
      <c r="B84" s="5"/>
      <c r="C84" s="14">
        <v>45716</v>
      </c>
      <c r="D84" s="15" t="s">
        <v>97</v>
      </c>
      <c r="E84" s="16"/>
      <c r="F84" s="16"/>
      <c r="G84" s="16"/>
      <c r="H84" s="17" t="s">
        <v>19</v>
      </c>
      <c r="I84" s="18" t="s">
        <v>98</v>
      </c>
      <c r="J84" s="16"/>
      <c r="K84" s="19">
        <v>175</v>
      </c>
      <c r="L84" s="19">
        <f t="shared" si="1"/>
        <v>3639379.4300000011</v>
      </c>
      <c r="M84" s="7"/>
    </row>
    <row r="85" spans="2:15" x14ac:dyDescent="0.35">
      <c r="B85" s="5"/>
      <c r="C85" s="14">
        <v>45716</v>
      </c>
      <c r="D85" s="15" t="s">
        <v>99</v>
      </c>
      <c r="E85" s="16"/>
      <c r="F85" s="16"/>
      <c r="G85" s="16"/>
      <c r="H85" s="17" t="s">
        <v>16</v>
      </c>
      <c r="I85" s="18" t="s">
        <v>22</v>
      </c>
      <c r="J85" s="16"/>
      <c r="K85" s="19">
        <v>12800</v>
      </c>
      <c r="L85" s="19">
        <f t="shared" si="1"/>
        <v>3626579.4300000011</v>
      </c>
      <c r="M85" s="7"/>
    </row>
    <row r="86" spans="2:15" x14ac:dyDescent="0.35">
      <c r="B86" s="5"/>
      <c r="C86" s="14">
        <v>45716</v>
      </c>
      <c r="D86" s="15" t="s">
        <v>100</v>
      </c>
      <c r="E86" s="16"/>
      <c r="F86" s="16"/>
      <c r="G86" s="16"/>
      <c r="H86" s="17" t="s">
        <v>16</v>
      </c>
      <c r="I86" s="18" t="s">
        <v>22</v>
      </c>
      <c r="J86" s="16"/>
      <c r="K86" s="19">
        <v>12800</v>
      </c>
      <c r="L86" s="19">
        <f t="shared" si="1"/>
        <v>3613779.4300000011</v>
      </c>
      <c r="M86" s="7"/>
    </row>
    <row r="87" spans="2:15" x14ac:dyDescent="0.35">
      <c r="B87" s="5"/>
      <c r="C87" s="14">
        <v>45716</v>
      </c>
      <c r="D87" s="15" t="s">
        <v>101</v>
      </c>
      <c r="E87" s="16"/>
      <c r="F87" s="16"/>
      <c r="G87" s="16"/>
      <c r="H87" s="17" t="s">
        <v>16</v>
      </c>
      <c r="I87" s="18" t="s">
        <v>22</v>
      </c>
      <c r="J87" s="16"/>
      <c r="K87" s="19">
        <v>15600</v>
      </c>
      <c r="L87" s="19">
        <f t="shared" si="1"/>
        <v>3598179.4300000011</v>
      </c>
      <c r="M87" s="7"/>
    </row>
    <row r="88" spans="2:15" x14ac:dyDescent="0.35">
      <c r="B88" s="5"/>
      <c r="C88" s="14">
        <v>45716</v>
      </c>
      <c r="D88" s="15" t="s">
        <v>102</v>
      </c>
      <c r="E88" s="16"/>
      <c r="F88" s="16"/>
      <c r="G88" s="16"/>
      <c r="H88" s="17" t="s">
        <v>16</v>
      </c>
      <c r="I88" s="18" t="s">
        <v>22</v>
      </c>
      <c r="J88" s="16"/>
      <c r="K88" s="19">
        <v>9345</v>
      </c>
      <c r="L88" s="19">
        <f t="shared" si="1"/>
        <v>3588834.4300000011</v>
      </c>
      <c r="M88" s="7"/>
    </row>
    <row r="89" spans="2:15" x14ac:dyDescent="0.35">
      <c r="B89" s="5"/>
      <c r="C89" s="14">
        <v>45716</v>
      </c>
      <c r="D89" s="15" t="s">
        <v>103</v>
      </c>
      <c r="E89" s="16"/>
      <c r="F89" s="16"/>
      <c r="G89" s="16"/>
      <c r="H89" s="17" t="s">
        <v>16</v>
      </c>
      <c r="I89" s="18" t="s">
        <v>22</v>
      </c>
      <c r="J89" s="16"/>
      <c r="K89" s="19">
        <v>9345</v>
      </c>
      <c r="L89" s="19">
        <f t="shared" si="1"/>
        <v>3579489.4300000011</v>
      </c>
      <c r="M89" s="7"/>
    </row>
    <row r="90" spans="2:15" x14ac:dyDescent="0.35">
      <c r="B90" s="5"/>
      <c r="C90" s="14">
        <v>45716</v>
      </c>
      <c r="D90" s="15" t="s">
        <v>104</v>
      </c>
      <c r="E90" s="16"/>
      <c r="F90" s="16"/>
      <c r="G90" s="16"/>
      <c r="H90" s="17" t="s">
        <v>16</v>
      </c>
      <c r="I90" s="18" t="s">
        <v>22</v>
      </c>
      <c r="J90" s="16"/>
      <c r="K90" s="19">
        <v>11392.5</v>
      </c>
      <c r="L90" s="19">
        <f t="shared" si="1"/>
        <v>3568096.9300000011</v>
      </c>
      <c r="M90" s="7"/>
    </row>
    <row r="91" spans="2:15" x14ac:dyDescent="0.35">
      <c r="B91" s="5"/>
      <c r="C91" s="14">
        <v>45716</v>
      </c>
      <c r="D91" s="15" t="s">
        <v>105</v>
      </c>
      <c r="E91" s="16"/>
      <c r="F91" s="16"/>
      <c r="G91" s="16"/>
      <c r="H91" s="17" t="s">
        <v>16</v>
      </c>
      <c r="I91" s="18" t="s">
        <v>22</v>
      </c>
      <c r="J91" s="16"/>
      <c r="K91" s="19">
        <v>13440</v>
      </c>
      <c r="L91" s="19">
        <f t="shared" si="1"/>
        <v>3554656.9300000011</v>
      </c>
      <c r="M91" s="7"/>
    </row>
    <row r="92" spans="2:15" ht="18.75" customHeight="1" x14ac:dyDescent="0.35">
      <c r="B92" s="5"/>
      <c r="C92" s="14">
        <v>45716</v>
      </c>
      <c r="D92" s="15" t="s">
        <v>106</v>
      </c>
      <c r="E92" s="16"/>
      <c r="F92" s="16"/>
      <c r="G92" s="16"/>
      <c r="H92" s="17" t="s">
        <v>16</v>
      </c>
      <c r="I92" s="18" t="s">
        <v>22</v>
      </c>
      <c r="J92" s="16"/>
      <c r="K92" s="19">
        <v>13440</v>
      </c>
      <c r="L92" s="19">
        <f t="shared" si="1"/>
        <v>3541216.9300000011</v>
      </c>
      <c r="M92" s="7"/>
    </row>
    <row r="93" spans="2:15" ht="18.75" customHeight="1" x14ac:dyDescent="0.35">
      <c r="B93" s="5"/>
      <c r="C93" s="14">
        <v>45716</v>
      </c>
      <c r="D93" s="15" t="s">
        <v>107</v>
      </c>
      <c r="E93" s="16"/>
      <c r="F93" s="16"/>
      <c r="G93" s="16"/>
      <c r="H93" s="17" t="s">
        <v>16</v>
      </c>
      <c r="I93" s="18" t="s">
        <v>22</v>
      </c>
      <c r="J93" s="16"/>
      <c r="K93" s="19">
        <v>18165</v>
      </c>
      <c r="L93" s="19">
        <f t="shared" si="1"/>
        <v>3523051.9300000011</v>
      </c>
      <c r="M93" s="7"/>
    </row>
    <row r="94" spans="2:15" x14ac:dyDescent="0.35">
      <c r="B94" s="5"/>
      <c r="C94" s="16"/>
      <c r="D94" s="16"/>
      <c r="E94" s="16"/>
      <c r="F94" s="16"/>
      <c r="G94" s="16"/>
      <c r="H94" s="16"/>
      <c r="I94" s="16"/>
      <c r="J94" s="16"/>
      <c r="K94" s="16"/>
      <c r="L94" s="19">
        <f t="shared" si="1"/>
        <v>3523051.9300000011</v>
      </c>
      <c r="M94" s="7"/>
      <c r="O94" s="20">
        <f>+L94-4632772.1</f>
        <v>-1109720.1699999985</v>
      </c>
    </row>
    <row r="95" spans="2:15" x14ac:dyDescent="0.35">
      <c r="B95" s="5"/>
      <c r="J95" s="2"/>
      <c r="K95" s="2"/>
      <c r="L95" s="21"/>
      <c r="M95" s="7"/>
    </row>
    <row r="96" spans="2:15" ht="18.75" thickBot="1" x14ac:dyDescent="0.4">
      <c r="B96" s="5"/>
      <c r="I96" s="22" t="s">
        <v>108</v>
      </c>
      <c r="J96" s="23">
        <f>+SUM(J11:J94)</f>
        <v>0</v>
      </c>
      <c r="K96" s="23">
        <f>+SUM(K11:K94)</f>
        <v>1109720.1700000002</v>
      </c>
      <c r="L96" s="23">
        <f>+L94</f>
        <v>3523051.9300000011</v>
      </c>
      <c r="M96" s="7"/>
    </row>
    <row r="97" spans="2:18" ht="18.75" thickTop="1" x14ac:dyDescent="0.35">
      <c r="B97" s="5"/>
      <c r="M97" s="7"/>
    </row>
    <row r="98" spans="2:18" x14ac:dyDescent="0.35">
      <c r="B98" s="5"/>
      <c r="M98" s="7"/>
      <c r="Q98" s="24"/>
      <c r="R98" s="24"/>
    </row>
    <row r="99" spans="2:18" x14ac:dyDescent="0.35">
      <c r="B99" s="5"/>
      <c r="M99" s="7"/>
      <c r="Q99" s="24"/>
      <c r="R99" s="24"/>
    </row>
    <row r="100" spans="2:18" x14ac:dyDescent="0.35">
      <c r="B100" s="5"/>
      <c r="M100" s="7"/>
      <c r="Q100" s="24">
        <v>331500</v>
      </c>
      <c r="R100" s="24"/>
    </row>
    <row r="101" spans="2:18" x14ac:dyDescent="0.35">
      <c r="B101" s="5"/>
      <c r="C101" s="25" t="s">
        <v>109</v>
      </c>
      <c r="D101" s="25"/>
      <c r="E101" s="25"/>
      <c r="H101" s="26" t="s">
        <v>110</v>
      </c>
      <c r="J101" s="25" t="s">
        <v>110</v>
      </c>
      <c r="K101" s="25"/>
      <c r="M101" s="7"/>
      <c r="Q101" s="24">
        <f>+Q100*18%</f>
        <v>59670</v>
      </c>
      <c r="R101" s="24"/>
    </row>
    <row r="102" spans="2:18" x14ac:dyDescent="0.35">
      <c r="B102" s="5"/>
      <c r="C102" s="27" t="s">
        <v>111</v>
      </c>
      <c r="D102" s="27"/>
      <c r="E102" s="27"/>
      <c r="H102" s="28" t="s">
        <v>112</v>
      </c>
      <c r="J102" s="27" t="s">
        <v>113</v>
      </c>
      <c r="K102" s="27"/>
      <c r="M102" s="7"/>
      <c r="Q102" s="24"/>
      <c r="R102" s="24"/>
    </row>
    <row r="103" spans="2:18" x14ac:dyDescent="0.35">
      <c r="B103" s="5"/>
      <c r="C103" s="6" t="s">
        <v>114</v>
      </c>
      <c r="D103" s="6"/>
      <c r="E103" s="6"/>
      <c r="H103" s="29" t="s">
        <v>115</v>
      </c>
      <c r="J103" s="6" t="s">
        <v>116</v>
      </c>
      <c r="K103" s="6"/>
      <c r="M103" s="7"/>
      <c r="Q103" s="24">
        <f>+Q100*5%</f>
        <v>16575</v>
      </c>
      <c r="R103" s="24"/>
    </row>
    <row r="104" spans="2:18" x14ac:dyDescent="0.35"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2"/>
      <c r="Q104" s="24">
        <f>+Q100+Q101-Q102-Q103</f>
        <v>374595</v>
      </c>
      <c r="R104" s="24"/>
    </row>
    <row r="105" spans="2:18" x14ac:dyDescent="0.35">
      <c r="Q105" s="24"/>
      <c r="R105" s="24"/>
    </row>
    <row r="106" spans="2:18" x14ac:dyDescent="0.35"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  <c r="Q106" s="24"/>
      <c r="R106" s="24"/>
    </row>
    <row r="107" spans="2:18" x14ac:dyDescent="0.35">
      <c r="B107" s="5"/>
      <c r="C107" s="6" t="s">
        <v>0</v>
      </c>
      <c r="D107" s="6"/>
      <c r="E107" s="6"/>
      <c r="F107" s="6"/>
      <c r="G107" s="6"/>
      <c r="H107" s="6"/>
      <c r="I107" s="6"/>
      <c r="J107" s="6"/>
      <c r="K107" s="6"/>
      <c r="L107" s="6"/>
      <c r="M107" s="7"/>
    </row>
    <row r="108" spans="2:18" x14ac:dyDescent="0.35">
      <c r="B108" s="5"/>
      <c r="C108" s="6" t="s">
        <v>1</v>
      </c>
      <c r="D108" s="6"/>
      <c r="E108" s="6"/>
      <c r="F108" s="6"/>
      <c r="G108" s="6"/>
      <c r="H108" s="6"/>
      <c r="I108" s="6"/>
      <c r="J108" s="6"/>
      <c r="K108" s="6"/>
      <c r="L108" s="6"/>
      <c r="M108" s="7"/>
    </row>
    <row r="109" spans="2:18" x14ac:dyDescent="0.35">
      <c r="B109" s="5"/>
      <c r="C109" s="6" t="s">
        <v>2</v>
      </c>
      <c r="D109" s="6"/>
      <c r="E109" s="6"/>
      <c r="F109" s="6"/>
      <c r="G109" s="6"/>
      <c r="H109" s="6"/>
      <c r="I109" s="6"/>
      <c r="J109" s="6"/>
      <c r="K109" s="6"/>
      <c r="L109" s="6"/>
      <c r="M109" s="7"/>
    </row>
    <row r="110" spans="2:18" x14ac:dyDescent="0.35">
      <c r="B110" s="5"/>
      <c r="C110" s="6" t="s">
        <v>117</v>
      </c>
      <c r="D110" s="6"/>
      <c r="E110" s="6"/>
      <c r="F110" s="6"/>
      <c r="G110" s="6"/>
      <c r="H110" s="6"/>
      <c r="I110" s="6"/>
      <c r="J110" s="6"/>
      <c r="K110" s="6"/>
      <c r="L110" s="6"/>
      <c r="M110" s="7"/>
    </row>
    <row r="111" spans="2:18" x14ac:dyDescent="0.35">
      <c r="B111" s="5"/>
      <c r="C111" s="8">
        <f>+C7</f>
        <v>45716</v>
      </c>
      <c r="D111" s="8"/>
      <c r="E111" s="8"/>
      <c r="F111" s="8"/>
      <c r="G111" s="8"/>
      <c r="H111" s="8"/>
      <c r="I111" s="8"/>
      <c r="J111" s="8"/>
      <c r="K111" s="8"/>
      <c r="L111" s="8"/>
      <c r="M111" s="7"/>
    </row>
    <row r="112" spans="2:18" x14ac:dyDescent="0.35">
      <c r="B112" s="5"/>
      <c r="M112" s="7"/>
    </row>
    <row r="113" spans="2:13" ht="54" x14ac:dyDescent="0.35">
      <c r="B113" s="5"/>
      <c r="C113" s="9" t="s">
        <v>4</v>
      </c>
      <c r="D113" s="9" t="s">
        <v>5</v>
      </c>
      <c r="E113" s="9" t="s">
        <v>118</v>
      </c>
      <c r="F113" s="10" t="s">
        <v>7</v>
      </c>
      <c r="G113" s="10" t="s">
        <v>8</v>
      </c>
      <c r="H113" s="9" t="s">
        <v>9</v>
      </c>
      <c r="I113" s="9" t="s">
        <v>10</v>
      </c>
      <c r="J113" s="11" t="s">
        <v>11</v>
      </c>
      <c r="K113" s="11" t="s">
        <v>12</v>
      </c>
      <c r="L113" s="9" t="s">
        <v>13</v>
      </c>
      <c r="M113" s="7"/>
    </row>
    <row r="114" spans="2:13" x14ac:dyDescent="0.35">
      <c r="B114" s="5"/>
      <c r="K114" s="12" t="s">
        <v>14</v>
      </c>
      <c r="L114" s="13">
        <f>+'[1]Enero 2025'!L119</f>
        <v>310902600.36410403</v>
      </c>
      <c r="M114" s="7"/>
    </row>
    <row r="115" spans="2:13" x14ac:dyDescent="0.35">
      <c r="B115" s="5"/>
      <c r="C115" s="33">
        <v>45691</v>
      </c>
      <c r="D115" s="16"/>
      <c r="E115" s="16">
        <v>100</v>
      </c>
      <c r="F115" s="16" t="s">
        <v>119</v>
      </c>
      <c r="G115" s="16"/>
      <c r="H115" s="34" t="s">
        <v>120</v>
      </c>
      <c r="I115" s="16" t="s">
        <v>121</v>
      </c>
      <c r="J115" s="19"/>
      <c r="K115" s="35">
        <v>81218.27</v>
      </c>
      <c r="L115" s="19">
        <f>+L114+J115-K115</f>
        <v>310821382.09410405</v>
      </c>
      <c r="M115" s="7"/>
    </row>
    <row r="116" spans="2:13" x14ac:dyDescent="0.35">
      <c r="B116" s="5"/>
      <c r="C116" s="33">
        <v>45692</v>
      </c>
      <c r="D116" s="16"/>
      <c r="E116" s="16">
        <v>102</v>
      </c>
      <c r="F116" s="16" t="s">
        <v>122</v>
      </c>
      <c r="G116" s="16"/>
      <c r="H116" s="34" t="s">
        <v>120</v>
      </c>
      <c r="I116" s="16" t="s">
        <v>123</v>
      </c>
      <c r="J116" s="19"/>
      <c r="K116" s="35">
        <v>10000</v>
      </c>
      <c r="L116" s="19">
        <f>+L115+J116-K116</f>
        <v>310811382.09410405</v>
      </c>
      <c r="M116" s="7"/>
    </row>
    <row r="117" spans="2:13" x14ac:dyDescent="0.35">
      <c r="B117" s="5"/>
      <c r="C117" s="33">
        <v>45692</v>
      </c>
      <c r="D117" s="16"/>
      <c r="E117" s="16">
        <v>104</v>
      </c>
      <c r="F117" s="16" t="s">
        <v>122</v>
      </c>
      <c r="G117" s="16"/>
      <c r="H117" s="34" t="s">
        <v>120</v>
      </c>
      <c r="I117" s="16" t="s">
        <v>124</v>
      </c>
      <c r="J117" s="19"/>
      <c r="K117" s="35">
        <v>10000</v>
      </c>
      <c r="L117" s="19">
        <f t="shared" ref="L117:L156" si="2">+L116+J117-K117</f>
        <v>310801382.09410405</v>
      </c>
      <c r="M117" s="7"/>
    </row>
    <row r="118" spans="2:13" ht="36" x14ac:dyDescent="0.35">
      <c r="B118" s="5"/>
      <c r="C118" s="33">
        <v>45693</v>
      </c>
      <c r="D118" s="16"/>
      <c r="E118" s="16">
        <v>108</v>
      </c>
      <c r="F118" s="16" t="s">
        <v>125</v>
      </c>
      <c r="G118" s="16"/>
      <c r="H118" s="34" t="s">
        <v>126</v>
      </c>
      <c r="I118" s="34" t="s">
        <v>127</v>
      </c>
      <c r="J118" s="16"/>
      <c r="K118" s="35">
        <v>13616698.5</v>
      </c>
      <c r="L118" s="19">
        <f t="shared" si="2"/>
        <v>297184683.59410405</v>
      </c>
      <c r="M118" s="7"/>
    </row>
    <row r="119" spans="2:13" ht="54" x14ac:dyDescent="0.35">
      <c r="B119" s="5"/>
      <c r="C119" s="33">
        <v>45693</v>
      </c>
      <c r="D119" s="16"/>
      <c r="E119" s="16">
        <v>115</v>
      </c>
      <c r="F119" s="16" t="s">
        <v>128</v>
      </c>
      <c r="G119" s="16"/>
      <c r="H119" s="34" t="s">
        <v>129</v>
      </c>
      <c r="I119" s="34" t="s">
        <v>130</v>
      </c>
      <c r="J119" s="16"/>
      <c r="K119" s="35">
        <v>224458.34</v>
      </c>
      <c r="L119" s="19">
        <f t="shared" si="2"/>
        <v>296960225.25410408</v>
      </c>
      <c r="M119" s="7"/>
    </row>
    <row r="120" spans="2:13" ht="54" x14ac:dyDescent="0.35">
      <c r="B120" s="5"/>
      <c r="C120" s="33">
        <v>45693</v>
      </c>
      <c r="D120" s="16"/>
      <c r="E120" s="16">
        <v>120</v>
      </c>
      <c r="F120" s="16" t="s">
        <v>131</v>
      </c>
      <c r="G120" s="16"/>
      <c r="H120" s="34" t="s">
        <v>132</v>
      </c>
      <c r="I120" s="34" t="s">
        <v>133</v>
      </c>
      <c r="J120" s="16"/>
      <c r="K120" s="35">
        <v>4720</v>
      </c>
      <c r="L120" s="19">
        <f t="shared" si="2"/>
        <v>296955505.25410408</v>
      </c>
      <c r="M120" s="7"/>
    </row>
    <row r="121" spans="2:13" ht="36" x14ac:dyDescent="0.35">
      <c r="B121" s="5"/>
      <c r="C121" s="33">
        <v>45693</v>
      </c>
      <c r="D121" s="16"/>
      <c r="E121" s="16">
        <v>124</v>
      </c>
      <c r="F121" s="16" t="s">
        <v>134</v>
      </c>
      <c r="G121" s="16"/>
      <c r="H121" s="34" t="s">
        <v>135</v>
      </c>
      <c r="I121" s="34" t="s">
        <v>136</v>
      </c>
      <c r="J121" s="16"/>
      <c r="K121" s="35">
        <v>11590</v>
      </c>
      <c r="L121" s="19">
        <f t="shared" si="2"/>
        <v>296943915.25410408</v>
      </c>
      <c r="M121" s="7"/>
    </row>
    <row r="122" spans="2:13" ht="54" x14ac:dyDescent="0.35">
      <c r="B122" s="5"/>
      <c r="C122" s="33">
        <v>45693</v>
      </c>
      <c r="D122" s="16"/>
      <c r="E122" s="16">
        <v>126</v>
      </c>
      <c r="F122" s="34" t="s">
        <v>137</v>
      </c>
      <c r="G122" s="16"/>
      <c r="H122" s="34" t="s">
        <v>138</v>
      </c>
      <c r="I122" s="34" t="s">
        <v>139</v>
      </c>
      <c r="J122" s="16"/>
      <c r="K122" s="35">
        <v>106200</v>
      </c>
      <c r="L122" s="19">
        <f t="shared" si="2"/>
        <v>296837715.25410408</v>
      </c>
      <c r="M122" s="7"/>
    </row>
    <row r="123" spans="2:13" ht="54" x14ac:dyDescent="0.35">
      <c r="B123" s="5"/>
      <c r="C123" s="33">
        <v>45693</v>
      </c>
      <c r="D123" s="16"/>
      <c r="E123" s="16">
        <v>128</v>
      </c>
      <c r="F123" s="16" t="s">
        <v>131</v>
      </c>
      <c r="G123" s="16"/>
      <c r="H123" s="34" t="s">
        <v>132</v>
      </c>
      <c r="I123" s="34" t="s">
        <v>140</v>
      </c>
      <c r="J123" s="16"/>
      <c r="K123" s="35">
        <v>146969</v>
      </c>
      <c r="L123" s="19">
        <f t="shared" si="2"/>
        <v>296690746.25410408</v>
      </c>
      <c r="M123" s="7"/>
    </row>
    <row r="124" spans="2:13" ht="36" x14ac:dyDescent="0.35">
      <c r="B124" s="5"/>
      <c r="C124" s="33">
        <v>45693</v>
      </c>
      <c r="D124" s="16"/>
      <c r="E124" s="16">
        <v>134</v>
      </c>
      <c r="F124" s="34" t="s">
        <v>141</v>
      </c>
      <c r="G124" s="16"/>
      <c r="H124" s="34" t="s">
        <v>142</v>
      </c>
      <c r="I124" s="34" t="s">
        <v>143</v>
      </c>
      <c r="J124" s="16"/>
      <c r="K124" s="35">
        <v>21705746.629999999</v>
      </c>
      <c r="L124" s="19">
        <f t="shared" si="2"/>
        <v>274984999.62410408</v>
      </c>
      <c r="M124" s="7"/>
    </row>
    <row r="125" spans="2:13" ht="36" x14ac:dyDescent="0.35">
      <c r="B125" s="5"/>
      <c r="C125" s="33">
        <v>45694</v>
      </c>
      <c r="D125" s="16"/>
      <c r="E125" s="16">
        <v>148</v>
      </c>
      <c r="F125" s="16" t="s">
        <v>144</v>
      </c>
      <c r="G125" s="16"/>
      <c r="H125" s="34" t="s">
        <v>145</v>
      </c>
      <c r="I125" s="34" t="s">
        <v>146</v>
      </c>
      <c r="J125" s="16"/>
      <c r="K125" s="35">
        <v>409732.62</v>
      </c>
      <c r="L125" s="19">
        <f t="shared" si="2"/>
        <v>274575267.00410408</v>
      </c>
      <c r="M125" s="7"/>
    </row>
    <row r="126" spans="2:13" ht="36" x14ac:dyDescent="0.35">
      <c r="B126" s="5"/>
      <c r="C126" s="33">
        <v>45694</v>
      </c>
      <c r="D126" s="16"/>
      <c r="E126" s="16">
        <v>153</v>
      </c>
      <c r="F126" s="16" t="s">
        <v>147</v>
      </c>
      <c r="G126" s="16"/>
      <c r="H126" s="34" t="s">
        <v>148</v>
      </c>
      <c r="I126" s="34" t="s">
        <v>149</v>
      </c>
      <c r="J126" s="16"/>
      <c r="K126" s="35">
        <v>1809326.16</v>
      </c>
      <c r="L126" s="19">
        <f t="shared" si="2"/>
        <v>272765940.84410405</v>
      </c>
      <c r="M126" s="7"/>
    </row>
    <row r="127" spans="2:13" ht="36" x14ac:dyDescent="0.35">
      <c r="B127" s="5"/>
      <c r="C127" s="33">
        <v>45694</v>
      </c>
      <c r="D127" s="16"/>
      <c r="E127" s="16">
        <v>157</v>
      </c>
      <c r="F127" s="34" t="s">
        <v>137</v>
      </c>
      <c r="G127" s="16"/>
      <c r="H127" s="34" t="s">
        <v>150</v>
      </c>
      <c r="I127" s="34" t="s">
        <v>151</v>
      </c>
      <c r="J127" s="16"/>
      <c r="K127" s="35">
        <v>138414</v>
      </c>
      <c r="L127" s="19">
        <f t="shared" si="2"/>
        <v>272627526.84410405</v>
      </c>
      <c r="M127" s="7"/>
    </row>
    <row r="128" spans="2:13" ht="37.5" customHeight="1" x14ac:dyDescent="0.35">
      <c r="B128" s="5"/>
      <c r="C128" s="33">
        <v>45694</v>
      </c>
      <c r="D128" s="16"/>
      <c r="E128" s="16"/>
      <c r="F128" s="34" t="s">
        <v>152</v>
      </c>
      <c r="G128" s="16"/>
      <c r="H128" s="34" t="s">
        <v>120</v>
      </c>
      <c r="I128" s="34" t="s">
        <v>153</v>
      </c>
      <c r="J128" s="19">
        <v>3363034.011012</v>
      </c>
      <c r="K128" s="35"/>
      <c r="L128" s="19">
        <f t="shared" si="2"/>
        <v>275990560.85511607</v>
      </c>
      <c r="M128" s="7"/>
    </row>
    <row r="129" spans="2:13" ht="38.25" customHeight="1" x14ac:dyDescent="0.35">
      <c r="B129" s="5"/>
      <c r="C129" s="33">
        <v>45694</v>
      </c>
      <c r="D129" s="16"/>
      <c r="E129" s="16"/>
      <c r="F129" s="16" t="s">
        <v>154</v>
      </c>
      <c r="G129" s="16"/>
      <c r="H129" s="34" t="s">
        <v>120</v>
      </c>
      <c r="I129" s="34" t="s">
        <v>155</v>
      </c>
      <c r="J129" s="19">
        <v>175541305.37828302</v>
      </c>
      <c r="K129" s="35"/>
      <c r="L129" s="19">
        <f t="shared" si="2"/>
        <v>451531866.23339909</v>
      </c>
      <c r="M129" s="7"/>
    </row>
    <row r="130" spans="2:13" ht="54" x14ac:dyDescent="0.35">
      <c r="B130" s="5"/>
      <c r="C130" s="33">
        <v>45698</v>
      </c>
      <c r="D130" s="16"/>
      <c r="E130" s="16">
        <v>166</v>
      </c>
      <c r="F130" s="16" t="s">
        <v>144</v>
      </c>
      <c r="G130" s="16"/>
      <c r="H130" s="34" t="s">
        <v>156</v>
      </c>
      <c r="I130" s="34" t="s">
        <v>157</v>
      </c>
      <c r="J130" s="19"/>
      <c r="K130" s="35">
        <v>300000</v>
      </c>
      <c r="L130" s="19">
        <f>+L129+J130-K130</f>
        <v>451231866.23339909</v>
      </c>
      <c r="M130" s="7"/>
    </row>
    <row r="131" spans="2:13" ht="54" x14ac:dyDescent="0.35">
      <c r="B131" s="5"/>
      <c r="C131" s="33">
        <v>45700</v>
      </c>
      <c r="D131" s="16"/>
      <c r="E131" s="16">
        <v>171</v>
      </c>
      <c r="F131" s="16" t="s">
        <v>158</v>
      </c>
      <c r="G131" s="16"/>
      <c r="H131" s="34" t="s">
        <v>159</v>
      </c>
      <c r="I131" s="34" t="s">
        <v>160</v>
      </c>
      <c r="J131" s="19"/>
      <c r="K131" s="35">
        <v>25063.200000000001</v>
      </c>
      <c r="L131" s="19">
        <f t="shared" si="2"/>
        <v>451206803.03339911</v>
      </c>
      <c r="M131" s="7"/>
    </row>
    <row r="132" spans="2:13" ht="36" x14ac:dyDescent="0.35">
      <c r="B132" s="5"/>
      <c r="C132" s="33">
        <v>45700</v>
      </c>
      <c r="D132" s="16"/>
      <c r="E132" s="16">
        <v>173</v>
      </c>
      <c r="F132" s="16" t="s">
        <v>161</v>
      </c>
      <c r="G132" s="16"/>
      <c r="H132" s="34" t="s">
        <v>162</v>
      </c>
      <c r="I132" s="34" t="s">
        <v>163</v>
      </c>
      <c r="J132" s="19"/>
      <c r="K132" s="35">
        <v>3540</v>
      </c>
      <c r="L132" s="19">
        <f t="shared" si="2"/>
        <v>451203263.03339911</v>
      </c>
      <c r="M132" s="7"/>
    </row>
    <row r="133" spans="2:13" ht="36" x14ac:dyDescent="0.35">
      <c r="B133" s="5"/>
      <c r="C133" s="33">
        <v>45700</v>
      </c>
      <c r="D133" s="16"/>
      <c r="E133" s="16">
        <v>177</v>
      </c>
      <c r="F133" s="16" t="s">
        <v>164</v>
      </c>
      <c r="G133" s="16"/>
      <c r="H133" s="34" t="s">
        <v>165</v>
      </c>
      <c r="I133" s="34" t="s">
        <v>166</v>
      </c>
      <c r="J133" s="19"/>
      <c r="K133" s="35">
        <v>463150</v>
      </c>
      <c r="L133" s="19">
        <f t="shared" si="2"/>
        <v>450740113.03339911</v>
      </c>
      <c r="M133" s="7"/>
    </row>
    <row r="134" spans="2:13" ht="36" x14ac:dyDescent="0.35">
      <c r="B134" s="5"/>
      <c r="C134" s="33">
        <v>45700</v>
      </c>
      <c r="D134" s="16"/>
      <c r="E134" s="16">
        <v>182</v>
      </c>
      <c r="F134" s="16" t="s">
        <v>167</v>
      </c>
      <c r="G134" s="16"/>
      <c r="H134" s="34" t="s">
        <v>168</v>
      </c>
      <c r="I134" s="34" t="s">
        <v>169</v>
      </c>
      <c r="J134" s="19"/>
      <c r="K134" s="35">
        <v>224726.39999999999</v>
      </c>
      <c r="L134" s="19">
        <f t="shared" si="2"/>
        <v>450515386.63339913</v>
      </c>
      <c r="M134" s="7"/>
    </row>
    <row r="135" spans="2:13" ht="28.5" customHeight="1" x14ac:dyDescent="0.35">
      <c r="B135" s="5"/>
      <c r="C135" s="33">
        <v>45700</v>
      </c>
      <c r="D135" s="16"/>
      <c r="E135" s="16">
        <v>189</v>
      </c>
      <c r="F135" s="16" t="s">
        <v>170</v>
      </c>
      <c r="G135" s="16"/>
      <c r="H135" s="34" t="s">
        <v>171</v>
      </c>
      <c r="I135" s="34" t="s">
        <v>172</v>
      </c>
      <c r="J135" s="19"/>
      <c r="K135" s="35">
        <v>11800</v>
      </c>
      <c r="L135" s="19">
        <f t="shared" si="2"/>
        <v>450503586.63339913</v>
      </c>
      <c r="M135" s="7"/>
    </row>
    <row r="136" spans="2:13" x14ac:dyDescent="0.35">
      <c r="B136" s="5"/>
      <c r="C136" s="33">
        <v>45700</v>
      </c>
      <c r="D136" s="16"/>
      <c r="E136" s="16"/>
      <c r="F136" s="16" t="s">
        <v>173</v>
      </c>
      <c r="G136" s="16"/>
      <c r="H136" s="34" t="s">
        <v>120</v>
      </c>
      <c r="I136" s="34" t="s">
        <v>174</v>
      </c>
      <c r="J136" s="19">
        <v>3007746.5</v>
      </c>
      <c r="K136" s="35"/>
      <c r="L136" s="19">
        <f t="shared" si="2"/>
        <v>453511333.13339913</v>
      </c>
      <c r="M136" s="7"/>
    </row>
    <row r="137" spans="2:13" x14ac:dyDescent="0.35">
      <c r="B137" s="5"/>
      <c r="C137" s="33" t="s">
        <v>175</v>
      </c>
      <c r="D137" s="16"/>
      <c r="E137" s="16">
        <v>198</v>
      </c>
      <c r="F137" s="16" t="s">
        <v>176</v>
      </c>
      <c r="G137" s="16"/>
      <c r="H137" s="34" t="s">
        <v>120</v>
      </c>
      <c r="I137" s="34" t="s">
        <v>177</v>
      </c>
      <c r="J137" s="19"/>
      <c r="K137" s="35">
        <v>2160000</v>
      </c>
      <c r="L137" s="19">
        <f t="shared" si="2"/>
        <v>451351333.13339913</v>
      </c>
      <c r="M137" s="7"/>
    </row>
    <row r="138" spans="2:13" ht="36" x14ac:dyDescent="0.35">
      <c r="B138" s="5"/>
      <c r="C138" s="33" t="s">
        <v>178</v>
      </c>
      <c r="D138" s="16"/>
      <c r="E138" s="36" t="s">
        <v>179</v>
      </c>
      <c r="F138" s="34" t="s">
        <v>180</v>
      </c>
      <c r="G138" s="16"/>
      <c r="H138" s="34" t="s">
        <v>120</v>
      </c>
      <c r="I138" s="34" t="s">
        <v>181</v>
      </c>
      <c r="J138" s="19"/>
      <c r="K138" s="35">
        <v>5439616.0700000003</v>
      </c>
      <c r="L138" s="19">
        <f t="shared" si="2"/>
        <v>445911717.06339914</v>
      </c>
      <c r="M138" s="7"/>
    </row>
    <row r="139" spans="2:13" ht="36" x14ac:dyDescent="0.35">
      <c r="B139" s="5"/>
      <c r="C139" s="33" t="s">
        <v>178</v>
      </c>
      <c r="D139" s="16"/>
      <c r="E139" s="36" t="s">
        <v>182</v>
      </c>
      <c r="F139" s="34" t="s">
        <v>183</v>
      </c>
      <c r="G139" s="16"/>
      <c r="H139" s="34" t="s">
        <v>120</v>
      </c>
      <c r="I139" s="34" t="s">
        <v>184</v>
      </c>
      <c r="J139" s="19"/>
      <c r="K139" s="35">
        <v>5056815.6100000003</v>
      </c>
      <c r="L139" s="19">
        <f t="shared" si="2"/>
        <v>440854901.45339912</v>
      </c>
      <c r="M139" s="7"/>
    </row>
    <row r="140" spans="2:13" ht="36" x14ac:dyDescent="0.35">
      <c r="B140" s="5"/>
      <c r="C140" s="33" t="s">
        <v>178</v>
      </c>
      <c r="D140" s="16"/>
      <c r="E140" s="36" t="s">
        <v>185</v>
      </c>
      <c r="F140" s="34" t="s">
        <v>186</v>
      </c>
      <c r="G140" s="16"/>
      <c r="H140" s="34" t="s">
        <v>120</v>
      </c>
      <c r="I140" s="34" t="s">
        <v>187</v>
      </c>
      <c r="J140" s="19"/>
      <c r="K140" s="35">
        <v>98067.83</v>
      </c>
      <c r="L140" s="19">
        <f t="shared" si="2"/>
        <v>440756833.62339914</v>
      </c>
      <c r="M140" s="7"/>
    </row>
    <row r="141" spans="2:13" x14ac:dyDescent="0.35">
      <c r="B141" s="5"/>
      <c r="C141" s="33" t="s">
        <v>178</v>
      </c>
      <c r="D141" s="16"/>
      <c r="E141" s="36" t="s">
        <v>188</v>
      </c>
      <c r="F141" s="16" t="s">
        <v>189</v>
      </c>
      <c r="G141" s="16"/>
      <c r="H141" s="34" t="s">
        <v>120</v>
      </c>
      <c r="I141" s="34" t="s">
        <v>190</v>
      </c>
      <c r="J141" s="19"/>
      <c r="K141" s="35">
        <v>40000</v>
      </c>
      <c r="L141" s="19">
        <f t="shared" si="2"/>
        <v>440716833.62339914</v>
      </c>
      <c r="M141" s="7"/>
    </row>
    <row r="142" spans="2:13" ht="36" x14ac:dyDescent="0.35">
      <c r="B142" s="5"/>
      <c r="C142" s="33" t="s">
        <v>191</v>
      </c>
      <c r="D142" s="16"/>
      <c r="E142" s="36" t="s">
        <v>192</v>
      </c>
      <c r="F142" s="34" t="s">
        <v>193</v>
      </c>
      <c r="G142" s="16"/>
      <c r="H142" s="34" t="s">
        <v>120</v>
      </c>
      <c r="I142" s="34" t="s">
        <v>194</v>
      </c>
      <c r="J142" s="19"/>
      <c r="K142" s="35">
        <v>39266.6</v>
      </c>
      <c r="L142" s="19">
        <f t="shared" si="2"/>
        <v>440677567.02339911</v>
      </c>
      <c r="M142" s="7"/>
    </row>
    <row r="143" spans="2:13" ht="36" x14ac:dyDescent="0.35">
      <c r="B143" s="5"/>
      <c r="C143" s="33" t="s">
        <v>191</v>
      </c>
      <c r="D143" s="16"/>
      <c r="E143" s="36" t="s">
        <v>195</v>
      </c>
      <c r="F143" s="16" t="s">
        <v>196</v>
      </c>
      <c r="G143" s="16"/>
      <c r="H143" s="34" t="s">
        <v>197</v>
      </c>
      <c r="I143" s="34" t="s">
        <v>198</v>
      </c>
      <c r="J143" s="19"/>
      <c r="K143" s="35">
        <v>4753481.75</v>
      </c>
      <c r="L143" s="19">
        <f t="shared" si="2"/>
        <v>435924085.27339911</v>
      </c>
      <c r="M143" s="7"/>
    </row>
    <row r="144" spans="2:13" x14ac:dyDescent="0.35">
      <c r="B144" s="5"/>
      <c r="C144" s="33" t="s">
        <v>191</v>
      </c>
      <c r="D144" s="16"/>
      <c r="E144" s="16"/>
      <c r="F144" s="16" t="s">
        <v>199</v>
      </c>
      <c r="G144" s="16"/>
      <c r="H144" s="34" t="s">
        <v>120</v>
      </c>
      <c r="I144" s="34" t="s">
        <v>200</v>
      </c>
      <c r="J144" s="19">
        <v>2841729.2725673947</v>
      </c>
      <c r="K144" s="35"/>
      <c r="L144" s="19">
        <f>+L143+J144-K144</f>
        <v>438765814.54596651</v>
      </c>
      <c r="M144" s="7"/>
    </row>
    <row r="145" spans="2:13" x14ac:dyDescent="0.35">
      <c r="B145" s="5"/>
      <c r="C145" s="33" t="s">
        <v>191</v>
      </c>
      <c r="D145" s="16"/>
      <c r="E145" s="16"/>
      <c r="F145" s="16" t="s">
        <v>201</v>
      </c>
      <c r="G145" s="16"/>
      <c r="H145" s="34" t="s">
        <v>120</v>
      </c>
      <c r="I145" s="34" t="s">
        <v>202</v>
      </c>
      <c r="J145" s="19">
        <v>159724446.32743257</v>
      </c>
      <c r="K145" s="35"/>
      <c r="L145" s="19">
        <f>+L144+J145-K145</f>
        <v>598490260.87339902</v>
      </c>
      <c r="M145" s="7"/>
    </row>
    <row r="146" spans="2:13" x14ac:dyDescent="0.35">
      <c r="B146" s="5"/>
      <c r="C146" s="33" t="s">
        <v>203</v>
      </c>
      <c r="D146" s="16"/>
      <c r="E146" s="36" t="s">
        <v>204</v>
      </c>
      <c r="F146" s="16" t="s">
        <v>176</v>
      </c>
      <c r="G146" s="16"/>
      <c r="H146" s="34" t="s">
        <v>120</v>
      </c>
      <c r="I146" s="34" t="s">
        <v>205</v>
      </c>
      <c r="J146" s="19"/>
      <c r="K146" s="35">
        <v>12468000</v>
      </c>
      <c r="L146" s="19">
        <f>+L145+J146-K146</f>
        <v>586022260.87339902</v>
      </c>
      <c r="M146" s="7"/>
    </row>
    <row r="147" spans="2:13" ht="36" x14ac:dyDescent="0.35">
      <c r="B147" s="5"/>
      <c r="C147" s="33" t="s">
        <v>203</v>
      </c>
      <c r="D147" s="16"/>
      <c r="E147" s="36" t="s">
        <v>206</v>
      </c>
      <c r="F147" s="16" t="s">
        <v>207</v>
      </c>
      <c r="G147" s="16"/>
      <c r="H147" s="34" t="s">
        <v>208</v>
      </c>
      <c r="I147" s="34" t="s">
        <v>209</v>
      </c>
      <c r="J147" s="19"/>
      <c r="K147" s="35">
        <v>82511.5</v>
      </c>
      <c r="L147" s="19">
        <f>+L146+J147-K147</f>
        <v>585939749.37339902</v>
      </c>
      <c r="M147" s="7"/>
    </row>
    <row r="148" spans="2:13" ht="36" x14ac:dyDescent="0.35">
      <c r="B148" s="5"/>
      <c r="C148" s="33" t="s">
        <v>203</v>
      </c>
      <c r="D148" s="16"/>
      <c r="E148" s="36" t="s">
        <v>210</v>
      </c>
      <c r="F148" s="16" t="s">
        <v>211</v>
      </c>
      <c r="G148" s="16"/>
      <c r="H148" s="34" t="s">
        <v>212</v>
      </c>
      <c r="I148" s="34" t="s">
        <v>213</v>
      </c>
      <c r="J148" s="19"/>
      <c r="K148" s="35">
        <v>312464</v>
      </c>
      <c r="L148" s="19">
        <f>+L147+J148-K148</f>
        <v>585627285.37339902</v>
      </c>
      <c r="M148" s="7"/>
    </row>
    <row r="149" spans="2:13" ht="49.5" customHeight="1" x14ac:dyDescent="0.35">
      <c r="B149" s="5"/>
      <c r="C149" s="33" t="s">
        <v>203</v>
      </c>
      <c r="D149" s="16"/>
      <c r="E149" s="36" t="s">
        <v>214</v>
      </c>
      <c r="F149" s="16" t="s">
        <v>170</v>
      </c>
      <c r="G149" s="16"/>
      <c r="H149" s="34" t="s">
        <v>215</v>
      </c>
      <c r="I149" s="34" t="s">
        <v>216</v>
      </c>
      <c r="J149" s="19"/>
      <c r="K149" s="19">
        <v>80240</v>
      </c>
      <c r="L149" s="19">
        <f t="shared" si="2"/>
        <v>585547045.37339902</v>
      </c>
      <c r="M149" s="7"/>
    </row>
    <row r="150" spans="2:13" ht="36" x14ac:dyDescent="0.35">
      <c r="B150" s="5"/>
      <c r="C150" s="33" t="s">
        <v>203</v>
      </c>
      <c r="D150" s="16"/>
      <c r="E150" s="36" t="s">
        <v>217</v>
      </c>
      <c r="F150" s="16" t="s">
        <v>134</v>
      </c>
      <c r="G150" s="16"/>
      <c r="H150" s="34" t="s">
        <v>218</v>
      </c>
      <c r="I150" s="34" t="s">
        <v>219</v>
      </c>
      <c r="J150" s="19"/>
      <c r="K150" s="19">
        <v>73160</v>
      </c>
      <c r="L150" s="19">
        <f t="shared" si="2"/>
        <v>585473885.37339902</v>
      </c>
      <c r="M150" s="7"/>
    </row>
    <row r="151" spans="2:13" ht="54" x14ac:dyDescent="0.35">
      <c r="B151" s="5"/>
      <c r="C151" s="33" t="s">
        <v>203</v>
      </c>
      <c r="D151" s="16"/>
      <c r="E151" s="36" t="s">
        <v>220</v>
      </c>
      <c r="F151" s="16" t="s">
        <v>221</v>
      </c>
      <c r="G151" s="16"/>
      <c r="H151" s="34" t="s">
        <v>222</v>
      </c>
      <c r="I151" s="34" t="s">
        <v>223</v>
      </c>
      <c r="J151" s="19"/>
      <c r="K151" s="19">
        <v>77266.66</v>
      </c>
      <c r="L151" s="19">
        <f t="shared" si="2"/>
        <v>585396618.71339905</v>
      </c>
      <c r="M151" s="7"/>
    </row>
    <row r="152" spans="2:13" ht="36" x14ac:dyDescent="0.35">
      <c r="B152" s="5"/>
      <c r="C152" s="33" t="s">
        <v>203</v>
      </c>
      <c r="D152" s="16"/>
      <c r="E152" s="36" t="s">
        <v>224</v>
      </c>
      <c r="F152" s="16" t="s">
        <v>225</v>
      </c>
      <c r="G152" s="16"/>
      <c r="H152" s="34" t="s">
        <v>226</v>
      </c>
      <c r="I152" s="34" t="s">
        <v>227</v>
      </c>
      <c r="J152" s="19"/>
      <c r="K152" s="19">
        <v>282942.76</v>
      </c>
      <c r="L152" s="19">
        <f t="shared" si="2"/>
        <v>585113675.95339906</v>
      </c>
      <c r="M152" s="7"/>
    </row>
    <row r="153" spans="2:13" ht="36" x14ac:dyDescent="0.35">
      <c r="B153" s="5"/>
      <c r="C153" s="33" t="s">
        <v>203</v>
      </c>
      <c r="D153" s="16"/>
      <c r="E153" s="36" t="s">
        <v>228</v>
      </c>
      <c r="F153" s="16" t="s">
        <v>196</v>
      </c>
      <c r="G153" s="16"/>
      <c r="H153" s="34" t="s">
        <v>229</v>
      </c>
      <c r="I153" s="34" t="s">
        <v>230</v>
      </c>
      <c r="J153" s="19"/>
      <c r="K153" s="19">
        <v>14853607.49</v>
      </c>
      <c r="L153" s="19">
        <f t="shared" si="2"/>
        <v>570260068.46339905</v>
      </c>
      <c r="M153" s="7"/>
    </row>
    <row r="154" spans="2:13" ht="54" x14ac:dyDescent="0.35">
      <c r="B154" s="5"/>
      <c r="C154" s="33" t="s">
        <v>231</v>
      </c>
      <c r="D154" s="16"/>
      <c r="E154" s="36" t="s">
        <v>232</v>
      </c>
      <c r="F154" s="16" t="s">
        <v>233</v>
      </c>
      <c r="G154" s="16"/>
      <c r="H154" s="34" t="s">
        <v>234</v>
      </c>
      <c r="I154" s="34" t="s">
        <v>235</v>
      </c>
      <c r="J154" s="19"/>
      <c r="K154" s="19">
        <v>14310229.220000001</v>
      </c>
      <c r="L154" s="19">
        <f t="shared" si="2"/>
        <v>555949839.24339902</v>
      </c>
      <c r="M154" s="7"/>
    </row>
    <row r="155" spans="2:13" x14ac:dyDescent="0.35">
      <c r="B155" s="5"/>
      <c r="C155" s="33" t="s">
        <v>231</v>
      </c>
      <c r="D155" s="16"/>
      <c r="E155" s="36" t="s">
        <v>236</v>
      </c>
      <c r="F155" s="16" t="s">
        <v>176</v>
      </c>
      <c r="G155" s="16"/>
      <c r="H155" s="34" t="s">
        <v>120</v>
      </c>
      <c r="I155" s="34" t="s">
        <v>237</v>
      </c>
      <c r="J155" s="19"/>
      <c r="K155" s="19">
        <v>2180000</v>
      </c>
      <c r="L155" s="19">
        <f t="shared" si="2"/>
        <v>553769839.24339902</v>
      </c>
      <c r="M155" s="7"/>
    </row>
    <row r="156" spans="2:13" x14ac:dyDescent="0.35">
      <c r="B156" s="5"/>
      <c r="C156" s="33" t="s">
        <v>238</v>
      </c>
      <c r="D156" s="16"/>
      <c r="E156" s="36" t="s">
        <v>239</v>
      </c>
      <c r="F156" s="16" t="s">
        <v>176</v>
      </c>
      <c r="G156" s="16"/>
      <c r="H156" s="34" t="s">
        <v>120</v>
      </c>
      <c r="I156" s="34" t="s">
        <v>240</v>
      </c>
      <c r="J156" s="19"/>
      <c r="K156" s="19">
        <v>12759500</v>
      </c>
      <c r="L156" s="19">
        <f t="shared" si="2"/>
        <v>541010339.24339902</v>
      </c>
      <c r="M156" s="7"/>
    </row>
    <row r="157" spans="2:13" x14ac:dyDescent="0.35">
      <c r="B157" s="5"/>
      <c r="C157" s="33">
        <v>45713</v>
      </c>
      <c r="D157" s="16"/>
      <c r="E157" s="36"/>
      <c r="F157" s="16" t="s">
        <v>241</v>
      </c>
      <c r="G157" s="16"/>
      <c r="H157" s="34" t="s">
        <v>120</v>
      </c>
      <c r="I157" s="34" t="s">
        <v>242</v>
      </c>
      <c r="J157" s="19">
        <v>3006127.420434</v>
      </c>
      <c r="K157" s="19"/>
      <c r="L157" s="19">
        <f>+L156+J157-K157</f>
        <v>544016466.66383302</v>
      </c>
      <c r="M157" s="7"/>
    </row>
    <row r="158" spans="2:13" ht="36.75" customHeight="1" x14ac:dyDescent="0.35">
      <c r="B158" s="5"/>
      <c r="C158" s="33" t="s">
        <v>243</v>
      </c>
      <c r="D158" s="16"/>
      <c r="E158" s="36" t="s">
        <v>244</v>
      </c>
      <c r="F158" s="16" t="s">
        <v>170</v>
      </c>
      <c r="G158" s="16"/>
      <c r="H158" s="34" t="s">
        <v>171</v>
      </c>
      <c r="I158" s="34" t="s">
        <v>245</v>
      </c>
      <c r="J158" s="19"/>
      <c r="K158" s="19">
        <v>11800</v>
      </c>
      <c r="L158" s="19">
        <f>+L157+J158-K158</f>
        <v>544004666.66383302</v>
      </c>
      <c r="M158" s="7"/>
    </row>
    <row r="159" spans="2:13" ht="36.75" customHeight="1" x14ac:dyDescent="0.35">
      <c r="B159" s="5"/>
      <c r="C159" s="33" t="s">
        <v>243</v>
      </c>
      <c r="D159" s="16"/>
      <c r="E159" s="36" t="s">
        <v>246</v>
      </c>
      <c r="F159" s="16" t="s">
        <v>134</v>
      </c>
      <c r="G159" s="16"/>
      <c r="H159" s="34" t="s">
        <v>247</v>
      </c>
      <c r="I159" s="34" t="s">
        <v>248</v>
      </c>
      <c r="J159" s="19"/>
      <c r="K159" s="19">
        <v>51566.8</v>
      </c>
      <c r="L159" s="19">
        <f>+L158+J159-K159</f>
        <v>543953099.86383307</v>
      </c>
      <c r="M159" s="7"/>
    </row>
    <row r="160" spans="2:13" ht="36" x14ac:dyDescent="0.35">
      <c r="B160" s="5"/>
      <c r="C160" s="33" t="s">
        <v>243</v>
      </c>
      <c r="D160" s="16"/>
      <c r="E160" s="36" t="s">
        <v>249</v>
      </c>
      <c r="F160" s="16" t="s">
        <v>250</v>
      </c>
      <c r="G160" s="16"/>
      <c r="H160" s="34" t="s">
        <v>251</v>
      </c>
      <c r="I160" s="34" t="s">
        <v>252</v>
      </c>
      <c r="J160" s="16"/>
      <c r="K160" s="19">
        <v>391170</v>
      </c>
      <c r="L160" s="19">
        <f t="shared" ref="L160:L174" si="3">+L159+J160-K160</f>
        <v>543561929.86383307</v>
      </c>
      <c r="M160" s="7"/>
    </row>
    <row r="161" spans="2:13" ht="36" x14ac:dyDescent="0.35">
      <c r="B161" s="5"/>
      <c r="C161" s="33" t="s">
        <v>243</v>
      </c>
      <c r="D161" s="16"/>
      <c r="E161" s="36">
        <v>330</v>
      </c>
      <c r="F161" s="16" t="s">
        <v>253</v>
      </c>
      <c r="G161" s="16"/>
      <c r="H161" s="34" t="s">
        <v>150</v>
      </c>
      <c r="I161" s="34" t="s">
        <v>254</v>
      </c>
      <c r="J161" s="16"/>
      <c r="K161" s="19">
        <v>156291</v>
      </c>
      <c r="L161" s="19">
        <f t="shared" si="3"/>
        <v>543405638.86383307</v>
      </c>
      <c r="M161" s="7"/>
    </row>
    <row r="162" spans="2:13" ht="36" x14ac:dyDescent="0.35">
      <c r="B162" s="5"/>
      <c r="C162" s="33">
        <v>45714</v>
      </c>
      <c r="D162" s="16"/>
      <c r="E162" s="36">
        <v>337</v>
      </c>
      <c r="F162" s="34" t="s">
        <v>255</v>
      </c>
      <c r="G162" s="16"/>
      <c r="H162" s="16" t="s">
        <v>256</v>
      </c>
      <c r="I162" s="34" t="s">
        <v>257</v>
      </c>
      <c r="J162" s="16"/>
      <c r="K162" s="19">
        <v>79591</v>
      </c>
      <c r="L162" s="19">
        <f t="shared" si="3"/>
        <v>543326047.86383307</v>
      </c>
      <c r="M162" s="7"/>
    </row>
    <row r="163" spans="2:13" ht="36.75" customHeight="1" x14ac:dyDescent="0.35">
      <c r="B163" s="5"/>
      <c r="C163" s="33">
        <v>45714</v>
      </c>
      <c r="D163" s="16"/>
      <c r="E163" s="36">
        <v>339</v>
      </c>
      <c r="F163" s="34" t="s">
        <v>258</v>
      </c>
      <c r="G163" s="16"/>
      <c r="H163" s="16" t="s">
        <v>259</v>
      </c>
      <c r="I163" s="34" t="s">
        <v>260</v>
      </c>
      <c r="J163" s="16"/>
      <c r="K163" s="19">
        <v>13039</v>
      </c>
      <c r="L163" s="19">
        <f t="shared" si="3"/>
        <v>543313008.86383307</v>
      </c>
      <c r="M163" s="7"/>
    </row>
    <row r="164" spans="2:13" x14ac:dyDescent="0.35">
      <c r="B164" s="5"/>
      <c r="C164" s="33">
        <v>45714</v>
      </c>
      <c r="D164" s="16"/>
      <c r="E164" s="36">
        <v>341</v>
      </c>
      <c r="F164" s="34" t="s">
        <v>261</v>
      </c>
      <c r="G164" s="16"/>
      <c r="H164" s="34" t="s">
        <v>120</v>
      </c>
      <c r="I164" s="34" t="s">
        <v>262</v>
      </c>
      <c r="J164" s="16"/>
      <c r="K164" s="19">
        <v>163926.04</v>
      </c>
      <c r="L164" s="19">
        <f t="shared" si="3"/>
        <v>543149082.82383311</v>
      </c>
      <c r="M164" s="7"/>
    </row>
    <row r="165" spans="2:13" ht="36" x14ac:dyDescent="0.35">
      <c r="B165" s="5"/>
      <c r="C165" s="33">
        <v>45714</v>
      </c>
      <c r="D165" s="16"/>
      <c r="E165" s="36">
        <v>355</v>
      </c>
      <c r="F165" s="34" t="s">
        <v>125</v>
      </c>
      <c r="G165" s="16"/>
      <c r="H165" s="34" t="s">
        <v>142</v>
      </c>
      <c r="I165" s="34" t="s">
        <v>263</v>
      </c>
      <c r="J165" s="16"/>
      <c r="K165" s="19">
        <v>5446858.2999999998</v>
      </c>
      <c r="L165" s="19">
        <f t="shared" si="3"/>
        <v>537702224.52383316</v>
      </c>
      <c r="M165" s="7"/>
    </row>
    <row r="166" spans="2:13" ht="36" x14ac:dyDescent="0.35">
      <c r="B166" s="5"/>
      <c r="C166" s="33">
        <v>45714</v>
      </c>
      <c r="D166" s="16"/>
      <c r="E166" s="36">
        <v>362</v>
      </c>
      <c r="F166" s="34" t="s">
        <v>264</v>
      </c>
      <c r="G166" s="16"/>
      <c r="H166" s="34" t="s">
        <v>265</v>
      </c>
      <c r="I166" s="34" t="s">
        <v>266</v>
      </c>
      <c r="J166" s="16"/>
      <c r="K166" s="19">
        <v>952564.37</v>
      </c>
      <c r="L166" s="19">
        <f t="shared" si="3"/>
        <v>536749660.15383315</v>
      </c>
      <c r="M166" s="7"/>
    </row>
    <row r="167" spans="2:13" ht="36" x14ac:dyDescent="0.35">
      <c r="B167" s="5"/>
      <c r="C167" s="33">
        <v>45714</v>
      </c>
      <c r="D167" s="16"/>
      <c r="E167" s="36">
        <v>367</v>
      </c>
      <c r="F167" s="34" t="s">
        <v>125</v>
      </c>
      <c r="G167" s="16"/>
      <c r="H167" s="34" t="s">
        <v>267</v>
      </c>
      <c r="I167" s="34" t="s">
        <v>268</v>
      </c>
      <c r="J167" s="16"/>
      <c r="K167" s="19">
        <v>6182941.71</v>
      </c>
      <c r="L167" s="19">
        <f t="shared" si="3"/>
        <v>530566718.44383317</v>
      </c>
      <c r="M167" s="7"/>
    </row>
    <row r="168" spans="2:13" ht="36" x14ac:dyDescent="0.35">
      <c r="B168" s="5"/>
      <c r="C168" s="33">
        <v>45716</v>
      </c>
      <c r="D168" s="16"/>
      <c r="E168" s="36">
        <v>382</v>
      </c>
      <c r="F168" s="34" t="s">
        <v>269</v>
      </c>
      <c r="G168" s="16"/>
      <c r="H168" s="34" t="s">
        <v>270</v>
      </c>
      <c r="I168" s="34" t="s">
        <v>271</v>
      </c>
      <c r="J168" s="16"/>
      <c r="K168" s="19">
        <v>7309751.8499999996</v>
      </c>
      <c r="L168" s="19">
        <f t="shared" si="3"/>
        <v>523256966.59383315</v>
      </c>
      <c r="M168" s="7"/>
    </row>
    <row r="169" spans="2:13" ht="36" x14ac:dyDescent="0.35">
      <c r="B169" s="5"/>
      <c r="C169" s="33">
        <v>45716</v>
      </c>
      <c r="D169" s="16"/>
      <c r="E169" s="36">
        <v>384</v>
      </c>
      <c r="F169" s="34" t="s">
        <v>272</v>
      </c>
      <c r="G169" s="16"/>
      <c r="H169" s="34" t="s">
        <v>273</v>
      </c>
      <c r="I169" s="34" t="s">
        <v>274</v>
      </c>
      <c r="J169" s="16"/>
      <c r="K169" s="19">
        <v>157051.98000000001</v>
      </c>
      <c r="L169" s="19">
        <f t="shared" si="3"/>
        <v>523099914.61383313</v>
      </c>
      <c r="M169" s="7"/>
    </row>
    <row r="170" spans="2:13" ht="36" x14ac:dyDescent="0.35">
      <c r="B170" s="5"/>
      <c r="C170" s="33">
        <v>45716</v>
      </c>
      <c r="D170" s="16"/>
      <c r="E170" s="36">
        <v>388</v>
      </c>
      <c r="F170" s="34" t="s">
        <v>250</v>
      </c>
      <c r="G170" s="16"/>
      <c r="H170" s="34" t="s">
        <v>275</v>
      </c>
      <c r="I170" s="34" t="s">
        <v>276</v>
      </c>
      <c r="J170" s="16"/>
      <c r="K170" s="19">
        <v>3049.12</v>
      </c>
      <c r="L170" s="19">
        <f t="shared" si="3"/>
        <v>523096865.49383312</v>
      </c>
      <c r="M170" s="7"/>
    </row>
    <row r="171" spans="2:13" ht="36" x14ac:dyDescent="0.35">
      <c r="B171" s="5"/>
      <c r="C171" s="33">
        <v>45716</v>
      </c>
      <c r="D171" s="16"/>
      <c r="E171" s="36">
        <v>390</v>
      </c>
      <c r="F171" s="34" t="s">
        <v>128</v>
      </c>
      <c r="G171" s="16"/>
      <c r="H171" s="34" t="s">
        <v>277</v>
      </c>
      <c r="I171" s="34" t="s">
        <v>278</v>
      </c>
      <c r="J171" s="16"/>
      <c r="K171" s="19">
        <v>1093.33</v>
      </c>
      <c r="L171" s="19">
        <f t="shared" si="3"/>
        <v>523095772.16383314</v>
      </c>
      <c r="M171" s="7"/>
    </row>
    <row r="172" spans="2:13" ht="36" x14ac:dyDescent="0.35">
      <c r="B172" s="5"/>
      <c r="C172" s="33">
        <v>45716</v>
      </c>
      <c r="D172" s="16"/>
      <c r="E172" s="36">
        <v>392</v>
      </c>
      <c r="F172" s="34" t="s">
        <v>125</v>
      </c>
      <c r="G172" s="16"/>
      <c r="H172" s="34" t="s">
        <v>279</v>
      </c>
      <c r="I172" s="34" t="s">
        <v>280</v>
      </c>
      <c r="J172" s="16"/>
      <c r="K172" s="19">
        <v>13326698.76</v>
      </c>
      <c r="L172" s="19">
        <f t="shared" si="3"/>
        <v>509769073.40383315</v>
      </c>
      <c r="M172" s="7"/>
    </row>
    <row r="173" spans="2:13" ht="36" x14ac:dyDescent="0.35">
      <c r="B173" s="5"/>
      <c r="C173" s="33">
        <v>45716</v>
      </c>
      <c r="D173" s="16"/>
      <c r="E173" s="36">
        <v>394</v>
      </c>
      <c r="F173" s="37" t="s">
        <v>250</v>
      </c>
      <c r="G173" s="16"/>
      <c r="H173" s="34" t="s">
        <v>281</v>
      </c>
      <c r="I173" s="34" t="s">
        <v>282</v>
      </c>
      <c r="J173" s="16"/>
      <c r="K173" s="19">
        <v>43276.5</v>
      </c>
      <c r="L173" s="19">
        <f t="shared" si="3"/>
        <v>509725796.90383315</v>
      </c>
      <c r="M173" s="7"/>
    </row>
    <row r="174" spans="2:13" x14ac:dyDescent="0.35">
      <c r="B174" s="5"/>
      <c r="C174" s="33"/>
      <c r="D174" s="16"/>
      <c r="E174" s="36"/>
      <c r="F174" s="34"/>
      <c r="G174" s="16"/>
      <c r="H174" s="34"/>
      <c r="I174" s="34"/>
      <c r="J174" s="19"/>
      <c r="K174" s="19"/>
      <c r="L174" s="19">
        <f t="shared" si="3"/>
        <v>509725796.90383315</v>
      </c>
      <c r="M174" s="7"/>
    </row>
    <row r="175" spans="2:13" x14ac:dyDescent="0.35">
      <c r="B175" s="5"/>
      <c r="J175" s="2"/>
      <c r="K175" s="2"/>
      <c r="L175" s="21"/>
      <c r="M175" s="7"/>
    </row>
    <row r="176" spans="2:13" ht="31.5" customHeight="1" thickBot="1" x14ac:dyDescent="0.4">
      <c r="B176" s="5"/>
      <c r="I176" s="22" t="s">
        <v>108</v>
      </c>
      <c r="J176" s="23">
        <f>+SUM(J115:J174)</f>
        <v>347484388.909729</v>
      </c>
      <c r="K176" s="23">
        <f>+SUM(K115:K174)</f>
        <v>148661192.36999997</v>
      </c>
      <c r="L176" s="23">
        <f>+L174</f>
        <v>509725796.90383315</v>
      </c>
      <c r="M176" s="7"/>
    </row>
    <row r="177" spans="2:13" ht="18.75" thickTop="1" x14ac:dyDescent="0.35">
      <c r="B177" s="5"/>
      <c r="M177" s="7"/>
    </row>
    <row r="178" spans="2:13" x14ac:dyDescent="0.35">
      <c r="B178" s="5"/>
      <c r="M178" s="7"/>
    </row>
    <row r="179" spans="2:13" x14ac:dyDescent="0.35">
      <c r="B179" s="5"/>
      <c r="M179" s="7"/>
    </row>
    <row r="180" spans="2:13" x14ac:dyDescent="0.35">
      <c r="B180" s="5"/>
      <c r="C180" s="25" t="s">
        <v>109</v>
      </c>
      <c r="D180" s="25"/>
      <c r="E180" s="25"/>
      <c r="H180" s="26" t="s">
        <v>110</v>
      </c>
      <c r="J180" s="25" t="s">
        <v>110</v>
      </c>
      <c r="K180" s="25"/>
      <c r="M180" s="7"/>
    </row>
    <row r="181" spans="2:13" x14ac:dyDescent="0.35">
      <c r="B181" s="5"/>
      <c r="C181" s="27" t="s">
        <v>111</v>
      </c>
      <c r="D181" s="27"/>
      <c r="E181" s="27"/>
      <c r="H181" s="28" t="s">
        <v>112</v>
      </c>
      <c r="J181" s="27" t="s">
        <v>113</v>
      </c>
      <c r="K181" s="27"/>
      <c r="M181" s="7"/>
    </row>
    <row r="182" spans="2:13" x14ac:dyDescent="0.35">
      <c r="B182" s="5"/>
      <c r="C182" s="6" t="s">
        <v>114</v>
      </c>
      <c r="D182" s="6"/>
      <c r="E182" s="6"/>
      <c r="H182" s="29" t="s">
        <v>115</v>
      </c>
      <c r="J182" s="6" t="s">
        <v>116</v>
      </c>
      <c r="K182" s="6"/>
      <c r="M182" s="7"/>
    </row>
    <row r="183" spans="2:13" x14ac:dyDescent="0.35">
      <c r="B183" s="30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2"/>
    </row>
    <row r="186" spans="2:13" x14ac:dyDescent="0.35"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3"/>
    </row>
    <row r="187" spans="2:13" x14ac:dyDescent="0.35">
      <c r="B187" s="5"/>
      <c r="C187" s="6" t="s">
        <v>0</v>
      </c>
      <c r="D187" s="6"/>
      <c r="E187" s="6"/>
      <c r="F187" s="6"/>
      <c r="G187" s="6"/>
      <c r="H187" s="6"/>
      <c r="I187" s="6"/>
      <c r="J187" s="6"/>
      <c r="K187" s="6"/>
      <c r="L187" s="6"/>
      <c r="M187" s="7"/>
    </row>
    <row r="188" spans="2:13" x14ac:dyDescent="0.35">
      <c r="B188" s="5"/>
      <c r="C188" s="6" t="s">
        <v>1</v>
      </c>
      <c r="D188" s="6"/>
      <c r="E188" s="6"/>
      <c r="F188" s="6"/>
      <c r="G188" s="6"/>
      <c r="H188" s="6"/>
      <c r="I188" s="6"/>
      <c r="J188" s="6"/>
      <c r="K188" s="6"/>
      <c r="L188" s="6"/>
      <c r="M188" s="7"/>
    </row>
    <row r="189" spans="2:13" x14ac:dyDescent="0.35">
      <c r="B189" s="5"/>
      <c r="C189" s="6" t="s">
        <v>2</v>
      </c>
      <c r="D189" s="6"/>
      <c r="E189" s="6"/>
      <c r="F189" s="6"/>
      <c r="G189" s="6"/>
      <c r="H189" s="6"/>
      <c r="I189" s="6"/>
      <c r="J189" s="6"/>
      <c r="K189" s="6"/>
      <c r="L189" s="6"/>
      <c r="M189" s="7"/>
    </row>
    <row r="190" spans="2:13" x14ac:dyDescent="0.35">
      <c r="B190" s="5"/>
      <c r="C190" s="6" t="s">
        <v>283</v>
      </c>
      <c r="D190" s="6"/>
      <c r="E190" s="6"/>
      <c r="F190" s="6"/>
      <c r="G190" s="6"/>
      <c r="H190" s="6"/>
      <c r="I190" s="6"/>
      <c r="J190" s="6"/>
      <c r="K190" s="6"/>
      <c r="L190" s="6"/>
      <c r="M190" s="7"/>
    </row>
    <row r="191" spans="2:13" x14ac:dyDescent="0.35">
      <c r="B191" s="5"/>
      <c r="C191" s="6" t="s">
        <v>284</v>
      </c>
      <c r="D191" s="6"/>
      <c r="E191" s="6"/>
      <c r="F191" s="6"/>
      <c r="G191" s="6"/>
      <c r="H191" s="6"/>
      <c r="I191" s="6"/>
      <c r="J191" s="6"/>
      <c r="K191" s="6"/>
      <c r="L191" s="6"/>
      <c r="M191" s="7"/>
    </row>
    <row r="192" spans="2:13" x14ac:dyDescent="0.35">
      <c r="B192" s="5"/>
      <c r="C192" s="8">
        <v>45716</v>
      </c>
      <c r="D192" s="8"/>
      <c r="E192" s="8"/>
      <c r="F192" s="8"/>
      <c r="G192" s="8"/>
      <c r="H192" s="8"/>
      <c r="I192" s="8"/>
      <c r="J192" s="8"/>
      <c r="K192" s="8"/>
      <c r="L192" s="8"/>
      <c r="M192" s="7"/>
    </row>
    <row r="193" spans="2:13" x14ac:dyDescent="0.35">
      <c r="B193" s="5"/>
      <c r="M193" s="7"/>
    </row>
    <row r="194" spans="2:13" ht="54" x14ac:dyDescent="0.35">
      <c r="B194" s="5"/>
      <c r="C194" s="9" t="s">
        <v>4</v>
      </c>
      <c r="D194" s="9" t="s">
        <v>5</v>
      </c>
      <c r="E194" s="9" t="s">
        <v>6</v>
      </c>
      <c r="F194" s="10" t="s">
        <v>7</v>
      </c>
      <c r="G194" s="10" t="s">
        <v>8</v>
      </c>
      <c r="H194" s="9" t="s">
        <v>9</v>
      </c>
      <c r="I194" s="9" t="s">
        <v>10</v>
      </c>
      <c r="J194" s="11" t="s">
        <v>11</v>
      </c>
      <c r="K194" s="11" t="s">
        <v>12</v>
      </c>
      <c r="L194" s="9" t="s">
        <v>13</v>
      </c>
      <c r="M194" s="7"/>
    </row>
    <row r="195" spans="2:13" x14ac:dyDescent="0.35">
      <c r="B195" s="5"/>
      <c r="K195" s="12" t="s">
        <v>14</v>
      </c>
      <c r="L195" s="13">
        <f>+'[1]Enero 2025'!L145</f>
        <v>236337790.94999996</v>
      </c>
      <c r="M195" s="7"/>
    </row>
    <row r="196" spans="2:13" x14ac:dyDescent="0.35">
      <c r="B196" s="5"/>
      <c r="C196" s="16"/>
      <c r="D196" s="16"/>
      <c r="E196" s="16"/>
      <c r="F196" s="16"/>
      <c r="G196" s="16"/>
      <c r="H196" s="16"/>
      <c r="I196" s="16"/>
      <c r="J196" s="16"/>
      <c r="K196" s="16"/>
      <c r="L196" s="19">
        <f>+L195+J196-K196</f>
        <v>236337790.94999996</v>
      </c>
      <c r="M196" s="7"/>
    </row>
    <row r="197" spans="2:13" x14ac:dyDescent="0.35">
      <c r="B197" s="5"/>
      <c r="C197" s="16"/>
      <c r="D197" s="16"/>
      <c r="E197" s="16"/>
      <c r="F197" s="16"/>
      <c r="G197" s="16"/>
      <c r="H197" s="16"/>
      <c r="I197" s="16"/>
      <c r="J197" s="16"/>
      <c r="K197" s="16"/>
      <c r="L197" s="19">
        <f>+L196+J197-K197</f>
        <v>236337790.94999996</v>
      </c>
      <c r="M197" s="7"/>
    </row>
    <row r="198" spans="2:13" x14ac:dyDescent="0.35">
      <c r="B198" s="5"/>
      <c r="C198" s="16"/>
      <c r="D198" s="16"/>
      <c r="E198" s="16"/>
      <c r="F198" s="16"/>
      <c r="G198" s="16"/>
      <c r="H198" s="16"/>
      <c r="I198" s="16"/>
      <c r="J198" s="16"/>
      <c r="K198" s="16"/>
      <c r="L198" s="19">
        <f t="shared" ref="L198:L202" si="4">+L197+J198-K198</f>
        <v>236337790.94999996</v>
      </c>
      <c r="M198" s="7"/>
    </row>
    <row r="199" spans="2:13" x14ac:dyDescent="0.35">
      <c r="B199" s="5"/>
      <c r="C199" s="16"/>
      <c r="D199" s="16"/>
      <c r="E199" s="16"/>
      <c r="F199" s="16"/>
      <c r="G199" s="16"/>
      <c r="H199" s="16"/>
      <c r="I199" s="16"/>
      <c r="J199" s="16"/>
      <c r="K199" s="16"/>
      <c r="L199" s="19">
        <f t="shared" si="4"/>
        <v>236337790.94999996</v>
      </c>
      <c r="M199" s="7"/>
    </row>
    <row r="200" spans="2:13" x14ac:dyDescent="0.35">
      <c r="B200" s="5"/>
      <c r="C200" s="16"/>
      <c r="D200" s="16"/>
      <c r="E200" s="16"/>
      <c r="F200" s="16"/>
      <c r="G200" s="16"/>
      <c r="H200" s="16"/>
      <c r="I200" s="16"/>
      <c r="J200" s="16"/>
      <c r="K200" s="16"/>
      <c r="L200" s="19">
        <f t="shared" si="4"/>
        <v>236337790.94999996</v>
      </c>
      <c r="M200" s="7"/>
    </row>
    <row r="201" spans="2:13" x14ac:dyDescent="0.35">
      <c r="B201" s="5"/>
      <c r="C201" s="16"/>
      <c r="D201" s="16"/>
      <c r="E201" s="16"/>
      <c r="F201" s="16"/>
      <c r="G201" s="16"/>
      <c r="H201" s="16"/>
      <c r="I201" s="16"/>
      <c r="J201" s="16"/>
      <c r="K201" s="16"/>
      <c r="L201" s="19">
        <f t="shared" si="4"/>
        <v>236337790.94999996</v>
      </c>
      <c r="M201" s="7"/>
    </row>
    <row r="202" spans="2:13" x14ac:dyDescent="0.35">
      <c r="B202" s="5"/>
      <c r="C202" s="16"/>
      <c r="D202" s="16"/>
      <c r="E202" s="16"/>
      <c r="F202" s="16"/>
      <c r="G202" s="16"/>
      <c r="H202" s="16"/>
      <c r="I202" s="16"/>
      <c r="J202" s="16"/>
      <c r="K202" s="16"/>
      <c r="L202" s="19">
        <f t="shared" si="4"/>
        <v>236337790.94999996</v>
      </c>
      <c r="M202" s="7"/>
    </row>
    <row r="203" spans="2:13" x14ac:dyDescent="0.35">
      <c r="B203" s="5"/>
      <c r="J203" s="2"/>
      <c r="K203" s="2"/>
      <c r="L203" s="21"/>
      <c r="M203" s="7"/>
    </row>
    <row r="204" spans="2:13" ht="18.75" thickBot="1" x14ac:dyDescent="0.4">
      <c r="B204" s="5"/>
      <c r="I204" s="22" t="s">
        <v>108</v>
      </c>
      <c r="J204" s="23">
        <f>+SUM(J196:J202)</f>
        <v>0</v>
      </c>
      <c r="K204" s="23">
        <f>+SUM(K196:K202)</f>
        <v>0</v>
      </c>
      <c r="L204" s="23">
        <f>+L202</f>
        <v>236337790.94999996</v>
      </c>
      <c r="M204" s="7"/>
    </row>
    <row r="205" spans="2:13" ht="18.75" thickTop="1" x14ac:dyDescent="0.35">
      <c r="B205" s="5"/>
      <c r="M205" s="7"/>
    </row>
    <row r="206" spans="2:13" x14ac:dyDescent="0.35">
      <c r="B206" s="5"/>
      <c r="M206" s="7"/>
    </row>
    <row r="207" spans="2:13" x14ac:dyDescent="0.35">
      <c r="B207" s="5"/>
      <c r="M207" s="7"/>
    </row>
    <row r="208" spans="2:13" x14ac:dyDescent="0.35">
      <c r="B208" s="5"/>
      <c r="M208" s="7"/>
    </row>
    <row r="209" spans="2:13" x14ac:dyDescent="0.35">
      <c r="B209" s="5"/>
      <c r="M209" s="7"/>
    </row>
    <row r="210" spans="2:13" x14ac:dyDescent="0.35">
      <c r="B210" s="5"/>
      <c r="C210" s="25" t="s">
        <v>109</v>
      </c>
      <c r="D210" s="25"/>
      <c r="E210" s="25"/>
      <c r="H210" s="26" t="s">
        <v>110</v>
      </c>
      <c r="J210" s="25" t="s">
        <v>110</v>
      </c>
      <c r="K210" s="25"/>
      <c r="M210" s="7"/>
    </row>
    <row r="211" spans="2:13" x14ac:dyDescent="0.35">
      <c r="B211" s="5"/>
      <c r="C211" s="27" t="s">
        <v>111</v>
      </c>
      <c r="D211" s="27"/>
      <c r="E211" s="27"/>
      <c r="H211" s="28" t="s">
        <v>112</v>
      </c>
      <c r="J211" s="27" t="s">
        <v>113</v>
      </c>
      <c r="K211" s="27"/>
      <c r="M211" s="7"/>
    </row>
    <row r="212" spans="2:13" x14ac:dyDescent="0.35">
      <c r="B212" s="5"/>
      <c r="C212" s="6" t="s">
        <v>114</v>
      </c>
      <c r="D212" s="6"/>
      <c r="E212" s="6"/>
      <c r="H212" s="29" t="s">
        <v>115</v>
      </c>
      <c r="J212" s="6" t="s">
        <v>116</v>
      </c>
      <c r="K212" s="6"/>
      <c r="M212" s="7"/>
    </row>
    <row r="213" spans="2:13" x14ac:dyDescent="0.35">
      <c r="B213" s="30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2"/>
    </row>
  </sheetData>
  <mergeCells count="34">
    <mergeCell ref="C212:E212"/>
    <mergeCell ref="J212:K212"/>
    <mergeCell ref="C191:L191"/>
    <mergeCell ref="C192:L192"/>
    <mergeCell ref="C210:E210"/>
    <mergeCell ref="J210:K210"/>
    <mergeCell ref="C211:E211"/>
    <mergeCell ref="J211:K211"/>
    <mergeCell ref="C182:E182"/>
    <mergeCell ref="J182:K182"/>
    <mergeCell ref="C187:L187"/>
    <mergeCell ref="C188:L188"/>
    <mergeCell ref="C189:L189"/>
    <mergeCell ref="C190:L190"/>
    <mergeCell ref="C109:L109"/>
    <mergeCell ref="C110:L110"/>
    <mergeCell ref="C111:L111"/>
    <mergeCell ref="C180:E180"/>
    <mergeCell ref="J180:K180"/>
    <mergeCell ref="C181:E181"/>
    <mergeCell ref="J181:K181"/>
    <mergeCell ref="C102:E102"/>
    <mergeCell ref="J102:K102"/>
    <mergeCell ref="C103:E103"/>
    <mergeCell ref="J103:K103"/>
    <mergeCell ref="C107:L107"/>
    <mergeCell ref="C108:L108"/>
    <mergeCell ref="C3:L3"/>
    <mergeCell ref="C4:L4"/>
    <mergeCell ref="C5:L5"/>
    <mergeCell ref="C6:L6"/>
    <mergeCell ref="C7:L7"/>
    <mergeCell ref="C101:E101"/>
    <mergeCell ref="J101:K10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327F97-6612-43CE-B6B8-8B3125A54347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88E795E7-CA92-462B-8948-486C32517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7983CE-2090-40B1-8680-09FF102CB5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2025-03-04T15:46:31Z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