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MARZO 2025/"/>
    </mc:Choice>
  </mc:AlternateContent>
  <xr:revisionPtr revIDLastSave="844" documentId="8_{1B0B7DF6-4215-4CA8-897F-5E3178B8811E}" xr6:coauthVersionLast="47" xr6:coauthVersionMax="47" xr10:uidLastSave="{80D1BE91-A456-4EDA-BB96-C0F983BD9A64}"/>
  <bookViews>
    <workbookView xWindow="-120" yWindow="-120" windowWidth="29040" windowHeight="15720" xr2:uid="{CD2FB2FA-5C56-48C2-8BB9-AB49E6712513}"/>
  </bookViews>
  <sheets>
    <sheet name=" TEMPORALES MARZ 2025" sheetId="3" r:id="rId1"/>
  </sheets>
  <definedNames>
    <definedName name="_xlnm._FilterDatabase" localSheetId="0" hidden="1">' TEMPORALES MARZ 2025'!$B$10:$Q$74</definedName>
    <definedName name="_xlnm.Print_Area" localSheetId="0">' TEMPORALES MARZ 2025'!$A$1:$Q$84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3" l="1"/>
  <c r="N42" i="3"/>
  <c r="L42" i="3"/>
  <c r="P42" i="3" l="1"/>
  <c r="Q42" i="3" s="1"/>
  <c r="N38" i="3"/>
  <c r="N37" i="3"/>
  <c r="L38" i="3"/>
  <c r="P38" i="3" s="1"/>
  <c r="Q38" i="3" s="1"/>
  <c r="L37" i="3"/>
  <c r="P37" i="3" s="1"/>
  <c r="Q37" i="3" s="1"/>
  <c r="L41" i="3"/>
  <c r="M74" i="3"/>
  <c r="L27" i="3"/>
  <c r="N27" i="3"/>
  <c r="P27" i="3" l="1"/>
  <c r="Q27" i="3" s="1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8" i="3"/>
  <c r="N29" i="3"/>
  <c r="N30" i="3"/>
  <c r="N31" i="3"/>
  <c r="N32" i="3"/>
  <c r="N33" i="3"/>
  <c r="N34" i="3"/>
  <c r="N35" i="3"/>
  <c r="N36" i="3"/>
  <c r="N39" i="3"/>
  <c r="N40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41" i="3"/>
  <c r="P41" i="3" s="1"/>
  <c r="N64" i="3"/>
  <c r="N65" i="3"/>
  <c r="N66" i="3"/>
  <c r="N67" i="3"/>
  <c r="N68" i="3"/>
  <c r="N69" i="3"/>
  <c r="N70" i="3"/>
  <c r="N71" i="3"/>
  <c r="N72" i="3"/>
  <c r="N73" i="3"/>
  <c r="N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8" i="3"/>
  <c r="L29" i="3"/>
  <c r="L30" i="3"/>
  <c r="L31" i="3"/>
  <c r="L32" i="3"/>
  <c r="L33" i="3"/>
  <c r="L34" i="3"/>
  <c r="L35" i="3"/>
  <c r="L36" i="3"/>
  <c r="L39" i="3"/>
  <c r="L40" i="3"/>
  <c r="P40" i="3" s="1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11" i="3"/>
  <c r="O74" i="3"/>
  <c r="N74" i="3" l="1"/>
  <c r="P69" i="3"/>
  <c r="Q69" i="3" s="1"/>
  <c r="L74" i="3"/>
  <c r="P73" i="3"/>
  <c r="Q73" i="3" s="1"/>
  <c r="P23" i="3"/>
  <c r="Q23" i="3" s="1"/>
  <c r="P45" i="3"/>
  <c r="Q45" i="3" s="1"/>
  <c r="P49" i="3"/>
  <c r="Q49" i="3" s="1"/>
  <c r="P53" i="3"/>
  <c r="Q53" i="3" s="1"/>
  <c r="P57" i="3"/>
  <c r="Q57" i="3" s="1"/>
  <c r="P61" i="3"/>
  <c r="Q61" i="3" s="1"/>
  <c r="P64" i="3"/>
  <c r="Q64" i="3" s="1"/>
  <c r="P68" i="3"/>
  <c r="Q68" i="3" s="1"/>
  <c r="P21" i="3"/>
  <c r="Q21" i="3" s="1"/>
  <c r="P26" i="3"/>
  <c r="Q26" i="3" s="1"/>
  <c r="P30" i="3"/>
  <c r="Q30" i="3" s="1"/>
  <c r="P31" i="3"/>
  <c r="Q31" i="3" s="1"/>
  <c r="P35" i="3"/>
  <c r="Q35" i="3" s="1"/>
  <c r="P39" i="3"/>
  <c r="P13" i="3"/>
  <c r="Q13" i="3" s="1"/>
  <c r="P14" i="3"/>
  <c r="Q14" i="3" s="1"/>
  <c r="P17" i="3"/>
  <c r="Q17" i="3" s="1"/>
  <c r="P18" i="3"/>
  <c r="Q18" i="3" s="1"/>
  <c r="P24" i="3" l="1"/>
  <c r="Q24" i="3" s="1"/>
  <c r="P72" i="3"/>
  <c r="Q72" i="3" s="1"/>
  <c r="P67" i="3"/>
  <c r="Q67" i="3" s="1"/>
  <c r="Q41" i="3"/>
  <c r="P60" i="3"/>
  <c r="Q60" i="3" s="1"/>
  <c r="P56" i="3"/>
  <c r="Q56" i="3" s="1"/>
  <c r="P52" i="3"/>
  <c r="Q52" i="3" s="1"/>
  <c r="P48" i="3"/>
  <c r="Q48" i="3" s="1"/>
  <c r="P44" i="3"/>
  <c r="Q44" i="3" s="1"/>
  <c r="P36" i="3"/>
  <c r="Q36" i="3" s="1"/>
  <c r="P32" i="3"/>
  <c r="Q32" i="3" s="1"/>
  <c r="P71" i="3"/>
  <c r="Q71" i="3" s="1"/>
  <c r="P66" i="3"/>
  <c r="Q66" i="3" s="1"/>
  <c r="P63" i="3"/>
  <c r="Q63" i="3" s="1"/>
  <c r="P59" i="3"/>
  <c r="P55" i="3"/>
  <c r="Q55" i="3" s="1"/>
  <c r="P51" i="3"/>
  <c r="Q51" i="3" s="1"/>
  <c r="P47" i="3"/>
  <c r="Q47" i="3" s="1"/>
  <c r="P43" i="3"/>
  <c r="Q43" i="3" s="1"/>
  <c r="P70" i="3"/>
  <c r="Q70" i="3" s="1"/>
  <c r="P65" i="3"/>
  <c r="Q65" i="3" s="1"/>
  <c r="P62" i="3"/>
  <c r="Q62" i="3" s="1"/>
  <c r="P58" i="3"/>
  <c r="Q58" i="3" s="1"/>
  <c r="P54" i="3"/>
  <c r="Q54" i="3" s="1"/>
  <c r="P50" i="3"/>
  <c r="Q50" i="3" s="1"/>
  <c r="P46" i="3"/>
  <c r="Q46" i="3" s="1"/>
  <c r="Q40" i="3"/>
  <c r="P11" i="3"/>
  <c r="Q11" i="3" s="1"/>
  <c r="P33" i="3"/>
  <c r="Q33" i="3" s="1"/>
  <c r="P15" i="3"/>
  <c r="Q15" i="3" s="1"/>
  <c r="P12" i="3"/>
  <c r="Q12" i="3" s="1"/>
  <c r="P25" i="3"/>
  <c r="Q25" i="3" s="1"/>
  <c r="P20" i="3"/>
  <c r="Q20" i="3" s="1"/>
  <c r="Q39" i="3"/>
  <c r="P22" i="3"/>
  <c r="Q22" i="3" s="1"/>
  <c r="P28" i="3"/>
  <c r="Q28" i="3" s="1"/>
  <c r="P16" i="3"/>
  <c r="Q16" i="3" s="1"/>
  <c r="P29" i="3"/>
  <c r="Q29" i="3" s="1"/>
  <c r="P19" i="3"/>
  <c r="Q19" i="3" s="1"/>
  <c r="P34" i="3"/>
  <c r="Q34" i="3" s="1"/>
  <c r="Q59" i="3" l="1"/>
  <c r="Q74" i="3" s="1"/>
  <c r="P74" i="3"/>
</calcChain>
</file>

<file path=xl/sharedStrings.xml><?xml version="1.0" encoding="utf-8"?>
<sst xmlns="http://schemas.openxmlformats.org/spreadsheetml/2006/main" count="398" uniqueCount="132">
  <si>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</si>
  <si>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</si>
  <si>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</si>
  <si>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</si>
  <si>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</si>
  <si>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</si>
  <si>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</si>
  <si>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</si>
  <si>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</si>
  <si>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</si>
  <si>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</si>
  <si>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ARQUITECTO (A)</t>
  </si>
  <si>
    <t>TOPOGRAFO (A)</t>
  </si>
  <si>
    <t>DIRECCION EJECUTIVA</t>
  </si>
  <si>
    <t>INGENIERIA</t>
  </si>
  <si>
    <t>FINANCIERO</t>
  </si>
  <si>
    <t>RECURSOS HUMANOS</t>
  </si>
  <si>
    <t>ADMINISTRATIVO</t>
  </si>
  <si>
    <t>V</t>
  </si>
  <si>
    <t>IV</t>
  </si>
  <si>
    <t>III</t>
  </si>
  <si>
    <t>CRISTIAN GARCIA MONTILLA</t>
  </si>
  <si>
    <t>ANALISTA COMPRAS</t>
  </si>
  <si>
    <t>ISABEL POZO PICHARDO</t>
  </si>
  <si>
    <t>LIZ MARSELL MEJIA MARTINEZ</t>
  </si>
  <si>
    <t>LAURA MARIA JEREZ PICHARDO</t>
  </si>
  <si>
    <t>ALISBETH ACOSTA SANTANA</t>
  </si>
  <si>
    <t>TECNICO INGENIERIA</t>
  </si>
  <si>
    <t>TECNICO CONTABILIDAD</t>
  </si>
  <si>
    <t>JOAN CAROLINA ARBAJE BERGES</t>
  </si>
  <si>
    <t>JENNY JOANNY VASQUEZ CASTRO</t>
  </si>
  <si>
    <t>ANALISTA PROYECTOS</t>
  </si>
  <si>
    <t>EMIL ALEJANDRO SUAREZ MERCEDES</t>
  </si>
  <si>
    <t>YAHAIRA ROXANNA GUERRA BRITO</t>
  </si>
  <si>
    <t>DHARIANA MENDEZ MEDINA</t>
  </si>
  <si>
    <t>ANEUDY HERNANDEZ LEYBA</t>
  </si>
  <si>
    <t>BRYAN ANDRES DE LA ROSA GOMEZ</t>
  </si>
  <si>
    <t>SUPERVISOR DE OBRAS</t>
  </si>
  <si>
    <t>BERTINA ALCIRA PELLERANO LUPERON</t>
  </si>
  <si>
    <t>JOSE LUIS MAÑON JAVIER</t>
  </si>
  <si>
    <t>ENCARGADO (A) FINANCIERO (A)</t>
  </si>
  <si>
    <t>RODRIGO REYNOSO GARCIA</t>
  </si>
  <si>
    <t>JUAN CRISTIAN MONTAÑO MAÑON</t>
  </si>
  <si>
    <t>LUCIA MERCEDES RODRIGO LOPEZ</t>
  </si>
  <si>
    <t>ANALISTA LEGAL</t>
  </si>
  <si>
    <t>CLAUDIA ESTHER VALENZUELA MARTINEZ</t>
  </si>
  <si>
    <t>Nómina Personal Temporal</t>
  </si>
  <si>
    <t>JEAN CARLOS ADAMES DEL POZO</t>
  </si>
  <si>
    <t>TOTAL</t>
  </si>
  <si>
    <t>Grupo Ocupacional</t>
  </si>
  <si>
    <t>RESPONSABLE DE ACCESO A LA INFORMACION</t>
  </si>
  <si>
    <t>ENCARGADO DEPARTAMENTO JURIDICO</t>
  </si>
  <si>
    <t>RONIRIS SILVERIO GONZALEZ</t>
  </si>
  <si>
    <t xml:space="preserve">ANALISTA DE COMPRAS Y CONTRATACIONES </t>
  </si>
  <si>
    <t xml:space="preserve">ENC. DIVISION DISEÑO ESTRUCTURAL </t>
  </si>
  <si>
    <t>WILSON ROSARIO ROBLES</t>
  </si>
  <si>
    <t>EDDY LEONARDO VENTURA ESTEVEZ</t>
  </si>
  <si>
    <t>FRAULIN ANEURIS PEREZ SEGURA</t>
  </si>
  <si>
    <t>NAYIB ALBERTO MUSTAFA NUÑEZ</t>
  </si>
  <si>
    <t>YSATI YARIDY RODRIGUEZ REYES</t>
  </si>
  <si>
    <t>DELDANIA HERNANDEZ BAUTISTA</t>
  </si>
  <si>
    <t>WILMAN JANEL MARTINEZ PEREZ</t>
  </si>
  <si>
    <t>INGENIERO (A) CIVIL</t>
  </si>
  <si>
    <t>ARIEL RADHAMES LOPEZ MENDOZA</t>
  </si>
  <si>
    <t>ADALGISA ANTUNA</t>
  </si>
  <si>
    <t>GESTOR DE PROGRAMAS DE LIMPIEZA</t>
  </si>
  <si>
    <t>JUAN MARTINEZ RECIO</t>
  </si>
  <si>
    <t>ENCARGADO DPTO. DE TECNOLOGIA</t>
  </si>
  <si>
    <t>GARDENYS ESMERALDA RODRIGUEZ FERRER</t>
  </si>
  <si>
    <t>MILAGROS CATALINA ALVAREZ ROSARIO</t>
  </si>
  <si>
    <t>ENC. DE ALMACEN Y SUMINISTRO</t>
  </si>
  <si>
    <t>ELVIN ANTONIO PEÑA FLAMBERG</t>
  </si>
  <si>
    <t>GABRIEL ROSARIO ROSARIO</t>
  </si>
  <si>
    <t>AWILDA MIGUELINA VARGAS GUZMAN</t>
  </si>
  <si>
    <t>JOHANMI DE LOS SANTOS ROMERO</t>
  </si>
  <si>
    <t>JUAN CARLOS GUZMAN VALERIO</t>
  </si>
  <si>
    <t>Departamento de Recursos Humanos</t>
  </si>
  <si>
    <t>FRANCISCO ALBERTO VOLQUEZ BATISTA</t>
  </si>
  <si>
    <t>TECNICO ADMINISTRATIVO</t>
  </si>
  <si>
    <t>TECNOLOGIA</t>
  </si>
  <si>
    <t>MARIELA CONCEPCION ESTEVEZ UREÑA</t>
  </si>
  <si>
    <t>KEYLLIN SHARINE DE LOS SANTOS MENDEZ</t>
  </si>
  <si>
    <t>JOSE ROMAN ESTEVES NUÑEZ</t>
  </si>
  <si>
    <t>ANALISTA DE DOCUMENTACION</t>
  </si>
  <si>
    <t>JENNIFER ESTIVANY MENDOZA ABREU</t>
  </si>
  <si>
    <t>GILBANIA ARLETTE ORTIZ QUEZADA</t>
  </si>
  <si>
    <t>JOEL REYES HERNANDEZ</t>
  </si>
  <si>
    <t>DUVAL BELTRE ENCARNACION</t>
  </si>
  <si>
    <t>ERICK ALEXANDER DESANCROS DIVISON</t>
  </si>
  <si>
    <t>RUBEN ELIAS LIMBAR VIZCAINO</t>
  </si>
  <si>
    <t>BESSY MARIA SANTANA BELTREZ</t>
  </si>
  <si>
    <t xml:space="preserve">ENCARGADA ADMINISTRATIVA </t>
  </si>
  <si>
    <t>WILLIAM GABRIEL FERREIRA DE JESUS</t>
  </si>
  <si>
    <t>ANALISTA  DE RECURSOS HUMANOS</t>
  </si>
  <si>
    <t>RAMON EDUARDO GARDON GUERRERO</t>
  </si>
  <si>
    <t>ENMANUEL NUÑEZ GERMOSEN</t>
  </si>
  <si>
    <t>TECNICO DE COMPRAS</t>
  </si>
  <si>
    <t>FRANCIS ENMANUEL FERREYRA ESTEVEZ</t>
  </si>
  <si>
    <t>OLGA LIDIA DE LOS SANTOS VALENZUELA</t>
  </si>
  <si>
    <t>ENC. CUBICACIONES</t>
  </si>
  <si>
    <t>ARQUITECTA</t>
  </si>
  <si>
    <t>RAUL PILAR ROA MEDINA</t>
  </si>
  <si>
    <t>ENC. SECC. DESARROLLO INSTITUCIONAL</t>
  </si>
  <si>
    <t>LAURENCIO ERNESTO CANTALICIO CALDERON</t>
  </si>
  <si>
    <t>DENNIS MANUEL GUZMAN RAMIREZ</t>
  </si>
  <si>
    <t>Genero</t>
  </si>
  <si>
    <t>Función</t>
  </si>
  <si>
    <t>TEMPORAL</t>
  </si>
  <si>
    <t>FEMENINO</t>
  </si>
  <si>
    <t>MASCULINO</t>
  </si>
  <si>
    <t>SAIRA CASTILLO</t>
  </si>
  <si>
    <t>GERMAN CANARIO PICHARDO</t>
  </si>
  <si>
    <t>PLAYAS Y BALNEARIOS</t>
  </si>
  <si>
    <t>JURIDICO</t>
  </si>
  <si>
    <t>PLANIFICACION Y DESARROLLO</t>
  </si>
  <si>
    <t>PAMELA SOSA MORAN</t>
  </si>
  <si>
    <t xml:space="preserve">ANALISTA RECURSOS HUMANOS </t>
  </si>
  <si>
    <t>HANIBAL HAWER ALCANTARA QUEZADA</t>
  </si>
  <si>
    <t>ADMINISTRADOR REDES SOCIALES Y COMUNICACIONES</t>
  </si>
  <si>
    <t>ENC. DE COMPRAS Y CONTRATACIONES</t>
  </si>
  <si>
    <t>LISSETT MERCEDES SORIANO PAULA</t>
  </si>
  <si>
    <t xml:space="preserve">Desde </t>
  </si>
  <si>
    <t>Hasta</t>
  </si>
  <si>
    <t>INGENIERO ELECTRICO</t>
  </si>
  <si>
    <t>ENC. SECCION DE TOPOGRAFIA</t>
  </si>
  <si>
    <t>ENC. DE LA DIVISION DE ELABORACION DE DOCUEMANTOS LEGALES</t>
  </si>
  <si>
    <t>INGENIERO DE DRENAJE VIAL Y SISTEMA HIDRAULICO</t>
  </si>
  <si>
    <t>ENC. SECC. REGISTRO CONTROL Y NOMINA</t>
  </si>
  <si>
    <t>ENCARGADO(A) DEL DEPARTAMENTO DE INGENIERIA</t>
  </si>
  <si>
    <t>CRISTINA ARGELIA JIMENEZ DE FERNANDEZ</t>
  </si>
  <si>
    <t>Marzo 2025</t>
  </si>
  <si>
    <t>HECTOR IVAN LARA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</si>
</sst>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2" applyNumberFormat="0" applyAlignment="0" applyProtection="0"/>
    <xf numFmtId="0" fontId="8" fillId="22" borderId="13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2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6" applyNumberFormat="0" applyFont="0" applyAlignment="0" applyProtection="0"/>
    <xf numFmtId="0" fontId="16" fillId="21" borderId="1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11" fillId="0" borderId="19" applyNumberFormat="0" applyFill="0" applyAlignment="0" applyProtection="0"/>
    <xf numFmtId="0" fontId="21" fillId="0" borderId="20" applyNumberFormat="0" applyFill="0" applyAlignment="0" applyProtection="0"/>
  </cellStyleXfs>
  <cellXfs count="59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4" fontId="0" fillId="0" borderId="0" xfId="0" applyNumberFormat="1" applyAlignment="1">
      <alignment horizontal="center"/>
    </xf>
    <xf numFmtId="0" fontId="22" fillId="33" borderId="0" xfId="0" applyFont="1" applyFill="1"/>
    <xf numFmtId="0" fontId="22" fillId="0" borderId="0" xfId="0" applyFont="1"/>
    <xf numFmtId="0" fontId="22" fillId="34" borderId="2" xfId="0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 applyBorder="1"/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43" fontId="21" fillId="33" borderId="0" xfId="33" applyFont="1" applyFill="1" applyAlignment="1">
      <alignment horizontal="center"/>
    </xf>
    <xf numFmtId="0" fontId="21" fillId="0" borderId="5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3" fontId="0" fillId="0" borderId="0" xfId="33" applyFont="1" applyBorder="1"/>
    <xf numFmtId="0" fontId="25" fillId="0" borderId="0" xfId="0" applyFont="1"/>
    <xf numFmtId="49" fontId="26" fillId="35" borderId="3" xfId="35" applyNumberFormat="1" applyFont="1" applyFill="1" applyBorder="1" applyAlignment="1">
      <alignment horizontal="center" vertical="center" wrapText="1"/>
    </xf>
    <xf numFmtId="4" fontId="25" fillId="33" borderId="0" xfId="0" applyNumberFormat="1" applyFont="1" applyFill="1"/>
    <xf numFmtId="0" fontId="25" fillId="0" borderId="1" xfId="0" applyFont="1" applyBorder="1"/>
    <xf numFmtId="14" fontId="21" fillId="0" borderId="1" xfId="0" applyNumberFormat="1" applyFont="1" applyBorder="1" applyAlignment="1">
      <alignment horizontal="center" vertical="center"/>
    </xf>
    <xf numFmtId="43" fontId="21" fillId="0" borderId="1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1" fillId="0" borderId="7" xfId="33" applyFont="1" applyFill="1" applyBorder="1" applyAlignment="1">
      <alignment horizontal="center" vertical="center"/>
    </xf>
    <xf numFmtId="43" fontId="0" fillId="0" borderId="0" xfId="33" applyFont="1"/>
    <xf numFmtId="43" fontId="0" fillId="0" borderId="0" xfId="33" applyFont="1" applyAlignment="1">
      <alignment horizontal="center"/>
    </xf>
    <xf numFmtId="43" fontId="22" fillId="34" borderId="3" xfId="33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" fillId="33" borderId="0" xfId="35" applyFont="1" applyFill="1" applyAlignment="1">
      <alignment horizontal="left"/>
    </xf>
    <xf numFmtId="0" fontId="21" fillId="3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1" fillId="0" borderId="2" xfId="0" applyFont="1" applyBorder="1" applyAlignment="1">
      <alignment horizontal="left" vertical="center"/>
    </xf>
    <xf numFmtId="43" fontId="21" fillId="0" borderId="21" xfId="33" applyFont="1" applyFill="1" applyBorder="1" applyAlignment="1">
      <alignment horizontal="center" vertical="center"/>
    </xf>
    <xf numFmtId="43" fontId="22" fillId="34" borderId="4" xfId="33" applyFont="1" applyFill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4" fontId="21" fillId="0" borderId="6" xfId="0" applyNumberFormat="1" applyFont="1" applyBorder="1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4" fillId="34" borderId="8" xfId="0" applyFont="1" applyFill="1" applyBorder="1" applyAlignment="1">
      <alignment horizontal="center" vertical="center" wrapText="1"/>
    </xf>
    <xf numFmtId="0" fontId="24" fillId="34" borderId="9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316706</xdr:colOff>
      <xdr:row>0</xdr:row>
      <xdr:rowOff>140494</xdr:rowOff>
    </xdr:from>
    <xdr:to>
      <xdr:col>3</xdr:col>
      <xdr:colOff>28576</xdr:colOff>
      <xdr:row>8</xdr:row>
      <xdr:rowOff>73819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483394" y="140494"/>
          <a:ext cx="306943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</xdr:colOff>
      <xdr:row>1</xdr:row>
      <xdr:rowOff>97632</xdr:rowOff>
    </xdr:from>
    <xdr:to>
      <xdr:col>16</xdr:col>
      <xdr:colOff>1452565</xdr:colOff>
      <xdr:row>9</xdr:row>
      <xdr:rowOff>145257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24157" y="288132"/>
          <a:ext cx="1452564" cy="167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L123"/>
  <sheetViews>
    <sheetView showGridLines="0" tabSelected="1" topLeftCell="A10" zoomScale="50" zoomScaleNormal="50" zoomScaleSheetLayoutView="55" workbookViewId="0">
      <selection activeCell="I71" sqref="I71"/>
    </sheetView>
  </sheetViews>
  <sheetFormatPr baseColWidth="10" defaultRowHeight="15" x14ac:dyDescent="0.25"/>
  <cols>
    <col min="1" max="1" width="2.5703125" customWidth="1"/>
    <col min="2" max="2" width="6.28515625" style="6" customWidth="1"/>
    <col min="3" max="3" width="44.140625" style="46" customWidth="1"/>
    <col min="4" max="4" width="14.7109375" style="6" customWidth="1"/>
    <col min="5" max="5" width="50.85546875" style="46" customWidth="1"/>
    <col min="6" max="6" width="16.85546875" style="6" customWidth="1"/>
    <col min="7" max="7" width="30" style="6" customWidth="1"/>
    <col min="8" max="10" width="16.7109375" style="6" customWidth="1"/>
    <col min="11" max="11" width="20.28515625" customWidth="1"/>
    <col min="12" max="12" width="18.42578125" customWidth="1"/>
    <col min="13" max="13" width="20.42578125" style="15" customWidth="1"/>
    <col min="14" max="14" width="18.7109375" style="6" customWidth="1"/>
    <col min="15" max="15" width="16.42578125" style="6" customWidth="1"/>
    <col min="16" max="16" width="17.5703125" style="6" bestFit="1" customWidth="1"/>
    <col min="17" max="17" width="23.42578125" style="6" customWidth="1"/>
    <col min="18" max="18" width="14.42578125" style="4" customWidth="1"/>
  </cols>
  <sheetData>
    <row r="1" spans="1:194" x14ac:dyDescent="0.25">
      <c r="B1" s="2"/>
      <c r="C1" s="44"/>
      <c r="D1" s="2"/>
      <c r="E1" s="44"/>
      <c r="F1" s="2"/>
      <c r="G1" s="2"/>
      <c r="H1" s="2"/>
      <c r="I1" s="2"/>
      <c r="J1" s="2"/>
      <c r="K1" s="3"/>
      <c r="L1" s="4"/>
      <c r="M1" s="13"/>
      <c r="N1" s="7"/>
      <c r="O1" s="7"/>
      <c r="P1" s="7"/>
      <c r="Q1" s="7"/>
      <c r="R1" s="8"/>
    </row>
    <row r="2" spans="1:194" x14ac:dyDescent="0.25">
      <c r="B2" s="2"/>
      <c r="C2" s="44"/>
      <c r="D2" s="2"/>
      <c r="E2" s="44"/>
      <c r="F2" s="2"/>
      <c r="G2" s="2"/>
      <c r="H2" s="2"/>
      <c r="I2" s="2"/>
      <c r="J2" s="2"/>
      <c r="K2" s="3"/>
      <c r="L2" s="4"/>
      <c r="M2" s="13"/>
      <c r="N2" s="7"/>
      <c r="O2" s="7"/>
      <c r="P2" s="7"/>
      <c r="Q2" s="7"/>
      <c r="R2" s="8"/>
    </row>
    <row r="3" spans="1:194" x14ac:dyDescent="0.25">
      <c r="B3" s="2"/>
      <c r="C3" s="44"/>
      <c r="D3" s="2"/>
      <c r="E3" s="44"/>
      <c r="F3" s="2"/>
      <c r="G3" s="2"/>
      <c r="H3" s="2"/>
      <c r="I3" s="2"/>
      <c r="J3" s="2"/>
      <c r="K3" s="3"/>
      <c r="L3" s="4"/>
      <c r="M3" s="13"/>
      <c r="N3" s="7"/>
      <c r="O3" s="7"/>
      <c r="P3" s="7"/>
      <c r="Q3" s="7"/>
      <c r="R3" s="8"/>
    </row>
    <row r="4" spans="1:194" ht="16.5" x14ac:dyDescent="0.3">
      <c r="B4" s="53"/>
      <c r="C4" s="53"/>
      <c r="D4" s="53"/>
      <c r="E4" s="53"/>
      <c r="F4" s="53"/>
      <c r="G4" s="53"/>
      <c r="H4" s="53"/>
      <c r="I4" s="53"/>
      <c r="J4" s="53"/>
      <c r="K4" s="53"/>
      <c r="L4" s="4"/>
      <c r="M4" s="13"/>
      <c r="N4" s="7"/>
      <c r="O4" s="7"/>
      <c r="P4" s="7"/>
      <c r="Q4" s="7"/>
      <c r="R4" s="8"/>
    </row>
    <row r="5" spans="1:194" ht="16.5" x14ac:dyDescent="0.3">
      <c r="B5" s="53" t="s">
        <v>76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8"/>
    </row>
    <row r="6" spans="1:194" s="1" customFormat="1" ht="15.75" x14ac:dyDescent="0.25">
      <c r="A6"/>
      <c r="B6" s="54" t="s">
        <v>46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8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</row>
    <row r="7" spans="1:194" s="1" customFormat="1" ht="16.5" x14ac:dyDescent="0.3">
      <c r="A7"/>
      <c r="B7" s="55" t="s">
        <v>130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8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</row>
    <row r="8" spans="1:194" s="1" customFormat="1" ht="15.75" customHeight="1" x14ac:dyDescent="0.25">
      <c r="A8"/>
      <c r="B8" s="2"/>
      <c r="C8" s="44"/>
      <c r="D8" s="2"/>
      <c r="E8" s="44"/>
      <c r="F8" s="2"/>
      <c r="G8" s="2"/>
      <c r="H8" s="2"/>
      <c r="I8" s="2"/>
      <c r="J8" s="2"/>
      <c r="K8" s="2"/>
      <c r="L8" s="4"/>
      <c r="M8" s="13"/>
      <c r="N8" s="7"/>
      <c r="O8" s="7"/>
      <c r="P8" s="7"/>
      <c r="Q8" s="7"/>
      <c r="R8" s="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</row>
    <row r="9" spans="1:194" s="1" customFormat="1" ht="15.75" thickBot="1" x14ac:dyDescent="0.3">
      <c r="A9"/>
      <c r="B9" s="22"/>
      <c r="C9" s="45"/>
      <c r="D9" s="22"/>
      <c r="E9" s="45"/>
      <c r="F9" s="22"/>
      <c r="G9" s="22"/>
      <c r="H9" s="22"/>
      <c r="I9" s="22"/>
      <c r="J9" s="22"/>
      <c r="K9" s="23"/>
      <c r="L9" s="23"/>
      <c r="M9" s="24"/>
      <c r="N9" s="22"/>
      <c r="O9" s="22"/>
      <c r="P9" s="22"/>
      <c r="Q9" s="22"/>
      <c r="R9" s="8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</row>
    <row r="10" spans="1:194" s="35" customFormat="1" ht="57" thickBot="1" x14ac:dyDescent="0.3">
      <c r="A10" s="32"/>
      <c r="B10" s="33" t="s">
        <v>2</v>
      </c>
      <c r="C10" s="33" t="s">
        <v>0</v>
      </c>
      <c r="D10" s="33" t="s">
        <v>105</v>
      </c>
      <c r="E10" s="33" t="s">
        <v>106</v>
      </c>
      <c r="F10" s="33" t="s">
        <v>49</v>
      </c>
      <c r="G10" s="33" t="s">
        <v>3</v>
      </c>
      <c r="H10" s="33" t="s">
        <v>4</v>
      </c>
      <c r="I10" s="33" t="s">
        <v>121</v>
      </c>
      <c r="J10" s="33" t="s">
        <v>122</v>
      </c>
      <c r="K10" s="33" t="s">
        <v>5</v>
      </c>
      <c r="L10" s="33" t="s">
        <v>1</v>
      </c>
      <c r="M10" s="33" t="s">
        <v>6</v>
      </c>
      <c r="N10" s="33" t="s">
        <v>7</v>
      </c>
      <c r="O10" s="33" t="s">
        <v>8</v>
      </c>
      <c r="P10" s="33" t="s">
        <v>9</v>
      </c>
      <c r="Q10" s="33" t="s">
        <v>10</v>
      </c>
      <c r="R10" s="34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</row>
    <row r="11" spans="1:194" s="1" customFormat="1" x14ac:dyDescent="0.25">
      <c r="A11"/>
      <c r="B11" s="28">
        <v>1</v>
      </c>
      <c r="C11" s="50" t="s">
        <v>110</v>
      </c>
      <c r="D11" s="51" t="s">
        <v>108</v>
      </c>
      <c r="E11" s="50" t="s">
        <v>50</v>
      </c>
      <c r="F11" s="51" t="s">
        <v>19</v>
      </c>
      <c r="G11" s="51" t="s">
        <v>13</v>
      </c>
      <c r="H11" s="51" t="s">
        <v>107</v>
      </c>
      <c r="I11" s="52">
        <v>45658</v>
      </c>
      <c r="J11" s="52">
        <v>45838</v>
      </c>
      <c r="K11" s="38">
        <v>70000</v>
      </c>
      <c r="L11" s="38">
        <f t="shared" ref="L11:L45" si="0">+K11*2.87%</f>
        <v>2009</v>
      </c>
      <c r="M11" s="38">
        <v>5368.48</v>
      </c>
      <c r="N11" s="38">
        <f t="shared" ref="N11:N26" si="1">+K11*3.04%</f>
        <v>2128</v>
      </c>
      <c r="O11" s="38">
        <v>25</v>
      </c>
      <c r="P11" s="38">
        <f t="shared" ref="P11:P26" si="2">SUM(L11:O11)</f>
        <v>9530.48</v>
      </c>
      <c r="Q11" s="39">
        <f t="shared" ref="Q11:Q26" si="3">+K11-P11</f>
        <v>60469.520000000004</v>
      </c>
      <c r="R11" s="5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</row>
    <row r="12" spans="1:194" s="1" customFormat="1" x14ac:dyDescent="0.25">
      <c r="A12"/>
      <c r="B12" s="25">
        <v>2</v>
      </c>
      <c r="C12" s="29" t="s">
        <v>29</v>
      </c>
      <c r="D12" s="16" t="s">
        <v>108</v>
      </c>
      <c r="E12" s="29" t="s">
        <v>51</v>
      </c>
      <c r="F12" s="16" t="s">
        <v>18</v>
      </c>
      <c r="G12" s="16" t="s">
        <v>113</v>
      </c>
      <c r="H12" s="16" t="s">
        <v>107</v>
      </c>
      <c r="I12" s="36">
        <v>45658</v>
      </c>
      <c r="J12" s="36">
        <v>45838</v>
      </c>
      <c r="K12" s="37">
        <v>150000</v>
      </c>
      <c r="L12" s="37">
        <f t="shared" si="0"/>
        <v>4305</v>
      </c>
      <c r="M12" s="37">
        <v>23866.62</v>
      </c>
      <c r="N12" s="37">
        <f t="shared" si="1"/>
        <v>4560</v>
      </c>
      <c r="O12" s="37">
        <v>25</v>
      </c>
      <c r="P12" s="37">
        <f t="shared" si="2"/>
        <v>32756.62</v>
      </c>
      <c r="Q12" s="48">
        <f t="shared" si="3"/>
        <v>117243.38</v>
      </c>
      <c r="R12" s="5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4" s="27" customFormat="1" ht="26.25" customHeight="1" x14ac:dyDescent="0.25">
      <c r="A13" s="19"/>
      <c r="B13" s="25">
        <v>3</v>
      </c>
      <c r="C13" s="29" t="s">
        <v>25</v>
      </c>
      <c r="D13" s="16" t="s">
        <v>108</v>
      </c>
      <c r="E13" s="30" t="s">
        <v>125</v>
      </c>
      <c r="F13" s="16" t="s">
        <v>18</v>
      </c>
      <c r="G13" s="16" t="s">
        <v>113</v>
      </c>
      <c r="H13" s="16" t="s">
        <v>107</v>
      </c>
      <c r="I13" s="36">
        <v>45658</v>
      </c>
      <c r="J13" s="36">
        <v>45838</v>
      </c>
      <c r="K13" s="37">
        <v>90000</v>
      </c>
      <c r="L13" s="37">
        <f t="shared" si="0"/>
        <v>2583</v>
      </c>
      <c r="M13" s="37">
        <v>9087.9699999999993</v>
      </c>
      <c r="N13" s="37">
        <f t="shared" si="1"/>
        <v>2736</v>
      </c>
      <c r="O13" s="37">
        <v>25</v>
      </c>
      <c r="P13" s="37">
        <f t="shared" si="2"/>
        <v>14431.97</v>
      </c>
      <c r="Q13" s="48">
        <f t="shared" si="3"/>
        <v>75568.03</v>
      </c>
      <c r="R13" s="26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</row>
    <row r="14" spans="1:194" s="1" customFormat="1" x14ac:dyDescent="0.25">
      <c r="A14"/>
      <c r="B14" s="25">
        <v>4</v>
      </c>
      <c r="C14" s="29" t="s">
        <v>115</v>
      </c>
      <c r="D14" s="16" t="s">
        <v>108</v>
      </c>
      <c r="E14" s="29" t="s">
        <v>44</v>
      </c>
      <c r="F14" s="16" t="s">
        <v>19</v>
      </c>
      <c r="G14" s="16" t="s">
        <v>113</v>
      </c>
      <c r="H14" s="16" t="s">
        <v>107</v>
      </c>
      <c r="I14" s="36">
        <v>45658</v>
      </c>
      <c r="J14" s="36">
        <v>45838</v>
      </c>
      <c r="K14" s="37">
        <v>60000</v>
      </c>
      <c r="L14" s="37">
        <f t="shared" si="0"/>
        <v>1722</v>
      </c>
      <c r="M14" s="37">
        <v>3486.68</v>
      </c>
      <c r="N14" s="37">
        <f t="shared" si="1"/>
        <v>1824</v>
      </c>
      <c r="O14" s="37">
        <v>25</v>
      </c>
      <c r="P14" s="37">
        <f t="shared" si="2"/>
        <v>7057.68</v>
      </c>
      <c r="Q14" s="48">
        <f t="shared" si="3"/>
        <v>52942.32</v>
      </c>
      <c r="R14" s="5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</row>
    <row r="15" spans="1:194" s="1" customFormat="1" x14ac:dyDescent="0.25">
      <c r="A15"/>
      <c r="B15" s="25">
        <v>5</v>
      </c>
      <c r="C15" s="29" t="s">
        <v>43</v>
      </c>
      <c r="D15" s="16" t="s">
        <v>108</v>
      </c>
      <c r="E15" s="29" t="s">
        <v>44</v>
      </c>
      <c r="F15" s="16" t="s">
        <v>19</v>
      </c>
      <c r="G15" s="16" t="s">
        <v>113</v>
      </c>
      <c r="H15" s="16" t="s">
        <v>107</v>
      </c>
      <c r="I15" s="36">
        <v>45658</v>
      </c>
      <c r="J15" s="36">
        <v>45838</v>
      </c>
      <c r="K15" s="37">
        <v>60000</v>
      </c>
      <c r="L15" s="37">
        <f t="shared" si="0"/>
        <v>1722</v>
      </c>
      <c r="M15" s="37">
        <v>3486.68</v>
      </c>
      <c r="N15" s="37">
        <f t="shared" si="1"/>
        <v>1824</v>
      </c>
      <c r="O15" s="37">
        <v>25</v>
      </c>
      <c r="P15" s="37">
        <f t="shared" si="2"/>
        <v>7057.68</v>
      </c>
      <c r="Q15" s="48">
        <f t="shared" si="3"/>
        <v>52942.32</v>
      </c>
      <c r="R15" s="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</row>
    <row r="16" spans="1:194" s="19" customFormat="1" ht="19.5" customHeight="1" x14ac:dyDescent="0.25">
      <c r="B16" s="25">
        <v>6</v>
      </c>
      <c r="C16" s="29" t="s">
        <v>52</v>
      </c>
      <c r="D16" s="16" t="s">
        <v>108</v>
      </c>
      <c r="E16" s="30" t="s">
        <v>127</v>
      </c>
      <c r="F16" s="16" t="s">
        <v>19</v>
      </c>
      <c r="G16" s="16" t="s">
        <v>16</v>
      </c>
      <c r="H16" s="16" t="s">
        <v>107</v>
      </c>
      <c r="I16" s="36">
        <v>45658</v>
      </c>
      <c r="J16" s="36">
        <v>45838</v>
      </c>
      <c r="K16" s="37">
        <v>85000</v>
      </c>
      <c r="L16" s="37">
        <f t="shared" si="0"/>
        <v>2439.5</v>
      </c>
      <c r="M16" s="37">
        <v>8148.13</v>
      </c>
      <c r="N16" s="37">
        <f t="shared" si="1"/>
        <v>2584</v>
      </c>
      <c r="O16" s="37">
        <v>1740.46</v>
      </c>
      <c r="P16" s="37">
        <f t="shared" si="2"/>
        <v>14912.09</v>
      </c>
      <c r="Q16" s="48">
        <f t="shared" si="3"/>
        <v>70087.91</v>
      </c>
      <c r="R16" s="20"/>
      <c r="S16" s="20"/>
    </row>
    <row r="17" spans="1:194" s="1" customFormat="1" x14ac:dyDescent="0.25">
      <c r="A17"/>
      <c r="B17" s="25">
        <v>7</v>
      </c>
      <c r="C17" s="29" t="s">
        <v>34</v>
      </c>
      <c r="D17" s="16" t="s">
        <v>108</v>
      </c>
      <c r="E17" s="29" t="s">
        <v>116</v>
      </c>
      <c r="F17" s="16" t="s">
        <v>19</v>
      </c>
      <c r="G17" s="16" t="s">
        <v>16</v>
      </c>
      <c r="H17" s="16" t="s">
        <v>107</v>
      </c>
      <c r="I17" s="36">
        <v>45658</v>
      </c>
      <c r="J17" s="36">
        <v>45838</v>
      </c>
      <c r="K17" s="37">
        <v>65000</v>
      </c>
      <c r="L17" s="37">
        <f t="shared" si="0"/>
        <v>1865.5</v>
      </c>
      <c r="M17" s="37">
        <v>3235.51</v>
      </c>
      <c r="N17" s="37">
        <f t="shared" si="1"/>
        <v>1976</v>
      </c>
      <c r="O17" s="37">
        <v>25</v>
      </c>
      <c r="P17" s="37">
        <f t="shared" si="2"/>
        <v>7102.01</v>
      </c>
      <c r="Q17" s="48">
        <f t="shared" si="3"/>
        <v>57897.99</v>
      </c>
      <c r="R17" s="5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</row>
    <row r="18" spans="1:194" s="1" customFormat="1" x14ac:dyDescent="0.25">
      <c r="A18"/>
      <c r="B18" s="25">
        <v>8</v>
      </c>
      <c r="C18" s="29" t="s">
        <v>47</v>
      </c>
      <c r="D18" s="16" t="s">
        <v>109</v>
      </c>
      <c r="E18" s="29" t="s">
        <v>93</v>
      </c>
      <c r="F18" s="16" t="s">
        <v>19</v>
      </c>
      <c r="G18" s="16" t="s">
        <v>16</v>
      </c>
      <c r="H18" s="16" t="s">
        <v>107</v>
      </c>
      <c r="I18" s="36">
        <v>45658</v>
      </c>
      <c r="J18" s="36">
        <v>45838</v>
      </c>
      <c r="K18" s="37">
        <v>50000</v>
      </c>
      <c r="L18" s="37">
        <f t="shared" si="0"/>
        <v>1435</v>
      </c>
      <c r="M18" s="37">
        <v>1854</v>
      </c>
      <c r="N18" s="37">
        <f t="shared" si="1"/>
        <v>1520</v>
      </c>
      <c r="O18" s="37">
        <v>25</v>
      </c>
      <c r="P18" s="37">
        <f t="shared" si="2"/>
        <v>4834</v>
      </c>
      <c r="Q18" s="48">
        <f t="shared" si="3"/>
        <v>45166</v>
      </c>
      <c r="R18" s="5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</row>
    <row r="19" spans="1:194" s="1" customFormat="1" x14ac:dyDescent="0.25">
      <c r="A19"/>
      <c r="B19" s="25">
        <v>9</v>
      </c>
      <c r="C19" s="29" t="s">
        <v>24</v>
      </c>
      <c r="D19" s="16" t="s">
        <v>108</v>
      </c>
      <c r="E19" s="29" t="s">
        <v>102</v>
      </c>
      <c r="F19" s="16" t="s">
        <v>18</v>
      </c>
      <c r="G19" s="16" t="s">
        <v>114</v>
      </c>
      <c r="H19" s="16" t="s">
        <v>107</v>
      </c>
      <c r="I19" s="36">
        <v>45658</v>
      </c>
      <c r="J19" s="36">
        <v>45838</v>
      </c>
      <c r="K19" s="37">
        <v>70000</v>
      </c>
      <c r="L19" s="37">
        <f t="shared" si="0"/>
        <v>2009</v>
      </c>
      <c r="M19" s="37">
        <v>5368.48</v>
      </c>
      <c r="N19" s="37">
        <f t="shared" si="1"/>
        <v>2128</v>
      </c>
      <c r="O19" s="37">
        <v>25</v>
      </c>
      <c r="P19" s="37">
        <f t="shared" si="2"/>
        <v>9530.48</v>
      </c>
      <c r="Q19" s="48">
        <f t="shared" si="3"/>
        <v>60469.520000000004</v>
      </c>
      <c r="R19" s="5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</row>
    <row r="20" spans="1:194" s="1" customFormat="1" x14ac:dyDescent="0.25">
      <c r="A20"/>
      <c r="B20" s="25">
        <v>10</v>
      </c>
      <c r="C20" s="29" t="s">
        <v>73</v>
      </c>
      <c r="D20" s="16" t="s">
        <v>108</v>
      </c>
      <c r="E20" s="29" t="s">
        <v>31</v>
      </c>
      <c r="F20" s="16" t="s">
        <v>19</v>
      </c>
      <c r="G20" s="16" t="s">
        <v>114</v>
      </c>
      <c r="H20" s="16" t="s">
        <v>107</v>
      </c>
      <c r="I20" s="36">
        <v>45658</v>
      </c>
      <c r="J20" s="36">
        <v>45838</v>
      </c>
      <c r="K20" s="37">
        <v>70000</v>
      </c>
      <c r="L20" s="37">
        <f t="shared" si="0"/>
        <v>2009</v>
      </c>
      <c r="M20" s="37">
        <v>3254.59</v>
      </c>
      <c r="N20" s="37">
        <f t="shared" si="1"/>
        <v>2128</v>
      </c>
      <c r="O20" s="37">
        <v>25</v>
      </c>
      <c r="P20" s="37">
        <f t="shared" si="2"/>
        <v>7416.59</v>
      </c>
      <c r="Q20" s="48">
        <f t="shared" si="3"/>
        <v>62583.41</v>
      </c>
      <c r="R20" s="5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</row>
    <row r="21" spans="1:194" s="1" customFormat="1" x14ac:dyDescent="0.25">
      <c r="A21"/>
      <c r="B21" s="25">
        <v>11</v>
      </c>
      <c r="C21" s="29" t="s">
        <v>80</v>
      </c>
      <c r="D21" s="16" t="s">
        <v>108</v>
      </c>
      <c r="E21" s="29" t="s">
        <v>31</v>
      </c>
      <c r="F21" s="16" t="s">
        <v>19</v>
      </c>
      <c r="G21" s="16" t="s">
        <v>114</v>
      </c>
      <c r="H21" s="16" t="s">
        <v>107</v>
      </c>
      <c r="I21" s="36">
        <v>45658</v>
      </c>
      <c r="J21" s="36">
        <v>45838</v>
      </c>
      <c r="K21" s="37">
        <v>70000</v>
      </c>
      <c r="L21" s="37">
        <f t="shared" si="0"/>
        <v>2009</v>
      </c>
      <c r="M21" s="37">
        <v>3083</v>
      </c>
      <c r="N21" s="37">
        <f t="shared" si="1"/>
        <v>2128</v>
      </c>
      <c r="O21" s="37">
        <v>1740.46</v>
      </c>
      <c r="P21" s="37">
        <f t="shared" si="2"/>
        <v>8960.4599999999991</v>
      </c>
      <c r="Q21" s="48">
        <f t="shared" si="3"/>
        <v>61039.54</v>
      </c>
      <c r="R21" s="5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</row>
    <row r="22" spans="1:194" s="1" customFormat="1" x14ac:dyDescent="0.25">
      <c r="A22"/>
      <c r="B22" s="25">
        <v>12</v>
      </c>
      <c r="C22" s="29" t="s">
        <v>39</v>
      </c>
      <c r="D22" s="16" t="s">
        <v>109</v>
      </c>
      <c r="E22" s="29" t="s">
        <v>40</v>
      </c>
      <c r="F22" s="16" t="s">
        <v>18</v>
      </c>
      <c r="G22" s="16" t="s">
        <v>15</v>
      </c>
      <c r="H22" s="16" t="s">
        <v>107</v>
      </c>
      <c r="I22" s="36">
        <v>45658</v>
      </c>
      <c r="J22" s="36">
        <v>45838</v>
      </c>
      <c r="K22" s="37">
        <v>150000</v>
      </c>
      <c r="L22" s="37">
        <f t="shared" si="0"/>
        <v>4305</v>
      </c>
      <c r="M22" s="37">
        <v>21718.61</v>
      </c>
      <c r="N22" s="37">
        <f t="shared" si="1"/>
        <v>4560</v>
      </c>
      <c r="O22" s="37">
        <v>25</v>
      </c>
      <c r="P22" s="37">
        <f t="shared" si="2"/>
        <v>30608.61</v>
      </c>
      <c r="Q22" s="48">
        <f t="shared" si="3"/>
        <v>119391.39</v>
      </c>
      <c r="R22" s="5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</row>
    <row r="23" spans="1:194" s="1" customFormat="1" x14ac:dyDescent="0.25">
      <c r="A23"/>
      <c r="B23" s="25">
        <v>13</v>
      </c>
      <c r="C23" s="29" t="s">
        <v>58</v>
      </c>
      <c r="D23" s="16" t="s">
        <v>109</v>
      </c>
      <c r="E23" s="29" t="s">
        <v>28</v>
      </c>
      <c r="F23" s="16" t="s">
        <v>20</v>
      </c>
      <c r="G23" s="16" t="s">
        <v>15</v>
      </c>
      <c r="H23" s="16" t="s">
        <v>107</v>
      </c>
      <c r="I23" s="36">
        <v>45658</v>
      </c>
      <c r="J23" s="36">
        <v>45838</v>
      </c>
      <c r="K23" s="37">
        <v>35000</v>
      </c>
      <c r="L23" s="37">
        <f t="shared" si="0"/>
        <v>1004.5</v>
      </c>
      <c r="M23" s="37">
        <v>0</v>
      </c>
      <c r="N23" s="37">
        <f t="shared" si="1"/>
        <v>1064</v>
      </c>
      <c r="O23" s="37">
        <v>25</v>
      </c>
      <c r="P23" s="37">
        <f t="shared" si="2"/>
        <v>2093.5</v>
      </c>
      <c r="Q23" s="48">
        <f t="shared" si="3"/>
        <v>32906.5</v>
      </c>
      <c r="R23" s="5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</row>
    <row r="24" spans="1:194" s="1" customFormat="1" x14ac:dyDescent="0.25">
      <c r="A24"/>
      <c r="B24" s="25">
        <v>14</v>
      </c>
      <c r="C24" s="29" t="s">
        <v>66</v>
      </c>
      <c r="D24" s="16" t="s">
        <v>109</v>
      </c>
      <c r="E24" s="29" t="s">
        <v>67</v>
      </c>
      <c r="F24" s="16" t="s">
        <v>18</v>
      </c>
      <c r="G24" s="16" t="s">
        <v>79</v>
      </c>
      <c r="H24" s="16" t="s">
        <v>107</v>
      </c>
      <c r="I24" s="36">
        <v>45658</v>
      </c>
      <c r="J24" s="36">
        <v>45838</v>
      </c>
      <c r="K24" s="37">
        <v>150000</v>
      </c>
      <c r="L24" s="37">
        <f t="shared" si="0"/>
        <v>4305</v>
      </c>
      <c r="M24" s="37">
        <v>23866.62</v>
      </c>
      <c r="N24" s="37">
        <f t="shared" si="1"/>
        <v>4560</v>
      </c>
      <c r="O24" s="37">
        <v>25</v>
      </c>
      <c r="P24" s="37">
        <f t="shared" si="2"/>
        <v>32756.62</v>
      </c>
      <c r="Q24" s="48">
        <f t="shared" si="3"/>
        <v>117243.38</v>
      </c>
      <c r="R24" s="5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</row>
    <row r="25" spans="1:194" s="1" customFormat="1" x14ac:dyDescent="0.25">
      <c r="A25"/>
      <c r="B25" s="25">
        <v>15</v>
      </c>
      <c r="C25" s="29" t="s">
        <v>36</v>
      </c>
      <c r="D25" s="16" t="s">
        <v>109</v>
      </c>
      <c r="E25" s="29" t="s">
        <v>118</v>
      </c>
      <c r="F25" s="16" t="s">
        <v>19</v>
      </c>
      <c r="G25" s="16" t="s">
        <v>79</v>
      </c>
      <c r="H25" s="16" t="s">
        <v>107</v>
      </c>
      <c r="I25" s="36">
        <v>45658</v>
      </c>
      <c r="J25" s="36">
        <v>45838</v>
      </c>
      <c r="K25" s="37">
        <v>70000</v>
      </c>
      <c r="L25" s="37">
        <f t="shared" si="0"/>
        <v>2009</v>
      </c>
      <c r="M25" s="37">
        <v>5368.48</v>
      </c>
      <c r="N25" s="37">
        <f t="shared" si="1"/>
        <v>2128</v>
      </c>
      <c r="O25" s="37">
        <v>25</v>
      </c>
      <c r="P25" s="37">
        <f t="shared" si="2"/>
        <v>9530.48</v>
      </c>
      <c r="Q25" s="48">
        <f t="shared" si="3"/>
        <v>60469.520000000004</v>
      </c>
      <c r="R25" s="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</row>
    <row r="26" spans="1:194" s="1" customFormat="1" x14ac:dyDescent="0.25">
      <c r="A26"/>
      <c r="B26" s="25">
        <v>16</v>
      </c>
      <c r="C26" s="29" t="s">
        <v>90</v>
      </c>
      <c r="D26" s="16" t="s">
        <v>108</v>
      </c>
      <c r="E26" s="29" t="s">
        <v>91</v>
      </c>
      <c r="F26" s="16" t="s">
        <v>18</v>
      </c>
      <c r="G26" s="16" t="s">
        <v>17</v>
      </c>
      <c r="H26" s="16" t="s">
        <v>107</v>
      </c>
      <c r="I26" s="36">
        <v>45658</v>
      </c>
      <c r="J26" s="36">
        <v>45838</v>
      </c>
      <c r="K26" s="37">
        <v>150000</v>
      </c>
      <c r="L26" s="37">
        <f t="shared" si="0"/>
        <v>4305</v>
      </c>
      <c r="M26" s="37">
        <v>0</v>
      </c>
      <c r="N26" s="37">
        <f t="shared" si="1"/>
        <v>4560</v>
      </c>
      <c r="O26" s="37">
        <v>25</v>
      </c>
      <c r="P26" s="37">
        <f t="shared" si="2"/>
        <v>8890</v>
      </c>
      <c r="Q26" s="48">
        <f t="shared" si="3"/>
        <v>141110</v>
      </c>
      <c r="R26" s="5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</row>
    <row r="27" spans="1:194" s="1" customFormat="1" x14ac:dyDescent="0.25">
      <c r="A27"/>
      <c r="B27" s="25">
        <v>17</v>
      </c>
      <c r="C27" s="29" t="s">
        <v>120</v>
      </c>
      <c r="D27" s="16" t="s">
        <v>108</v>
      </c>
      <c r="E27" s="29" t="s">
        <v>119</v>
      </c>
      <c r="F27" s="16" t="s">
        <v>18</v>
      </c>
      <c r="G27" s="16" t="s">
        <v>17</v>
      </c>
      <c r="H27" s="16" t="s">
        <v>107</v>
      </c>
      <c r="I27" s="36">
        <v>45658</v>
      </c>
      <c r="J27" s="36">
        <v>45838</v>
      </c>
      <c r="K27" s="37">
        <v>100000</v>
      </c>
      <c r="L27" s="37">
        <f t="shared" si="0"/>
        <v>2870</v>
      </c>
      <c r="M27" s="37">
        <v>11676.5</v>
      </c>
      <c r="N27" s="37">
        <f t="shared" ref="N27" si="4">+K27*3.04%</f>
        <v>3040</v>
      </c>
      <c r="O27" s="37">
        <v>1740.46</v>
      </c>
      <c r="P27" s="37">
        <f t="shared" ref="P27" si="5">SUM(L27:O27)</f>
        <v>19326.96</v>
      </c>
      <c r="Q27" s="48">
        <f t="shared" ref="Q27" si="6">+K27-P27</f>
        <v>80673.040000000008</v>
      </c>
      <c r="R27" s="5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</row>
    <row r="28" spans="1:194" s="1" customFormat="1" x14ac:dyDescent="0.25">
      <c r="A28"/>
      <c r="B28" s="25">
        <v>18</v>
      </c>
      <c r="C28" s="29" t="s">
        <v>69</v>
      </c>
      <c r="D28" s="16" t="s">
        <v>108</v>
      </c>
      <c r="E28" s="29" t="s">
        <v>70</v>
      </c>
      <c r="F28" s="16" t="s">
        <v>18</v>
      </c>
      <c r="G28" s="16" t="s">
        <v>17</v>
      </c>
      <c r="H28" s="16" t="s">
        <v>107</v>
      </c>
      <c r="I28" s="36">
        <v>45658</v>
      </c>
      <c r="J28" s="36">
        <v>45838</v>
      </c>
      <c r="K28" s="37">
        <v>80000</v>
      </c>
      <c r="L28" s="37">
        <f t="shared" si="0"/>
        <v>2296</v>
      </c>
      <c r="M28" s="37">
        <v>7400.87</v>
      </c>
      <c r="N28" s="37">
        <f t="shared" ref="N28:N73" si="7">+K28*3.04%</f>
        <v>2432</v>
      </c>
      <c r="O28" s="37">
        <v>25</v>
      </c>
      <c r="P28" s="37">
        <f t="shared" ref="P28:P39" si="8">SUM(L28:O28)</f>
        <v>12153.869999999999</v>
      </c>
      <c r="Q28" s="48">
        <f t="shared" ref="Q28:Q68" si="9">+K28-P28</f>
        <v>67846.13</v>
      </c>
      <c r="R28" s="5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</row>
    <row r="29" spans="1:194" s="1" customFormat="1" x14ac:dyDescent="0.25">
      <c r="A29"/>
      <c r="B29" s="25">
        <v>19</v>
      </c>
      <c r="C29" s="29" t="s">
        <v>21</v>
      </c>
      <c r="D29" s="16" t="s">
        <v>109</v>
      </c>
      <c r="E29" s="29" t="s">
        <v>22</v>
      </c>
      <c r="F29" s="16" t="s">
        <v>19</v>
      </c>
      <c r="G29" s="16" t="s">
        <v>17</v>
      </c>
      <c r="H29" s="16" t="s">
        <v>107</v>
      </c>
      <c r="I29" s="36">
        <v>45658</v>
      </c>
      <c r="J29" s="36">
        <v>45838</v>
      </c>
      <c r="K29" s="37">
        <v>70000</v>
      </c>
      <c r="L29" s="37">
        <f t="shared" si="0"/>
        <v>2009</v>
      </c>
      <c r="M29" s="37">
        <v>5368.48</v>
      </c>
      <c r="N29" s="37">
        <f t="shared" si="7"/>
        <v>2128</v>
      </c>
      <c r="O29" s="37">
        <v>25</v>
      </c>
      <c r="P29" s="37">
        <f t="shared" si="8"/>
        <v>9530.48</v>
      </c>
      <c r="Q29" s="48">
        <f t="shared" si="9"/>
        <v>60469.520000000004</v>
      </c>
      <c r="R29" s="5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</row>
    <row r="30" spans="1:194" s="1" customFormat="1" x14ac:dyDescent="0.25">
      <c r="A30"/>
      <c r="B30" s="25">
        <v>20</v>
      </c>
      <c r="C30" s="29" t="s">
        <v>38</v>
      </c>
      <c r="D30" s="16" t="s">
        <v>108</v>
      </c>
      <c r="E30" s="29" t="s">
        <v>53</v>
      </c>
      <c r="F30" s="16" t="s">
        <v>19</v>
      </c>
      <c r="G30" s="16" t="s">
        <v>17</v>
      </c>
      <c r="H30" s="16" t="s">
        <v>107</v>
      </c>
      <c r="I30" s="36">
        <v>45658</v>
      </c>
      <c r="J30" s="36">
        <v>45838</v>
      </c>
      <c r="K30" s="37">
        <v>70000</v>
      </c>
      <c r="L30" s="37">
        <f t="shared" si="0"/>
        <v>2009</v>
      </c>
      <c r="M30" s="37">
        <v>5368.48</v>
      </c>
      <c r="N30" s="37">
        <f t="shared" si="7"/>
        <v>2128</v>
      </c>
      <c r="O30" s="37">
        <v>25</v>
      </c>
      <c r="P30" s="37">
        <f t="shared" si="8"/>
        <v>9530.48</v>
      </c>
      <c r="Q30" s="48">
        <f t="shared" si="9"/>
        <v>60469.520000000004</v>
      </c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</row>
    <row r="31" spans="1:194" s="1" customFormat="1" x14ac:dyDescent="0.25">
      <c r="A31"/>
      <c r="B31" s="25">
        <v>21</v>
      </c>
      <c r="C31" s="29" t="s">
        <v>84</v>
      </c>
      <c r="D31" s="16" t="s">
        <v>108</v>
      </c>
      <c r="E31" s="29" t="s">
        <v>83</v>
      </c>
      <c r="F31" s="16" t="s">
        <v>19</v>
      </c>
      <c r="G31" s="16" t="s">
        <v>17</v>
      </c>
      <c r="H31" s="16" t="s">
        <v>107</v>
      </c>
      <c r="I31" s="36">
        <v>45658</v>
      </c>
      <c r="J31" s="36">
        <v>45838</v>
      </c>
      <c r="K31" s="37">
        <v>55000</v>
      </c>
      <c r="L31" s="37">
        <f t="shared" si="0"/>
        <v>1578.5</v>
      </c>
      <c r="M31" s="37">
        <v>2559.6799999999998</v>
      </c>
      <c r="N31" s="37">
        <f t="shared" si="7"/>
        <v>1672</v>
      </c>
      <c r="O31" s="37">
        <v>25</v>
      </c>
      <c r="P31" s="37">
        <f t="shared" si="8"/>
        <v>5835.18</v>
      </c>
      <c r="Q31" s="48">
        <f t="shared" si="9"/>
        <v>49164.82</v>
      </c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</row>
    <row r="32" spans="1:194" s="1" customFormat="1" x14ac:dyDescent="0.25">
      <c r="A32"/>
      <c r="B32" s="25">
        <v>22</v>
      </c>
      <c r="C32" s="29" t="s">
        <v>74</v>
      </c>
      <c r="D32" s="16" t="s">
        <v>108</v>
      </c>
      <c r="E32" s="29" t="s">
        <v>22</v>
      </c>
      <c r="F32" s="16" t="s">
        <v>19</v>
      </c>
      <c r="G32" s="16" t="s">
        <v>17</v>
      </c>
      <c r="H32" s="16" t="s">
        <v>107</v>
      </c>
      <c r="I32" s="36">
        <v>45658</v>
      </c>
      <c r="J32" s="36">
        <v>45838</v>
      </c>
      <c r="K32" s="37">
        <v>50000</v>
      </c>
      <c r="L32" s="37">
        <f t="shared" si="0"/>
        <v>1435</v>
      </c>
      <c r="M32" s="37">
        <v>1854</v>
      </c>
      <c r="N32" s="37">
        <f t="shared" si="7"/>
        <v>1520</v>
      </c>
      <c r="O32" s="37">
        <v>25</v>
      </c>
      <c r="P32" s="37">
        <f t="shared" si="8"/>
        <v>4834</v>
      </c>
      <c r="Q32" s="48">
        <f t="shared" si="9"/>
        <v>45166</v>
      </c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</row>
    <row r="33" spans="1:194" s="1" customFormat="1" x14ac:dyDescent="0.25">
      <c r="A33"/>
      <c r="B33" s="25">
        <v>23</v>
      </c>
      <c r="C33" s="29" t="s">
        <v>42</v>
      </c>
      <c r="D33" s="16" t="s">
        <v>109</v>
      </c>
      <c r="E33" s="29" t="s">
        <v>27</v>
      </c>
      <c r="F33" s="16" t="s">
        <v>20</v>
      </c>
      <c r="G33" s="16" t="s">
        <v>17</v>
      </c>
      <c r="H33" s="16" t="s">
        <v>107</v>
      </c>
      <c r="I33" s="36">
        <v>45658</v>
      </c>
      <c r="J33" s="36">
        <v>45838</v>
      </c>
      <c r="K33" s="37">
        <v>46000</v>
      </c>
      <c r="L33" s="37">
        <f t="shared" si="0"/>
        <v>1320.2</v>
      </c>
      <c r="M33" s="37">
        <v>1289.46</v>
      </c>
      <c r="N33" s="37">
        <f t="shared" si="7"/>
        <v>1398.4</v>
      </c>
      <c r="O33" s="37">
        <v>25</v>
      </c>
      <c r="P33" s="37">
        <f t="shared" si="8"/>
        <v>4033.06</v>
      </c>
      <c r="Q33" s="48">
        <f t="shared" si="9"/>
        <v>41966.94</v>
      </c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</row>
    <row r="34" spans="1:194" s="1" customFormat="1" x14ac:dyDescent="0.25">
      <c r="A34"/>
      <c r="B34" s="25">
        <v>24</v>
      </c>
      <c r="C34" s="29" t="s">
        <v>35</v>
      </c>
      <c r="D34" s="16" t="s">
        <v>109</v>
      </c>
      <c r="E34" s="29" t="s">
        <v>78</v>
      </c>
      <c r="F34" s="16" t="s">
        <v>20</v>
      </c>
      <c r="G34" s="16" t="s">
        <v>17</v>
      </c>
      <c r="H34" s="16" t="s">
        <v>107</v>
      </c>
      <c r="I34" s="36">
        <v>45658</v>
      </c>
      <c r="J34" s="36">
        <v>45838</v>
      </c>
      <c r="K34" s="37">
        <v>43000</v>
      </c>
      <c r="L34" s="37">
        <f t="shared" si="0"/>
        <v>1234.0999999999999</v>
      </c>
      <c r="M34" s="37">
        <v>866.06</v>
      </c>
      <c r="N34" s="37">
        <f t="shared" si="7"/>
        <v>1307.2</v>
      </c>
      <c r="O34" s="37">
        <v>25</v>
      </c>
      <c r="P34" s="37">
        <f t="shared" si="8"/>
        <v>3432.3599999999997</v>
      </c>
      <c r="Q34" s="48">
        <f t="shared" si="9"/>
        <v>39567.64</v>
      </c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</row>
    <row r="35" spans="1:194" s="1" customFormat="1" x14ac:dyDescent="0.25">
      <c r="A35"/>
      <c r="B35" s="25">
        <v>25</v>
      </c>
      <c r="C35" s="29" t="s">
        <v>98</v>
      </c>
      <c r="D35" s="16" t="s">
        <v>108</v>
      </c>
      <c r="E35" s="29" t="s">
        <v>78</v>
      </c>
      <c r="F35" s="16" t="s">
        <v>20</v>
      </c>
      <c r="G35" s="16" t="s">
        <v>17</v>
      </c>
      <c r="H35" s="16" t="s">
        <v>107</v>
      </c>
      <c r="I35" s="36">
        <v>45658</v>
      </c>
      <c r="J35" s="36">
        <v>45838</v>
      </c>
      <c r="K35" s="37">
        <v>38000</v>
      </c>
      <c r="L35" s="37">
        <f t="shared" si="0"/>
        <v>1090.5999999999999</v>
      </c>
      <c r="M35" s="37">
        <v>160.38</v>
      </c>
      <c r="N35" s="37">
        <f t="shared" si="7"/>
        <v>1155.2</v>
      </c>
      <c r="O35" s="37">
        <v>25</v>
      </c>
      <c r="P35" s="37">
        <f t="shared" si="8"/>
        <v>2431.1800000000003</v>
      </c>
      <c r="Q35" s="48">
        <f t="shared" si="9"/>
        <v>35568.82</v>
      </c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</row>
    <row r="36" spans="1:194" s="1" customFormat="1" x14ac:dyDescent="0.25">
      <c r="A36"/>
      <c r="B36" s="25">
        <v>26</v>
      </c>
      <c r="C36" s="29" t="s">
        <v>89</v>
      </c>
      <c r="D36" s="16" t="s">
        <v>109</v>
      </c>
      <c r="E36" s="29" t="s">
        <v>78</v>
      </c>
      <c r="F36" s="16" t="s">
        <v>20</v>
      </c>
      <c r="G36" s="16" t="s">
        <v>17</v>
      </c>
      <c r="H36" s="16" t="s">
        <v>107</v>
      </c>
      <c r="I36" s="36">
        <v>45658</v>
      </c>
      <c r="J36" s="36">
        <v>45838</v>
      </c>
      <c r="K36" s="37">
        <v>38000</v>
      </c>
      <c r="L36" s="37">
        <f t="shared" si="0"/>
        <v>1090.5999999999999</v>
      </c>
      <c r="M36" s="37">
        <v>160.38</v>
      </c>
      <c r="N36" s="37">
        <f t="shared" si="7"/>
        <v>1155.2</v>
      </c>
      <c r="O36" s="37">
        <v>25</v>
      </c>
      <c r="P36" s="37">
        <f t="shared" si="8"/>
        <v>2431.1800000000003</v>
      </c>
      <c r="Q36" s="48">
        <f t="shared" si="9"/>
        <v>35568.82</v>
      </c>
      <c r="R36" s="5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</row>
    <row r="37" spans="1:194" s="1" customFormat="1" x14ac:dyDescent="0.25">
      <c r="A37"/>
      <c r="B37" s="25">
        <v>27</v>
      </c>
      <c r="C37" s="29" t="s">
        <v>95</v>
      </c>
      <c r="D37" s="16" t="s">
        <v>109</v>
      </c>
      <c r="E37" s="29" t="s">
        <v>96</v>
      </c>
      <c r="F37" s="16" t="s">
        <v>20</v>
      </c>
      <c r="G37" s="16" t="s">
        <v>17</v>
      </c>
      <c r="H37" s="16" t="s">
        <v>107</v>
      </c>
      <c r="I37" s="36">
        <v>45658</v>
      </c>
      <c r="J37" s="36">
        <v>45838</v>
      </c>
      <c r="K37" s="37">
        <v>38000</v>
      </c>
      <c r="L37" s="37">
        <f>+K37*2.87%</f>
        <v>1090.5999999999999</v>
      </c>
      <c r="M37" s="37">
        <v>160.38</v>
      </c>
      <c r="N37" s="37">
        <f>+K37*3.04%</f>
        <v>1155.2</v>
      </c>
      <c r="O37" s="37">
        <v>25</v>
      </c>
      <c r="P37" s="37">
        <f>SUM(L37:O37)</f>
        <v>2431.1800000000003</v>
      </c>
      <c r="Q37" s="48">
        <f>+K37-P37</f>
        <v>35568.82</v>
      </c>
      <c r="R37" s="5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</row>
    <row r="38" spans="1:194" ht="19.5" customHeight="1" x14ac:dyDescent="0.25">
      <c r="B38" s="25">
        <v>28</v>
      </c>
      <c r="C38" s="29" t="s">
        <v>129</v>
      </c>
      <c r="D38" s="16" t="s">
        <v>108</v>
      </c>
      <c r="E38" s="29" t="s">
        <v>128</v>
      </c>
      <c r="F38" s="16" t="s">
        <v>18</v>
      </c>
      <c r="G38" s="16" t="s">
        <v>14</v>
      </c>
      <c r="H38" s="16" t="s">
        <v>107</v>
      </c>
      <c r="I38" s="36">
        <v>45689</v>
      </c>
      <c r="J38" s="36">
        <v>45868</v>
      </c>
      <c r="K38" s="37">
        <v>150000</v>
      </c>
      <c r="L38" s="37">
        <f>+K38*2.87%</f>
        <v>4305</v>
      </c>
      <c r="M38" s="37">
        <v>23866.62</v>
      </c>
      <c r="N38" s="37">
        <f>+K38*3.04%</f>
        <v>4560</v>
      </c>
      <c r="O38" s="37">
        <v>25</v>
      </c>
      <c r="P38" s="37">
        <f>SUM(L38:O38)</f>
        <v>32756.62</v>
      </c>
      <c r="Q38" s="48">
        <f>+K38-P38</f>
        <v>117243.38</v>
      </c>
      <c r="R38"/>
    </row>
    <row r="39" spans="1:194" s="1" customFormat="1" x14ac:dyDescent="0.25">
      <c r="A39"/>
      <c r="B39" s="25">
        <v>29</v>
      </c>
      <c r="C39" s="29" t="s">
        <v>92</v>
      </c>
      <c r="D39" s="16" t="s">
        <v>108</v>
      </c>
      <c r="E39" s="29" t="s">
        <v>54</v>
      </c>
      <c r="F39" s="16" t="s">
        <v>18</v>
      </c>
      <c r="G39" s="16" t="s">
        <v>14</v>
      </c>
      <c r="H39" s="16" t="s">
        <v>107</v>
      </c>
      <c r="I39" s="36">
        <v>45658</v>
      </c>
      <c r="J39" s="36">
        <v>45838</v>
      </c>
      <c r="K39" s="37">
        <v>89500</v>
      </c>
      <c r="L39" s="37">
        <f t="shared" si="0"/>
        <v>2568.65</v>
      </c>
      <c r="M39" s="37">
        <v>9635.51</v>
      </c>
      <c r="N39" s="37">
        <f t="shared" si="7"/>
        <v>2720.8</v>
      </c>
      <c r="O39" s="37">
        <v>25</v>
      </c>
      <c r="P39" s="37">
        <f t="shared" si="8"/>
        <v>14949.96</v>
      </c>
      <c r="Q39" s="48">
        <f t="shared" si="9"/>
        <v>74550.040000000008</v>
      </c>
      <c r="R39" s="5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</row>
    <row r="40" spans="1:194" s="1" customFormat="1" x14ac:dyDescent="0.25">
      <c r="A40"/>
      <c r="B40" s="25">
        <v>30</v>
      </c>
      <c r="C40" s="29" t="s">
        <v>26</v>
      </c>
      <c r="D40" s="16" t="s">
        <v>108</v>
      </c>
      <c r="E40" s="29" t="s">
        <v>99</v>
      </c>
      <c r="F40" s="16" t="s">
        <v>18</v>
      </c>
      <c r="G40" s="16" t="s">
        <v>14</v>
      </c>
      <c r="H40" s="16" t="s">
        <v>107</v>
      </c>
      <c r="I40" s="36">
        <v>45658</v>
      </c>
      <c r="J40" s="36">
        <v>45838</v>
      </c>
      <c r="K40" s="37">
        <v>87000</v>
      </c>
      <c r="L40" s="37">
        <f t="shared" si="0"/>
        <v>2496.9</v>
      </c>
      <c r="M40" s="37">
        <v>9047.44</v>
      </c>
      <c r="N40" s="37">
        <f t="shared" si="7"/>
        <v>2644.8</v>
      </c>
      <c r="O40" s="37">
        <v>25</v>
      </c>
      <c r="P40" s="37">
        <f>SUM(L40:O40)</f>
        <v>14214.14</v>
      </c>
      <c r="Q40" s="48">
        <f t="shared" si="9"/>
        <v>72785.86</v>
      </c>
      <c r="R40" s="5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</row>
    <row r="41" spans="1:194" s="1" customFormat="1" ht="15.75" customHeight="1" x14ac:dyDescent="0.25">
      <c r="A41"/>
      <c r="B41" s="25">
        <v>31</v>
      </c>
      <c r="C41" s="29" t="s">
        <v>32</v>
      </c>
      <c r="D41" s="16" t="s">
        <v>109</v>
      </c>
      <c r="E41" s="29" t="s">
        <v>126</v>
      </c>
      <c r="F41" s="16" t="s">
        <v>19</v>
      </c>
      <c r="G41" s="16" t="s">
        <v>14</v>
      </c>
      <c r="H41" s="16" t="s">
        <v>107</v>
      </c>
      <c r="I41" s="36">
        <v>45658</v>
      </c>
      <c r="J41" s="36">
        <v>45838</v>
      </c>
      <c r="K41" s="37">
        <v>75000</v>
      </c>
      <c r="L41" s="37">
        <f>+K41*2.87%</f>
        <v>2152.5</v>
      </c>
      <c r="M41" s="37">
        <v>5966.28</v>
      </c>
      <c r="N41" s="37">
        <f>+K41*3.04%</f>
        <v>2280</v>
      </c>
      <c r="O41" s="37">
        <v>1740.46</v>
      </c>
      <c r="P41" s="37">
        <f>SUM(L41:O41)</f>
        <v>12139.239999999998</v>
      </c>
      <c r="Q41" s="48">
        <f>+K41-P41</f>
        <v>62860.76</v>
      </c>
      <c r="R41" s="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</row>
    <row r="42" spans="1:194" s="1" customFormat="1" ht="15.75" customHeight="1" x14ac:dyDescent="0.25">
      <c r="A42"/>
      <c r="B42" s="25">
        <v>31</v>
      </c>
      <c r="C42" s="29" t="s">
        <v>131</v>
      </c>
      <c r="D42" s="16" t="s">
        <v>109</v>
      </c>
      <c r="E42" s="29" t="s">
        <v>126</v>
      </c>
      <c r="F42" s="16" t="s">
        <v>19</v>
      </c>
      <c r="G42" s="16" t="s">
        <v>14</v>
      </c>
      <c r="H42" s="16" t="s">
        <v>107</v>
      </c>
      <c r="I42" s="36">
        <v>45717</v>
      </c>
      <c r="J42" s="36">
        <v>45899</v>
      </c>
      <c r="K42" s="37">
        <v>65333.33</v>
      </c>
      <c r="L42" s="37">
        <f>+K42*2.87%</f>
        <v>1875.0665710000001</v>
      </c>
      <c r="M42" s="37">
        <v>4490.3</v>
      </c>
      <c r="N42" s="37">
        <f>+K42*3.04%</f>
        <v>1986.1332320000001</v>
      </c>
      <c r="O42" s="37">
        <v>25</v>
      </c>
      <c r="P42" s="37">
        <f>SUM(L42:O42)</f>
        <v>8376.4998030000006</v>
      </c>
      <c r="Q42" s="48">
        <f>+K42-P42</f>
        <v>56956.830197000003</v>
      </c>
      <c r="R42" s="5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</row>
    <row r="43" spans="1:194" s="1" customFormat="1" x14ac:dyDescent="0.25">
      <c r="A43"/>
      <c r="B43" s="25">
        <v>32</v>
      </c>
      <c r="C43" s="29" t="s">
        <v>23</v>
      </c>
      <c r="D43" s="16" t="s">
        <v>108</v>
      </c>
      <c r="E43" s="29" t="s">
        <v>11</v>
      </c>
      <c r="F43" s="16" t="s">
        <v>19</v>
      </c>
      <c r="G43" s="16" t="s">
        <v>14</v>
      </c>
      <c r="H43" s="16" t="s">
        <v>107</v>
      </c>
      <c r="I43" s="36">
        <v>45658</v>
      </c>
      <c r="J43" s="36">
        <v>45838</v>
      </c>
      <c r="K43" s="37">
        <v>70000</v>
      </c>
      <c r="L43" s="37">
        <f t="shared" si="0"/>
        <v>2009</v>
      </c>
      <c r="M43" s="37">
        <v>5368.48</v>
      </c>
      <c r="N43" s="37">
        <f t="shared" si="7"/>
        <v>2128</v>
      </c>
      <c r="O43" s="37">
        <v>25</v>
      </c>
      <c r="P43" s="37">
        <f t="shared" ref="P43:P73" si="10">SUM(L43:O43)</f>
        <v>9530.48</v>
      </c>
      <c r="Q43" s="48">
        <f t="shared" si="9"/>
        <v>60469.520000000004</v>
      </c>
      <c r="R43" s="5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</row>
    <row r="44" spans="1:194" s="1" customFormat="1" x14ac:dyDescent="0.25">
      <c r="A44"/>
      <c r="B44" s="25">
        <v>33</v>
      </c>
      <c r="C44" s="29" t="s">
        <v>30</v>
      </c>
      <c r="D44" s="16" t="s">
        <v>108</v>
      </c>
      <c r="E44" s="29" t="s">
        <v>31</v>
      </c>
      <c r="F44" s="16" t="s">
        <v>19</v>
      </c>
      <c r="G44" s="16" t="s">
        <v>14</v>
      </c>
      <c r="H44" s="16" t="s">
        <v>107</v>
      </c>
      <c r="I44" s="36">
        <v>45658</v>
      </c>
      <c r="J44" s="36">
        <v>45838</v>
      </c>
      <c r="K44" s="37">
        <v>70000</v>
      </c>
      <c r="L44" s="37">
        <f t="shared" si="0"/>
        <v>2009</v>
      </c>
      <c r="M44" s="37">
        <v>5368.48</v>
      </c>
      <c r="N44" s="37">
        <f t="shared" si="7"/>
        <v>2128</v>
      </c>
      <c r="O44" s="37">
        <v>25</v>
      </c>
      <c r="P44" s="37">
        <f t="shared" si="10"/>
        <v>9530.48</v>
      </c>
      <c r="Q44" s="48">
        <f t="shared" si="9"/>
        <v>60469.520000000004</v>
      </c>
      <c r="R44" s="5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</row>
    <row r="45" spans="1:194" s="1" customFormat="1" x14ac:dyDescent="0.25">
      <c r="A45"/>
      <c r="B45" s="25">
        <v>34</v>
      </c>
      <c r="C45" s="29" t="s">
        <v>33</v>
      </c>
      <c r="D45" s="16" t="s">
        <v>108</v>
      </c>
      <c r="E45" s="29" t="s">
        <v>11</v>
      </c>
      <c r="F45" s="16" t="s">
        <v>19</v>
      </c>
      <c r="G45" s="16" t="s">
        <v>14</v>
      </c>
      <c r="H45" s="16" t="s">
        <v>107</v>
      </c>
      <c r="I45" s="36">
        <v>45658</v>
      </c>
      <c r="J45" s="36">
        <v>45838</v>
      </c>
      <c r="K45" s="37">
        <v>70000</v>
      </c>
      <c r="L45" s="37">
        <f t="shared" si="0"/>
        <v>2009</v>
      </c>
      <c r="M45" s="37">
        <v>5368.48</v>
      </c>
      <c r="N45" s="37">
        <f t="shared" si="7"/>
        <v>2128</v>
      </c>
      <c r="O45" s="37">
        <v>25</v>
      </c>
      <c r="P45" s="37">
        <f t="shared" si="10"/>
        <v>9530.48</v>
      </c>
      <c r="Q45" s="48">
        <f t="shared" si="9"/>
        <v>60469.520000000004</v>
      </c>
      <c r="R45" s="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</row>
    <row r="46" spans="1:194" s="1" customFormat="1" x14ac:dyDescent="0.25">
      <c r="A46"/>
      <c r="B46" s="25">
        <v>35</v>
      </c>
      <c r="C46" s="29" t="s">
        <v>41</v>
      </c>
      <c r="D46" s="16" t="s">
        <v>109</v>
      </c>
      <c r="E46" s="29" t="s">
        <v>37</v>
      </c>
      <c r="F46" s="16" t="s">
        <v>19</v>
      </c>
      <c r="G46" s="16" t="s">
        <v>14</v>
      </c>
      <c r="H46" s="16" t="s">
        <v>107</v>
      </c>
      <c r="I46" s="36">
        <v>45658</v>
      </c>
      <c r="J46" s="36">
        <v>45838</v>
      </c>
      <c r="K46" s="37">
        <v>70000</v>
      </c>
      <c r="L46" s="37">
        <f t="shared" ref="L46:L73" si="11">+K46*2.87%</f>
        <v>2009</v>
      </c>
      <c r="M46" s="37">
        <v>4682.29</v>
      </c>
      <c r="N46" s="37">
        <f t="shared" si="7"/>
        <v>2128</v>
      </c>
      <c r="O46" s="37">
        <v>3455.92</v>
      </c>
      <c r="P46" s="37">
        <f t="shared" si="10"/>
        <v>12275.210000000001</v>
      </c>
      <c r="Q46" s="48">
        <f t="shared" si="9"/>
        <v>57724.79</v>
      </c>
      <c r="R46" s="5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</row>
    <row r="47" spans="1:194" s="1" customFormat="1" x14ac:dyDescent="0.25">
      <c r="A47"/>
      <c r="B47" s="25">
        <v>36</v>
      </c>
      <c r="C47" s="29" t="s">
        <v>75</v>
      </c>
      <c r="D47" s="16" t="s">
        <v>109</v>
      </c>
      <c r="E47" s="29" t="s">
        <v>37</v>
      </c>
      <c r="F47" s="16" t="s">
        <v>19</v>
      </c>
      <c r="G47" s="16" t="s">
        <v>14</v>
      </c>
      <c r="H47" s="16" t="s">
        <v>107</v>
      </c>
      <c r="I47" s="36">
        <v>45658</v>
      </c>
      <c r="J47" s="36">
        <v>45838</v>
      </c>
      <c r="K47" s="37">
        <v>70000</v>
      </c>
      <c r="L47" s="37">
        <f t="shared" si="11"/>
        <v>2009</v>
      </c>
      <c r="M47" s="37">
        <v>5368.48</v>
      </c>
      <c r="N47" s="37">
        <f t="shared" si="7"/>
        <v>2128</v>
      </c>
      <c r="O47" s="37">
        <v>25</v>
      </c>
      <c r="P47" s="37">
        <f t="shared" si="10"/>
        <v>9530.48</v>
      </c>
      <c r="Q47" s="48">
        <f t="shared" si="9"/>
        <v>60469.520000000004</v>
      </c>
      <c r="R47" s="5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</row>
    <row r="48" spans="1:194" s="1" customFormat="1" x14ac:dyDescent="0.25">
      <c r="A48"/>
      <c r="B48" s="25">
        <v>37</v>
      </c>
      <c r="C48" s="29" t="s">
        <v>82</v>
      </c>
      <c r="D48" s="16" t="s">
        <v>109</v>
      </c>
      <c r="E48" s="29" t="s">
        <v>11</v>
      </c>
      <c r="F48" s="16" t="s">
        <v>19</v>
      </c>
      <c r="G48" s="16" t="s">
        <v>14</v>
      </c>
      <c r="H48" s="16" t="s">
        <v>107</v>
      </c>
      <c r="I48" s="36">
        <v>45658</v>
      </c>
      <c r="J48" s="36">
        <v>45838</v>
      </c>
      <c r="K48" s="37">
        <v>70000</v>
      </c>
      <c r="L48" s="37">
        <f t="shared" si="11"/>
        <v>2009</v>
      </c>
      <c r="M48" s="37">
        <v>5368.48</v>
      </c>
      <c r="N48" s="37">
        <f t="shared" si="7"/>
        <v>2128</v>
      </c>
      <c r="O48" s="37">
        <v>25</v>
      </c>
      <c r="P48" s="37">
        <f t="shared" si="10"/>
        <v>9530.48</v>
      </c>
      <c r="Q48" s="48">
        <f t="shared" si="9"/>
        <v>60469.520000000004</v>
      </c>
      <c r="R48" s="5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</row>
    <row r="49" spans="1:194" s="1" customFormat="1" x14ac:dyDescent="0.25">
      <c r="A49"/>
      <c r="B49" s="25">
        <v>38</v>
      </c>
      <c r="C49" s="29" t="s">
        <v>55</v>
      </c>
      <c r="D49" s="16" t="s">
        <v>109</v>
      </c>
      <c r="E49" s="29" t="s">
        <v>124</v>
      </c>
      <c r="F49" s="16" t="s">
        <v>18</v>
      </c>
      <c r="G49" s="16" t="s">
        <v>14</v>
      </c>
      <c r="H49" s="16" t="s">
        <v>107</v>
      </c>
      <c r="I49" s="36">
        <v>45658</v>
      </c>
      <c r="J49" s="36">
        <v>45838</v>
      </c>
      <c r="K49" s="37">
        <v>85000</v>
      </c>
      <c r="L49" s="37">
        <f t="shared" si="11"/>
        <v>2439.5</v>
      </c>
      <c r="M49" s="37">
        <v>8576.99</v>
      </c>
      <c r="N49" s="37">
        <f t="shared" si="7"/>
        <v>2584</v>
      </c>
      <c r="O49" s="37">
        <v>25</v>
      </c>
      <c r="P49" s="37">
        <f t="shared" si="10"/>
        <v>13625.49</v>
      </c>
      <c r="Q49" s="48">
        <f t="shared" si="9"/>
        <v>71374.509999999995</v>
      </c>
      <c r="R49" s="5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</row>
    <row r="50" spans="1:194" s="1" customFormat="1" x14ac:dyDescent="0.25">
      <c r="A50"/>
      <c r="B50" s="25">
        <v>39</v>
      </c>
      <c r="C50" s="29" t="s">
        <v>60</v>
      </c>
      <c r="D50" s="16" t="s">
        <v>108</v>
      </c>
      <c r="E50" s="29" t="s">
        <v>62</v>
      </c>
      <c r="F50" s="16" t="s">
        <v>19</v>
      </c>
      <c r="G50" s="16" t="s">
        <v>14</v>
      </c>
      <c r="H50" s="16" t="s">
        <v>107</v>
      </c>
      <c r="I50" s="36">
        <v>45658</v>
      </c>
      <c r="J50" s="36">
        <v>45838</v>
      </c>
      <c r="K50" s="37">
        <v>70000</v>
      </c>
      <c r="L50" s="37">
        <f t="shared" si="11"/>
        <v>2009</v>
      </c>
      <c r="M50" s="37">
        <v>5368.48</v>
      </c>
      <c r="N50" s="37">
        <f t="shared" si="7"/>
        <v>2128</v>
      </c>
      <c r="O50" s="37">
        <v>25</v>
      </c>
      <c r="P50" s="37">
        <f t="shared" si="10"/>
        <v>9530.48</v>
      </c>
      <c r="Q50" s="48">
        <f t="shared" si="9"/>
        <v>60469.520000000004</v>
      </c>
      <c r="R50" s="5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</row>
    <row r="51" spans="1:194" s="1" customFormat="1" x14ac:dyDescent="0.25">
      <c r="A51"/>
      <c r="B51" s="25">
        <v>40</v>
      </c>
      <c r="C51" s="29" t="s">
        <v>61</v>
      </c>
      <c r="D51" s="16" t="s">
        <v>109</v>
      </c>
      <c r="E51" s="29" t="s">
        <v>37</v>
      </c>
      <c r="F51" s="16" t="s">
        <v>19</v>
      </c>
      <c r="G51" s="16" t="s">
        <v>14</v>
      </c>
      <c r="H51" s="16" t="s">
        <v>107</v>
      </c>
      <c r="I51" s="36">
        <v>45658</v>
      </c>
      <c r="J51" s="36">
        <v>45838</v>
      </c>
      <c r="K51" s="37">
        <v>70000</v>
      </c>
      <c r="L51" s="37">
        <f t="shared" si="11"/>
        <v>2009</v>
      </c>
      <c r="M51" s="37">
        <v>5368.48</v>
      </c>
      <c r="N51" s="37">
        <f t="shared" si="7"/>
        <v>2128</v>
      </c>
      <c r="O51" s="37">
        <v>25</v>
      </c>
      <c r="P51" s="37">
        <f t="shared" si="10"/>
        <v>9530.48</v>
      </c>
      <c r="Q51" s="48">
        <f t="shared" si="9"/>
        <v>60469.520000000004</v>
      </c>
      <c r="R51" s="5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</row>
    <row r="52" spans="1:194" s="1" customFormat="1" x14ac:dyDescent="0.25">
      <c r="A52"/>
      <c r="B52" s="25">
        <v>41</v>
      </c>
      <c r="C52" s="29" t="s">
        <v>94</v>
      </c>
      <c r="D52" s="16" t="s">
        <v>109</v>
      </c>
      <c r="E52" s="29" t="s">
        <v>37</v>
      </c>
      <c r="F52" s="16" t="s">
        <v>19</v>
      </c>
      <c r="G52" s="16" t="s">
        <v>14</v>
      </c>
      <c r="H52" s="16" t="s">
        <v>107</v>
      </c>
      <c r="I52" s="36">
        <v>45658</v>
      </c>
      <c r="J52" s="36">
        <v>45838</v>
      </c>
      <c r="K52" s="37">
        <v>70000</v>
      </c>
      <c r="L52" s="37">
        <f t="shared" si="11"/>
        <v>2009</v>
      </c>
      <c r="M52" s="37">
        <v>5368.48</v>
      </c>
      <c r="N52" s="37">
        <f t="shared" si="7"/>
        <v>2128</v>
      </c>
      <c r="O52" s="37">
        <v>25</v>
      </c>
      <c r="P52" s="37">
        <f t="shared" si="10"/>
        <v>9530.48</v>
      </c>
      <c r="Q52" s="48">
        <f t="shared" si="9"/>
        <v>60469.520000000004</v>
      </c>
      <c r="R52" s="5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</row>
    <row r="53" spans="1:194" s="1" customFormat="1" x14ac:dyDescent="0.25">
      <c r="A53"/>
      <c r="B53" s="25">
        <v>42</v>
      </c>
      <c r="C53" s="29" t="s">
        <v>71</v>
      </c>
      <c r="D53" s="16" t="s">
        <v>109</v>
      </c>
      <c r="E53" s="29" t="s">
        <v>62</v>
      </c>
      <c r="F53" s="16" t="s">
        <v>19</v>
      </c>
      <c r="G53" s="16" t="s">
        <v>14</v>
      </c>
      <c r="H53" s="16" t="s">
        <v>107</v>
      </c>
      <c r="I53" s="36">
        <v>45658</v>
      </c>
      <c r="J53" s="36">
        <v>45838</v>
      </c>
      <c r="K53" s="37">
        <v>70000</v>
      </c>
      <c r="L53" s="37">
        <f t="shared" si="11"/>
        <v>2009</v>
      </c>
      <c r="M53" s="37">
        <v>5368.48</v>
      </c>
      <c r="N53" s="37">
        <f t="shared" si="7"/>
        <v>2128</v>
      </c>
      <c r="O53" s="37">
        <v>25</v>
      </c>
      <c r="P53" s="37">
        <f t="shared" si="10"/>
        <v>9530.48</v>
      </c>
      <c r="Q53" s="48">
        <f t="shared" si="9"/>
        <v>60469.520000000004</v>
      </c>
      <c r="R53" s="5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</row>
    <row r="54" spans="1:194" s="1" customFormat="1" x14ac:dyDescent="0.25">
      <c r="A54"/>
      <c r="B54" s="25">
        <v>43</v>
      </c>
      <c r="C54" s="29" t="s">
        <v>104</v>
      </c>
      <c r="D54" s="16" t="s">
        <v>109</v>
      </c>
      <c r="E54" s="29" t="s">
        <v>62</v>
      </c>
      <c r="F54" s="16" t="s">
        <v>19</v>
      </c>
      <c r="G54" s="16" t="s">
        <v>14</v>
      </c>
      <c r="H54" s="16" t="s">
        <v>107</v>
      </c>
      <c r="I54" s="36">
        <v>45658</v>
      </c>
      <c r="J54" s="36">
        <v>45838</v>
      </c>
      <c r="K54" s="37">
        <v>70000</v>
      </c>
      <c r="L54" s="37">
        <f t="shared" si="11"/>
        <v>2009</v>
      </c>
      <c r="M54" s="37">
        <v>5368.48</v>
      </c>
      <c r="N54" s="37">
        <f t="shared" si="7"/>
        <v>2128</v>
      </c>
      <c r="O54" s="37">
        <v>25</v>
      </c>
      <c r="P54" s="37">
        <f t="shared" si="10"/>
        <v>9530.48</v>
      </c>
      <c r="Q54" s="48">
        <f t="shared" si="9"/>
        <v>60469.520000000004</v>
      </c>
      <c r="R54" s="5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</row>
    <row r="55" spans="1:194" s="1" customFormat="1" x14ac:dyDescent="0.25">
      <c r="A55"/>
      <c r="B55" s="25">
        <v>44</v>
      </c>
      <c r="C55" s="29" t="s">
        <v>101</v>
      </c>
      <c r="D55" s="43" t="s">
        <v>109</v>
      </c>
      <c r="E55" s="47" t="s">
        <v>123</v>
      </c>
      <c r="F55" s="43" t="s">
        <v>19</v>
      </c>
      <c r="G55" s="43" t="s">
        <v>14</v>
      </c>
      <c r="H55" s="16" t="s">
        <v>107</v>
      </c>
      <c r="I55" s="36">
        <v>45658</v>
      </c>
      <c r="J55" s="36">
        <v>45838</v>
      </c>
      <c r="K55" s="37">
        <v>70000</v>
      </c>
      <c r="L55" s="37">
        <f t="shared" si="11"/>
        <v>2009</v>
      </c>
      <c r="M55" s="37">
        <v>5025.38</v>
      </c>
      <c r="N55" s="37">
        <f t="shared" si="7"/>
        <v>2128</v>
      </c>
      <c r="O55" s="37">
        <v>1740.46</v>
      </c>
      <c r="P55" s="37">
        <f t="shared" si="10"/>
        <v>10902.84</v>
      </c>
      <c r="Q55" s="48">
        <f t="shared" si="9"/>
        <v>59097.16</v>
      </c>
      <c r="R55" s="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</row>
    <row r="56" spans="1:194" s="1" customFormat="1" x14ac:dyDescent="0.25">
      <c r="A56"/>
      <c r="B56" s="25">
        <v>45</v>
      </c>
      <c r="C56" s="29" t="s">
        <v>81</v>
      </c>
      <c r="D56" s="16" t="s">
        <v>108</v>
      </c>
      <c r="E56" s="29" t="s">
        <v>62</v>
      </c>
      <c r="F56" s="16" t="s">
        <v>19</v>
      </c>
      <c r="G56" s="16" t="s">
        <v>14</v>
      </c>
      <c r="H56" s="16" t="s">
        <v>107</v>
      </c>
      <c r="I56" s="36">
        <v>45658</v>
      </c>
      <c r="J56" s="36">
        <v>45838</v>
      </c>
      <c r="K56" s="37">
        <v>70000</v>
      </c>
      <c r="L56" s="37">
        <f t="shared" si="11"/>
        <v>2009</v>
      </c>
      <c r="M56" s="37">
        <v>4682.29</v>
      </c>
      <c r="N56" s="37">
        <f t="shared" si="7"/>
        <v>2128</v>
      </c>
      <c r="O56" s="37">
        <v>3455.92</v>
      </c>
      <c r="P56" s="37">
        <f t="shared" si="10"/>
        <v>12275.210000000001</v>
      </c>
      <c r="Q56" s="48">
        <f t="shared" si="9"/>
        <v>57724.79</v>
      </c>
      <c r="R56" s="5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</row>
    <row r="57" spans="1:194" s="1" customFormat="1" x14ac:dyDescent="0.25">
      <c r="A57"/>
      <c r="B57" s="25">
        <v>46</v>
      </c>
      <c r="C57" s="29" t="s">
        <v>85</v>
      </c>
      <c r="D57" s="16" t="s">
        <v>108</v>
      </c>
      <c r="E57" s="29" t="s">
        <v>62</v>
      </c>
      <c r="F57" s="16" t="s">
        <v>19</v>
      </c>
      <c r="G57" s="16" t="s">
        <v>14</v>
      </c>
      <c r="H57" s="16" t="s">
        <v>107</v>
      </c>
      <c r="I57" s="36">
        <v>45658</v>
      </c>
      <c r="J57" s="36">
        <v>45838</v>
      </c>
      <c r="K57" s="37">
        <v>70000</v>
      </c>
      <c r="L57" s="37">
        <f t="shared" si="11"/>
        <v>2009</v>
      </c>
      <c r="M57" s="37">
        <v>5368.48</v>
      </c>
      <c r="N57" s="37">
        <f t="shared" si="7"/>
        <v>2128</v>
      </c>
      <c r="O57" s="37">
        <v>25</v>
      </c>
      <c r="P57" s="37">
        <f t="shared" si="10"/>
        <v>9530.48</v>
      </c>
      <c r="Q57" s="48">
        <f t="shared" si="9"/>
        <v>60469.520000000004</v>
      </c>
      <c r="R57" s="5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</row>
    <row r="58" spans="1:194" s="1" customFormat="1" x14ac:dyDescent="0.25">
      <c r="A58"/>
      <c r="B58" s="25">
        <v>47</v>
      </c>
      <c r="C58" s="29" t="s">
        <v>86</v>
      </c>
      <c r="D58" s="16" t="s">
        <v>109</v>
      </c>
      <c r="E58" s="29" t="s">
        <v>31</v>
      </c>
      <c r="F58" s="16" t="s">
        <v>19</v>
      </c>
      <c r="G58" s="16" t="s">
        <v>14</v>
      </c>
      <c r="H58" s="16" t="s">
        <v>107</v>
      </c>
      <c r="I58" s="36">
        <v>45658</v>
      </c>
      <c r="J58" s="36">
        <v>45838</v>
      </c>
      <c r="K58" s="37">
        <v>70000</v>
      </c>
      <c r="L58" s="37">
        <f t="shared" si="11"/>
        <v>2009</v>
      </c>
      <c r="M58" s="37">
        <v>5368.48</v>
      </c>
      <c r="N58" s="37">
        <f t="shared" si="7"/>
        <v>2128</v>
      </c>
      <c r="O58" s="37">
        <v>25</v>
      </c>
      <c r="P58" s="37">
        <f t="shared" si="10"/>
        <v>9530.48</v>
      </c>
      <c r="Q58" s="48">
        <f t="shared" si="9"/>
        <v>60469.520000000004</v>
      </c>
      <c r="R58" s="5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</row>
    <row r="59" spans="1:194" s="1" customFormat="1" x14ac:dyDescent="0.25">
      <c r="A59"/>
      <c r="B59" s="25">
        <v>48</v>
      </c>
      <c r="C59" s="29" t="s">
        <v>87</v>
      </c>
      <c r="D59" s="16" t="s">
        <v>109</v>
      </c>
      <c r="E59" s="29" t="s">
        <v>37</v>
      </c>
      <c r="F59" s="16" t="s">
        <v>19</v>
      </c>
      <c r="G59" s="16" t="s">
        <v>14</v>
      </c>
      <c r="H59" s="16" t="s">
        <v>107</v>
      </c>
      <c r="I59" s="36">
        <v>45658</v>
      </c>
      <c r="J59" s="36">
        <v>45838</v>
      </c>
      <c r="K59" s="37">
        <v>65000</v>
      </c>
      <c r="L59" s="37">
        <f t="shared" si="11"/>
        <v>1865.5</v>
      </c>
      <c r="M59" s="37">
        <v>4427.58</v>
      </c>
      <c r="N59" s="37">
        <f t="shared" si="7"/>
        <v>1976</v>
      </c>
      <c r="O59" s="37">
        <v>25</v>
      </c>
      <c r="P59" s="37">
        <f t="shared" si="10"/>
        <v>8294.08</v>
      </c>
      <c r="Q59" s="48">
        <f t="shared" si="9"/>
        <v>56705.919999999998</v>
      </c>
      <c r="R59" s="5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</row>
    <row r="60" spans="1:194" s="1" customFormat="1" x14ac:dyDescent="0.25">
      <c r="A60"/>
      <c r="B60" s="25">
        <v>49</v>
      </c>
      <c r="C60" s="29" t="s">
        <v>88</v>
      </c>
      <c r="D60" s="16" t="s">
        <v>109</v>
      </c>
      <c r="E60" s="29" t="s">
        <v>37</v>
      </c>
      <c r="F60" s="16" t="s">
        <v>19</v>
      </c>
      <c r="G60" s="16" t="s">
        <v>14</v>
      </c>
      <c r="H60" s="16" t="s">
        <v>107</v>
      </c>
      <c r="I60" s="36">
        <v>45658</v>
      </c>
      <c r="J60" s="36">
        <v>45838</v>
      </c>
      <c r="K60" s="37">
        <v>65000</v>
      </c>
      <c r="L60" s="37">
        <f t="shared" si="11"/>
        <v>1865.5</v>
      </c>
      <c r="M60" s="37">
        <v>4427.58</v>
      </c>
      <c r="N60" s="37">
        <f t="shared" si="7"/>
        <v>1976</v>
      </c>
      <c r="O60" s="37">
        <v>25</v>
      </c>
      <c r="P60" s="37">
        <f t="shared" si="10"/>
        <v>8294.08</v>
      </c>
      <c r="Q60" s="48">
        <f t="shared" si="9"/>
        <v>56705.919999999998</v>
      </c>
      <c r="R60" s="5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</row>
    <row r="61" spans="1:194" s="1" customFormat="1" x14ac:dyDescent="0.25">
      <c r="A61"/>
      <c r="B61" s="25">
        <v>50</v>
      </c>
      <c r="C61" s="29" t="s">
        <v>56</v>
      </c>
      <c r="D61" s="16" t="s">
        <v>109</v>
      </c>
      <c r="E61" s="29" t="s">
        <v>12</v>
      </c>
      <c r="F61" s="16" t="s">
        <v>19</v>
      </c>
      <c r="G61" s="16" t="s">
        <v>14</v>
      </c>
      <c r="H61" s="16" t="s">
        <v>107</v>
      </c>
      <c r="I61" s="36">
        <v>45658</v>
      </c>
      <c r="J61" s="36">
        <v>45838</v>
      </c>
      <c r="K61" s="37">
        <v>65000</v>
      </c>
      <c r="L61" s="37">
        <f t="shared" si="11"/>
        <v>1865.5</v>
      </c>
      <c r="M61" s="37">
        <v>4427.58</v>
      </c>
      <c r="N61" s="37">
        <f t="shared" si="7"/>
        <v>1976</v>
      </c>
      <c r="O61" s="37">
        <v>25</v>
      </c>
      <c r="P61" s="37">
        <f t="shared" si="10"/>
        <v>8294.08</v>
      </c>
      <c r="Q61" s="48">
        <f t="shared" si="9"/>
        <v>56705.919999999998</v>
      </c>
      <c r="R61" s="5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</row>
    <row r="62" spans="1:194" s="1" customFormat="1" x14ac:dyDescent="0.25">
      <c r="A62"/>
      <c r="B62" s="25">
        <v>51</v>
      </c>
      <c r="C62" s="29" t="s">
        <v>57</v>
      </c>
      <c r="D62" s="16" t="s">
        <v>109</v>
      </c>
      <c r="E62" s="29" t="s">
        <v>12</v>
      </c>
      <c r="F62" s="16" t="s">
        <v>19</v>
      </c>
      <c r="G62" s="16" t="s">
        <v>14</v>
      </c>
      <c r="H62" s="16" t="s">
        <v>107</v>
      </c>
      <c r="I62" s="36">
        <v>45658</v>
      </c>
      <c r="J62" s="36">
        <v>45838</v>
      </c>
      <c r="K62" s="37">
        <v>65000</v>
      </c>
      <c r="L62" s="37">
        <f t="shared" si="11"/>
        <v>1865.5</v>
      </c>
      <c r="M62" s="37">
        <v>4427.58</v>
      </c>
      <c r="N62" s="37">
        <f t="shared" si="7"/>
        <v>1976</v>
      </c>
      <c r="O62" s="37">
        <v>25</v>
      </c>
      <c r="P62" s="37">
        <f t="shared" si="10"/>
        <v>8294.08</v>
      </c>
      <c r="Q62" s="48">
        <f t="shared" si="9"/>
        <v>56705.919999999998</v>
      </c>
      <c r="R62" s="5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</row>
    <row r="63" spans="1:194" s="1" customFormat="1" x14ac:dyDescent="0.25">
      <c r="A63"/>
      <c r="B63" s="25">
        <v>52</v>
      </c>
      <c r="C63" s="29" t="s">
        <v>72</v>
      </c>
      <c r="D63" s="16" t="s">
        <v>109</v>
      </c>
      <c r="E63" s="29" t="s">
        <v>12</v>
      </c>
      <c r="F63" s="16" t="s">
        <v>19</v>
      </c>
      <c r="G63" s="16" t="s">
        <v>14</v>
      </c>
      <c r="H63" s="16" t="s">
        <v>107</v>
      </c>
      <c r="I63" s="36">
        <v>45658</v>
      </c>
      <c r="J63" s="36">
        <v>45838</v>
      </c>
      <c r="K63" s="37">
        <v>65000</v>
      </c>
      <c r="L63" s="37">
        <f t="shared" si="11"/>
        <v>1865.5</v>
      </c>
      <c r="M63" s="37">
        <v>4427.58</v>
      </c>
      <c r="N63" s="37">
        <f t="shared" si="7"/>
        <v>1976</v>
      </c>
      <c r="O63" s="37">
        <v>25</v>
      </c>
      <c r="P63" s="37">
        <f t="shared" si="10"/>
        <v>8294.08</v>
      </c>
      <c r="Q63" s="48">
        <f t="shared" si="9"/>
        <v>56705.919999999998</v>
      </c>
      <c r="R63" s="5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</row>
    <row r="64" spans="1:194" s="1" customFormat="1" ht="15.75" customHeight="1" x14ac:dyDescent="0.25">
      <c r="A64"/>
      <c r="B64" s="25">
        <v>53</v>
      </c>
      <c r="C64" s="29" t="s">
        <v>63</v>
      </c>
      <c r="D64" s="16" t="s">
        <v>109</v>
      </c>
      <c r="E64" s="29" t="s">
        <v>37</v>
      </c>
      <c r="F64" s="16" t="s">
        <v>19</v>
      </c>
      <c r="G64" s="16" t="s">
        <v>14</v>
      </c>
      <c r="H64" s="16" t="s">
        <v>107</v>
      </c>
      <c r="I64" s="36">
        <v>45658</v>
      </c>
      <c r="J64" s="36">
        <v>45838</v>
      </c>
      <c r="K64" s="37">
        <v>60000</v>
      </c>
      <c r="L64" s="37">
        <f t="shared" si="11"/>
        <v>1722</v>
      </c>
      <c r="M64" s="37">
        <v>3486.68</v>
      </c>
      <c r="N64" s="37">
        <f t="shared" si="7"/>
        <v>1824</v>
      </c>
      <c r="O64" s="37">
        <v>25</v>
      </c>
      <c r="P64" s="37">
        <f t="shared" si="10"/>
        <v>7057.68</v>
      </c>
      <c r="Q64" s="48">
        <f t="shared" si="9"/>
        <v>52942.32</v>
      </c>
      <c r="R64" s="5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</row>
    <row r="65" spans="1:194" s="1" customFormat="1" x14ac:dyDescent="0.25">
      <c r="A65"/>
      <c r="B65" s="25">
        <v>54</v>
      </c>
      <c r="C65" s="29" t="s">
        <v>77</v>
      </c>
      <c r="D65" s="16" t="s">
        <v>109</v>
      </c>
      <c r="E65" s="29" t="s">
        <v>37</v>
      </c>
      <c r="F65" s="16" t="s">
        <v>19</v>
      </c>
      <c r="G65" s="16" t="s">
        <v>14</v>
      </c>
      <c r="H65" s="16" t="s">
        <v>107</v>
      </c>
      <c r="I65" s="36">
        <v>45658</v>
      </c>
      <c r="J65" s="36">
        <v>45838</v>
      </c>
      <c r="K65" s="37">
        <v>60000</v>
      </c>
      <c r="L65" s="37">
        <f t="shared" si="11"/>
        <v>1722</v>
      </c>
      <c r="M65" s="37">
        <v>3486.68</v>
      </c>
      <c r="N65" s="37">
        <f t="shared" si="7"/>
        <v>1824</v>
      </c>
      <c r="O65" s="37">
        <v>25</v>
      </c>
      <c r="P65" s="37">
        <f t="shared" si="10"/>
        <v>7057.68</v>
      </c>
      <c r="Q65" s="48">
        <f t="shared" si="9"/>
        <v>52942.32</v>
      </c>
      <c r="R65" s="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</row>
    <row r="66" spans="1:194" s="1" customFormat="1" x14ac:dyDescent="0.25">
      <c r="A66"/>
      <c r="B66" s="25">
        <v>55</v>
      </c>
      <c r="C66" s="29" t="s">
        <v>45</v>
      </c>
      <c r="D66" s="16" t="s">
        <v>108</v>
      </c>
      <c r="E66" s="29" t="s">
        <v>11</v>
      </c>
      <c r="F66" s="16" t="s">
        <v>19</v>
      </c>
      <c r="G66" s="16" t="s">
        <v>14</v>
      </c>
      <c r="H66" s="16" t="s">
        <v>107</v>
      </c>
      <c r="I66" s="36">
        <v>45658</v>
      </c>
      <c r="J66" s="36">
        <v>45838</v>
      </c>
      <c r="K66" s="37">
        <v>50000</v>
      </c>
      <c r="L66" s="37">
        <f t="shared" si="11"/>
        <v>1435</v>
      </c>
      <c r="M66" s="37">
        <v>1854</v>
      </c>
      <c r="N66" s="37">
        <f t="shared" si="7"/>
        <v>1520</v>
      </c>
      <c r="O66" s="37">
        <v>25</v>
      </c>
      <c r="P66" s="37">
        <f t="shared" si="10"/>
        <v>4834</v>
      </c>
      <c r="Q66" s="48">
        <f t="shared" si="9"/>
        <v>45166</v>
      </c>
      <c r="R66" s="5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</row>
    <row r="67" spans="1:194" s="1" customFormat="1" x14ac:dyDescent="0.25">
      <c r="A67"/>
      <c r="B67" s="25">
        <v>56</v>
      </c>
      <c r="C67" s="29" t="s">
        <v>68</v>
      </c>
      <c r="D67" s="43" t="s">
        <v>108</v>
      </c>
      <c r="E67" s="47" t="s">
        <v>11</v>
      </c>
      <c r="F67" s="43" t="s">
        <v>19</v>
      </c>
      <c r="G67" s="43" t="s">
        <v>14</v>
      </c>
      <c r="H67" s="16" t="s">
        <v>107</v>
      </c>
      <c r="I67" s="36">
        <v>45658</v>
      </c>
      <c r="J67" s="36">
        <v>45838</v>
      </c>
      <c r="K67" s="37">
        <v>50000</v>
      </c>
      <c r="L67" s="37">
        <f t="shared" si="11"/>
        <v>1435</v>
      </c>
      <c r="M67" s="37">
        <v>1854</v>
      </c>
      <c r="N67" s="37">
        <f t="shared" si="7"/>
        <v>1520</v>
      </c>
      <c r="O67" s="37">
        <v>25</v>
      </c>
      <c r="P67" s="37">
        <f t="shared" si="10"/>
        <v>4834</v>
      </c>
      <c r="Q67" s="48">
        <f t="shared" si="9"/>
        <v>45166</v>
      </c>
      <c r="R67" s="5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</row>
    <row r="68" spans="1:194" s="1" customFormat="1" x14ac:dyDescent="0.25">
      <c r="A68"/>
      <c r="B68" s="25">
        <v>57</v>
      </c>
      <c r="C68" s="29" t="s">
        <v>111</v>
      </c>
      <c r="D68" s="43" t="s">
        <v>109</v>
      </c>
      <c r="E68" s="47" t="s">
        <v>37</v>
      </c>
      <c r="F68" s="43" t="s">
        <v>19</v>
      </c>
      <c r="G68" s="43" t="s">
        <v>14</v>
      </c>
      <c r="H68" s="16" t="s">
        <v>107</v>
      </c>
      <c r="I68" s="36">
        <v>45658</v>
      </c>
      <c r="J68" s="36">
        <v>45838</v>
      </c>
      <c r="K68" s="37">
        <v>50000</v>
      </c>
      <c r="L68" s="37">
        <f t="shared" si="11"/>
        <v>1435</v>
      </c>
      <c r="M68" s="37">
        <v>1854</v>
      </c>
      <c r="N68" s="37">
        <f t="shared" si="7"/>
        <v>1520</v>
      </c>
      <c r="O68" s="37">
        <v>25</v>
      </c>
      <c r="P68" s="37">
        <f t="shared" si="10"/>
        <v>4834</v>
      </c>
      <c r="Q68" s="48">
        <f t="shared" si="9"/>
        <v>45166</v>
      </c>
      <c r="R68" s="5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</row>
    <row r="69" spans="1:194" s="1" customFormat="1" x14ac:dyDescent="0.25">
      <c r="A69"/>
      <c r="B69" s="25">
        <v>58</v>
      </c>
      <c r="C69" s="29" t="s">
        <v>117</v>
      </c>
      <c r="D69" s="43" t="s">
        <v>109</v>
      </c>
      <c r="E69" s="47" t="s">
        <v>12</v>
      </c>
      <c r="F69" s="43" t="s">
        <v>19</v>
      </c>
      <c r="G69" s="43" t="s">
        <v>14</v>
      </c>
      <c r="H69" s="16" t="s">
        <v>107</v>
      </c>
      <c r="I69" s="36">
        <v>45658</v>
      </c>
      <c r="J69" s="36">
        <v>45838</v>
      </c>
      <c r="K69" s="37">
        <v>50000</v>
      </c>
      <c r="L69" s="37">
        <f t="shared" si="11"/>
        <v>1435</v>
      </c>
      <c r="M69" s="37">
        <v>1854</v>
      </c>
      <c r="N69" s="37">
        <f t="shared" si="7"/>
        <v>1520</v>
      </c>
      <c r="O69" s="37">
        <v>25</v>
      </c>
      <c r="P69" s="37">
        <f>SUM(L69:O69)</f>
        <v>4834</v>
      </c>
      <c r="Q69" s="48">
        <f t="shared" ref="Q69" si="12">+K69-P69</f>
        <v>45166</v>
      </c>
      <c r="R69" s="5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</row>
    <row r="70" spans="1:194" s="1" customFormat="1" x14ac:dyDescent="0.25">
      <c r="A70"/>
      <c r="B70" s="25">
        <v>59</v>
      </c>
      <c r="C70" s="29" t="s">
        <v>59</v>
      </c>
      <c r="D70" s="43" t="s">
        <v>108</v>
      </c>
      <c r="E70" s="47" t="s">
        <v>100</v>
      </c>
      <c r="F70" s="43" t="s">
        <v>19</v>
      </c>
      <c r="G70" s="43" t="s">
        <v>14</v>
      </c>
      <c r="H70" s="16" t="s">
        <v>107</v>
      </c>
      <c r="I70" s="36">
        <v>45658</v>
      </c>
      <c r="J70" s="36">
        <v>45838</v>
      </c>
      <c r="K70" s="37">
        <v>48000</v>
      </c>
      <c r="L70" s="37">
        <f t="shared" si="11"/>
        <v>1377.6</v>
      </c>
      <c r="M70" s="37">
        <v>1314.41</v>
      </c>
      <c r="N70" s="37">
        <f t="shared" si="7"/>
        <v>1459.2</v>
      </c>
      <c r="O70" s="37">
        <v>1740.46</v>
      </c>
      <c r="P70" s="37">
        <f t="shared" si="10"/>
        <v>5891.67</v>
      </c>
      <c r="Q70" s="48">
        <f>+K70-P70</f>
        <v>42108.33</v>
      </c>
      <c r="R70" s="5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</row>
    <row r="71" spans="1:194" s="1" customFormat="1" x14ac:dyDescent="0.25">
      <c r="A71"/>
      <c r="B71" s="25">
        <v>60</v>
      </c>
      <c r="C71" s="29" t="s">
        <v>97</v>
      </c>
      <c r="D71" s="43" t="s">
        <v>109</v>
      </c>
      <c r="E71" s="47" t="s">
        <v>27</v>
      </c>
      <c r="F71" s="43" t="s">
        <v>20</v>
      </c>
      <c r="G71" s="43" t="s">
        <v>14</v>
      </c>
      <c r="H71" s="16" t="s">
        <v>107</v>
      </c>
      <c r="I71" s="36">
        <v>45658</v>
      </c>
      <c r="J71" s="36">
        <v>45838</v>
      </c>
      <c r="K71" s="37">
        <v>46000</v>
      </c>
      <c r="L71" s="37">
        <f t="shared" si="11"/>
        <v>1320.2</v>
      </c>
      <c r="M71" s="37">
        <v>1289.46</v>
      </c>
      <c r="N71" s="37">
        <f t="shared" si="7"/>
        <v>1398.4</v>
      </c>
      <c r="O71" s="37">
        <v>25</v>
      </c>
      <c r="P71" s="37">
        <f t="shared" si="10"/>
        <v>4033.06</v>
      </c>
      <c r="Q71" s="48">
        <f>+K71-P71</f>
        <v>41966.94</v>
      </c>
      <c r="R71" s="5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</row>
    <row r="72" spans="1:194" s="1" customFormat="1" x14ac:dyDescent="0.25">
      <c r="A72"/>
      <c r="B72" s="25">
        <v>61</v>
      </c>
      <c r="C72" s="29" t="s">
        <v>103</v>
      </c>
      <c r="D72" s="43" t="s">
        <v>109</v>
      </c>
      <c r="E72" s="47" t="s">
        <v>27</v>
      </c>
      <c r="F72" s="43" t="s">
        <v>20</v>
      </c>
      <c r="G72" s="43" t="s">
        <v>14</v>
      </c>
      <c r="H72" s="16" t="s">
        <v>107</v>
      </c>
      <c r="I72" s="36">
        <v>45658</v>
      </c>
      <c r="J72" s="36">
        <v>45838</v>
      </c>
      <c r="K72" s="37">
        <v>40000</v>
      </c>
      <c r="L72" s="37">
        <f t="shared" si="11"/>
        <v>1148</v>
      </c>
      <c r="M72" s="37">
        <v>442.65</v>
      </c>
      <c r="N72" s="37">
        <f t="shared" si="7"/>
        <v>1216</v>
      </c>
      <c r="O72" s="37">
        <v>25</v>
      </c>
      <c r="P72" s="37">
        <f t="shared" si="10"/>
        <v>2831.65</v>
      </c>
      <c r="Q72" s="48">
        <f>+K72-P72</f>
        <v>37168.35</v>
      </c>
      <c r="R72" s="5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</row>
    <row r="73" spans="1:194" s="1" customFormat="1" ht="15.75" thickBot="1" x14ac:dyDescent="0.3">
      <c r="A73"/>
      <c r="B73" s="25">
        <v>62</v>
      </c>
      <c r="C73" s="29" t="s">
        <v>64</v>
      </c>
      <c r="D73" s="16" t="s">
        <v>108</v>
      </c>
      <c r="E73" s="29" t="s">
        <v>65</v>
      </c>
      <c r="F73" s="16" t="s">
        <v>20</v>
      </c>
      <c r="G73" s="16" t="s">
        <v>112</v>
      </c>
      <c r="H73" s="16" t="s">
        <v>107</v>
      </c>
      <c r="I73" s="36">
        <v>45658</v>
      </c>
      <c r="J73" s="36">
        <v>45838</v>
      </c>
      <c r="K73" s="37">
        <v>45000</v>
      </c>
      <c r="L73" s="37">
        <f t="shared" si="11"/>
        <v>1291.5</v>
      </c>
      <c r="M73" s="37">
        <v>1148.33</v>
      </c>
      <c r="N73" s="37">
        <f t="shared" si="7"/>
        <v>1368</v>
      </c>
      <c r="O73" s="37">
        <v>25</v>
      </c>
      <c r="P73" s="37">
        <f t="shared" si="10"/>
        <v>3832.83</v>
      </c>
      <c r="Q73" s="48">
        <f>+K73-P73</f>
        <v>41167.17</v>
      </c>
      <c r="R73" s="5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</row>
    <row r="74" spans="1:194" s="12" customFormat="1" ht="32.25" customHeight="1" thickBot="1" x14ac:dyDescent="0.4">
      <c r="A74" s="10"/>
      <c r="B74" s="56" t="s">
        <v>48</v>
      </c>
      <c r="C74" s="57"/>
      <c r="D74" s="57"/>
      <c r="E74" s="57"/>
      <c r="F74" s="57"/>
      <c r="G74" s="57"/>
      <c r="H74" s="57"/>
      <c r="I74" s="57"/>
      <c r="J74" s="58"/>
      <c r="K74" s="42">
        <f>SUM(K11:K73)</f>
        <v>4448833.33</v>
      </c>
      <c r="L74" s="42">
        <f t="shared" ref="L74:Q74" si="13">SUM(L11:L73)</f>
        <v>127681.516571</v>
      </c>
      <c r="M74" s="42">
        <f t="shared" si="13"/>
        <v>339175.49000000005</v>
      </c>
      <c r="N74" s="42">
        <f t="shared" si="13"/>
        <v>135244.53323199999</v>
      </c>
      <c r="O74" s="42">
        <f t="shared" si="13"/>
        <v>18729.599999999999</v>
      </c>
      <c r="P74" s="42">
        <f t="shared" si="13"/>
        <v>620831.13980299979</v>
      </c>
      <c r="Q74" s="49">
        <f t="shared" si="13"/>
        <v>3828002.1901969998</v>
      </c>
      <c r="R74" s="10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</row>
    <row r="75" spans="1:194" ht="21.75" customHeight="1" x14ac:dyDescent="0.25">
      <c r="K75" s="31"/>
      <c r="L75" s="21"/>
      <c r="M75" s="14"/>
      <c r="N75" s="14"/>
      <c r="O75" s="14"/>
      <c r="P75" s="14"/>
      <c r="Q75" s="14"/>
      <c r="R75" s="8"/>
    </row>
    <row r="76" spans="1:194" x14ac:dyDescent="0.25">
      <c r="K76" s="21"/>
      <c r="L76" s="21"/>
      <c r="M76" s="21"/>
      <c r="N76" s="21"/>
      <c r="O76" s="21"/>
      <c r="P76" s="21"/>
      <c r="Q76" s="21"/>
      <c r="R76"/>
    </row>
    <row r="77" spans="1:194" x14ac:dyDescent="0.25">
      <c r="K77" s="21"/>
      <c r="L77" s="21"/>
      <c r="M77" s="21"/>
      <c r="N77" s="21"/>
      <c r="O77" s="21"/>
      <c r="P77" s="21"/>
      <c r="Q77" s="21"/>
    </row>
    <row r="78" spans="1:194" x14ac:dyDescent="0.25">
      <c r="K78" s="40"/>
      <c r="L78" s="40"/>
      <c r="M78" s="40"/>
      <c r="N78" s="40"/>
      <c r="O78" s="40"/>
      <c r="P78" s="40"/>
      <c r="Q78" s="40"/>
    </row>
    <row r="79" spans="1:194" x14ac:dyDescent="0.25">
      <c r="K79" s="40"/>
      <c r="L79" s="40"/>
      <c r="M79" s="40"/>
      <c r="N79" s="40"/>
      <c r="O79" s="40"/>
      <c r="P79" s="40"/>
      <c r="Q79" s="40"/>
    </row>
    <row r="80" spans="1:194" x14ac:dyDescent="0.25">
      <c r="K80" s="40"/>
      <c r="L80" s="40"/>
      <c r="M80" s="14"/>
      <c r="N80" s="41"/>
      <c r="O80" s="41"/>
      <c r="P80" s="41"/>
      <c r="Q80" s="41"/>
    </row>
    <row r="81" spans="8:17" ht="31.5" x14ac:dyDescent="0.5">
      <c r="H81" s="17"/>
      <c r="I81" s="17"/>
      <c r="J81" s="17"/>
      <c r="K81" s="5"/>
      <c r="M81" s="14"/>
      <c r="P81" s="9"/>
      <c r="Q81" s="9"/>
    </row>
    <row r="82" spans="8:17" ht="31.5" x14ac:dyDescent="0.5">
      <c r="H82" s="18"/>
      <c r="I82" s="18"/>
      <c r="J82" s="18"/>
      <c r="K82" s="5"/>
      <c r="M82" s="14"/>
      <c r="P82" s="9"/>
      <c r="Q82" s="9"/>
    </row>
    <row r="83" spans="8:17" x14ac:dyDescent="0.25">
      <c r="K83" s="5"/>
      <c r="M83" s="14"/>
      <c r="P83" s="9"/>
      <c r="Q83" s="9"/>
    </row>
    <row r="84" spans="8:17" x14ac:dyDescent="0.25">
      <c r="K84" s="5"/>
      <c r="M84" s="14"/>
      <c r="P84" s="9"/>
      <c r="Q84" s="9"/>
    </row>
    <row r="85" spans="8:17" x14ac:dyDescent="0.25">
      <c r="K85" s="5"/>
      <c r="M85" s="14"/>
      <c r="P85" s="9"/>
      <c r="Q85" s="9"/>
    </row>
    <row r="86" spans="8:17" x14ac:dyDescent="0.25">
      <c r="K86" s="5"/>
      <c r="M86" s="14"/>
      <c r="P86" s="9"/>
      <c r="Q86" s="9"/>
    </row>
    <row r="87" spans="8:17" x14ac:dyDescent="0.25">
      <c r="K87" s="5"/>
      <c r="M87" s="14"/>
      <c r="P87" s="9"/>
      <c r="Q87" s="9"/>
    </row>
    <row r="88" spans="8:17" x14ac:dyDescent="0.25">
      <c r="K88" s="5"/>
      <c r="M88" s="14"/>
      <c r="P88" s="9"/>
      <c r="Q88" s="9"/>
    </row>
    <row r="89" spans="8:17" x14ac:dyDescent="0.25">
      <c r="K89" s="5"/>
      <c r="M89" s="14"/>
      <c r="P89" s="9"/>
      <c r="Q89" s="9"/>
    </row>
    <row r="90" spans="8:17" x14ac:dyDescent="0.25">
      <c r="K90" s="5"/>
      <c r="M90" s="14"/>
      <c r="P90" s="9"/>
      <c r="Q90" s="9"/>
    </row>
    <row r="91" spans="8:17" x14ac:dyDescent="0.25">
      <c r="K91" s="5"/>
      <c r="M91" s="14"/>
      <c r="P91" s="9"/>
      <c r="Q91" s="9"/>
    </row>
    <row r="92" spans="8:17" x14ac:dyDescent="0.25">
      <c r="K92" s="5"/>
      <c r="M92" s="14"/>
      <c r="P92" s="9"/>
      <c r="Q92" s="9"/>
    </row>
    <row r="93" spans="8:17" x14ac:dyDescent="0.25">
      <c r="K93" s="5"/>
      <c r="M93" s="14"/>
      <c r="P93" s="9"/>
      <c r="Q93" s="9"/>
    </row>
    <row r="94" spans="8:17" x14ac:dyDescent="0.25">
      <c r="K94" s="5"/>
      <c r="M94" s="14"/>
      <c r="P94" s="9"/>
      <c r="Q94" s="9"/>
    </row>
    <row r="95" spans="8:17" x14ac:dyDescent="0.25">
      <c r="K95" s="5"/>
      <c r="M95" s="14"/>
      <c r="P95" s="9"/>
      <c r="Q95" s="9"/>
    </row>
    <row r="96" spans="8:17" x14ac:dyDescent="0.25">
      <c r="K96" s="5"/>
      <c r="M96" s="14"/>
      <c r="P96" s="9"/>
      <c r="Q96" s="9"/>
    </row>
    <row r="97" spans="11:17" x14ac:dyDescent="0.25">
      <c r="K97" s="5"/>
      <c r="M97" s="14"/>
      <c r="O97" s="9"/>
      <c r="P97" s="9"/>
      <c r="Q97" s="9"/>
    </row>
    <row r="98" spans="11:17" x14ac:dyDescent="0.25">
      <c r="K98" s="5"/>
      <c r="M98" s="14"/>
      <c r="P98" s="9"/>
      <c r="Q98" s="9"/>
    </row>
    <row r="99" spans="11:17" x14ac:dyDescent="0.25">
      <c r="K99" s="5"/>
      <c r="M99" s="14"/>
      <c r="P99" s="9"/>
      <c r="Q99" s="9"/>
    </row>
    <row r="100" spans="11:17" x14ac:dyDescent="0.25">
      <c r="K100" s="5"/>
      <c r="M100" s="14"/>
      <c r="P100" s="9"/>
      <c r="Q100" s="9"/>
    </row>
    <row r="101" spans="11:17" x14ac:dyDescent="0.25">
      <c r="K101" s="5"/>
      <c r="M101" s="14"/>
      <c r="P101" s="9"/>
      <c r="Q101" s="9"/>
    </row>
    <row r="102" spans="11:17" x14ac:dyDescent="0.25">
      <c r="K102" s="5"/>
      <c r="M102" s="14"/>
      <c r="P102" s="9"/>
      <c r="Q102" s="9"/>
    </row>
    <row r="103" spans="11:17" x14ac:dyDescent="0.25">
      <c r="K103" s="5"/>
      <c r="M103" s="14"/>
      <c r="P103" s="9"/>
      <c r="Q103" s="9"/>
    </row>
    <row r="104" spans="11:17" x14ac:dyDescent="0.25">
      <c r="K104" s="5"/>
      <c r="M104" s="14"/>
      <c r="P104" s="9"/>
      <c r="Q104" s="9"/>
    </row>
    <row r="105" spans="11:17" x14ac:dyDescent="0.25">
      <c r="K105" s="5"/>
      <c r="M105" s="14"/>
      <c r="P105" s="9"/>
      <c r="Q105" s="9"/>
    </row>
    <row r="106" spans="11:17" x14ac:dyDescent="0.25">
      <c r="K106" s="5"/>
      <c r="M106" s="14"/>
      <c r="O106" s="9"/>
      <c r="P106" s="9"/>
      <c r="Q106" s="9"/>
    </row>
    <row r="107" spans="11:17" x14ac:dyDescent="0.25">
      <c r="K107" s="5"/>
      <c r="M107" s="14"/>
      <c r="P107" s="9"/>
      <c r="Q107" s="9"/>
    </row>
    <row r="108" spans="11:17" x14ac:dyDescent="0.25">
      <c r="K108" s="5"/>
      <c r="M108" s="14"/>
      <c r="P108" s="9"/>
      <c r="Q108" s="9"/>
    </row>
    <row r="109" spans="11:17" x14ac:dyDescent="0.25">
      <c r="K109" s="5"/>
      <c r="M109" s="14"/>
      <c r="P109" s="9"/>
      <c r="Q109" s="9"/>
    </row>
    <row r="110" spans="11:17" x14ac:dyDescent="0.25">
      <c r="K110" s="5"/>
      <c r="M110" s="14"/>
      <c r="P110" s="9"/>
      <c r="Q110" s="9"/>
    </row>
    <row r="111" spans="11:17" x14ac:dyDescent="0.25">
      <c r="K111" s="5"/>
      <c r="M111" s="14"/>
      <c r="P111" s="9"/>
      <c r="Q111" s="9"/>
    </row>
    <row r="112" spans="11:17" x14ac:dyDescent="0.25">
      <c r="K112" s="5"/>
      <c r="M112" s="14"/>
      <c r="P112" s="9"/>
      <c r="Q112" s="9"/>
    </row>
    <row r="113" spans="11:17" x14ac:dyDescent="0.25">
      <c r="K113" s="5"/>
      <c r="M113" s="14"/>
      <c r="P113" s="9"/>
      <c r="Q113" s="9"/>
    </row>
    <row r="114" spans="11:17" x14ac:dyDescent="0.25">
      <c r="K114" s="5"/>
      <c r="M114" s="14"/>
      <c r="P114" s="9"/>
      <c r="Q114" s="9"/>
    </row>
    <row r="115" spans="11:17" x14ac:dyDescent="0.25">
      <c r="K115" s="5"/>
      <c r="M115" s="14"/>
      <c r="P115" s="9"/>
      <c r="Q115" s="9"/>
    </row>
    <row r="116" spans="11:17" x14ac:dyDescent="0.25">
      <c r="K116" s="5"/>
      <c r="M116" s="14"/>
      <c r="P116" s="9"/>
      <c r="Q116" s="9"/>
    </row>
    <row r="117" spans="11:17" x14ac:dyDescent="0.25">
      <c r="K117" s="5"/>
      <c r="M117" s="14"/>
      <c r="P117" s="9"/>
      <c r="Q117" s="9"/>
    </row>
    <row r="118" spans="11:17" x14ac:dyDescent="0.25">
      <c r="K118" s="5"/>
      <c r="M118" s="14"/>
      <c r="P118" s="9"/>
      <c r="Q118" s="9"/>
    </row>
    <row r="119" spans="11:17" x14ac:dyDescent="0.25">
      <c r="K119" s="5"/>
      <c r="M119" s="14"/>
      <c r="Q119" s="9"/>
    </row>
    <row r="120" spans="11:17" x14ac:dyDescent="0.25">
      <c r="M120" s="14"/>
    </row>
    <row r="121" spans="11:17" x14ac:dyDescent="0.25">
      <c r="M121" s="14"/>
    </row>
    <row r="122" spans="11:17" x14ac:dyDescent="0.25">
      <c r="K122" s="5"/>
      <c r="L122" s="5"/>
      <c r="M122" s="14"/>
      <c r="N122" s="9"/>
      <c r="O122" s="9"/>
      <c r="P122" s="9"/>
      <c r="Q122" s="9"/>
    </row>
    <row r="123" spans="11:17" x14ac:dyDescent="0.25">
      <c r="M123" s="14"/>
    </row>
  </sheetData>
  <mergeCells count="5">
    <mergeCell ref="B4:K4"/>
    <mergeCell ref="B5:Q5"/>
    <mergeCell ref="B6:Q6"/>
    <mergeCell ref="B7:Q7"/>
    <mergeCell ref="B74:J74"/>
  </mergeCell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rowBreaks count="1" manualBreakCount="1">
    <brk id="59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TEMPORALES MARZ 2025</vt:lpstr>
      <vt:lpstr>' TEMPORALES MARZ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2025-03-03T12:48:36Z</cp:lastPrinted>
  <dcterms:created xsi:type="dcterms:W3CDTF">2022-03-30T18:50:35Z</dcterms:created>
  <dcterms:modified xsi:type="dcterms:W3CDTF">2025-04-01T14:53:33Z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