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Compartido Finanza Portal Web/FINANZAS 2025/INGRESOS Y EGRESOS/8. AGOSTO 2025/"/>
    </mc:Choice>
  </mc:AlternateContent>
  <xr:revisionPtr revIDLastSave="7" documentId="11_0763C5D61F1569063F21C738D6F6212E1805F10B" xr6:coauthVersionLast="47" xr6:coauthVersionMax="47" xr10:uidLastSave="{B2E90EE1-21C7-4463-A796-05C961BF4C9D}"/>
  <bookViews>
    <workbookView xWindow="-120" yWindow="-120" windowWidth="29040" windowHeight="1572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1" i="1" l="1"/>
  <c r="J181" i="1"/>
  <c r="L164" i="1"/>
  <c r="L165" i="1" s="1"/>
  <c r="L166" i="1" s="1"/>
  <c r="L167" i="1" s="1"/>
  <c r="L168" i="1" s="1"/>
  <c r="L169" i="1" s="1"/>
  <c r="L170" i="1" s="1"/>
  <c r="L171" i="1" s="1"/>
  <c r="L172" i="1" s="1"/>
  <c r="L173" i="1" s="1"/>
  <c r="L174" i="1" s="1"/>
  <c r="L175" i="1" s="1"/>
  <c r="L176" i="1" s="1"/>
  <c r="L177" i="1" s="1"/>
  <c r="L178" i="1" s="1"/>
  <c r="L179" i="1" s="1"/>
  <c r="L180" i="1" s="1"/>
  <c r="L181" i="1" s="1"/>
  <c r="C161" i="1"/>
  <c r="F141" i="1"/>
  <c r="F130" i="1"/>
  <c r="F132" i="1" s="1"/>
  <c r="L127" i="1"/>
  <c r="K125" i="1"/>
  <c r="J125" i="1"/>
  <c r="L35" i="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L98" i="1" s="1"/>
  <c r="L99" i="1" s="1"/>
  <c r="L100" i="1" s="1"/>
  <c r="L101" i="1" s="1"/>
  <c r="L102" i="1" s="1"/>
  <c r="L103" i="1" s="1"/>
  <c r="L104" i="1" s="1"/>
  <c r="L105" i="1" s="1"/>
  <c r="L106" i="1" s="1"/>
  <c r="L107" i="1" s="1"/>
  <c r="L108" i="1" s="1"/>
  <c r="L109" i="1" s="1"/>
  <c r="L110" i="1" s="1"/>
  <c r="L111" i="1" s="1"/>
  <c r="L112" i="1" s="1"/>
  <c r="L113" i="1" s="1"/>
  <c r="L114" i="1" s="1"/>
  <c r="L115" i="1" s="1"/>
  <c r="L116" i="1" s="1"/>
  <c r="L117" i="1" s="1"/>
  <c r="L118" i="1" s="1"/>
  <c r="L119" i="1" s="1"/>
  <c r="L120" i="1" s="1"/>
  <c r="L121" i="1" s="1"/>
  <c r="L122" i="1" s="1"/>
  <c r="L123" i="1" s="1"/>
  <c r="L124" i="1" s="1"/>
  <c r="L125" i="1" s="1"/>
  <c r="C32" i="1"/>
  <c r="K17" i="1"/>
  <c r="J17" i="1"/>
  <c r="L10" i="1"/>
  <c r="L11" i="1" s="1"/>
  <c r="L12" i="1" s="1"/>
  <c r="L13" i="1" s="1"/>
  <c r="L14" i="1" s="1"/>
  <c r="L15" i="1" s="1"/>
  <c r="L17" i="1" l="1"/>
</calcChain>
</file>

<file path=xl/sharedStrings.xml><?xml version="1.0" encoding="utf-8"?>
<sst xmlns="http://schemas.openxmlformats.org/spreadsheetml/2006/main" count="471" uniqueCount="306">
  <si>
    <t>COMITE EJECUTOR DE INFRAESTRUCTURAS DE ZONAS TURISTICAS (CEIZTUR)</t>
  </si>
  <si>
    <t>INFORME DE TESORERIA</t>
  </si>
  <si>
    <t>INGRESOS Y EGRESOS</t>
  </si>
  <si>
    <t>CUENTA NO. 2400169440 (Fondo Reponible)</t>
  </si>
  <si>
    <t>Fecha</t>
  </si>
  <si>
    <t>Transferencia</t>
  </si>
  <si>
    <t>Cheque</t>
  </si>
  <si>
    <t>Cuenta Presupuestaria/Referencia</t>
  </si>
  <si>
    <t>No. Cuenta Contable</t>
  </si>
  <si>
    <t>Beneficiario</t>
  </si>
  <si>
    <t>Descripcion</t>
  </si>
  <si>
    <t>Debito</t>
  </si>
  <si>
    <t>Credito</t>
  </si>
  <si>
    <t>Balance</t>
  </si>
  <si>
    <t>Balance Inicial</t>
  </si>
  <si>
    <t>159</t>
  </si>
  <si>
    <t>BANRESERVAS</t>
  </si>
  <si>
    <t>CK PAGADO EN CAJA</t>
  </si>
  <si>
    <t>4524000042245</t>
  </si>
  <si>
    <t>DGII</t>
  </si>
  <si>
    <t>IMP. 0.15-000000159</t>
  </si>
  <si>
    <t>40372985117</t>
  </si>
  <si>
    <t>TSS</t>
  </si>
  <si>
    <t>TRANSFERENCIA A COLECTOR CONTRIBUCIONES A</t>
  </si>
  <si>
    <t>940372985117</t>
  </si>
  <si>
    <t>COBRO IMP DGII 0.15%_TRANS TUB</t>
  </si>
  <si>
    <t>9990002</t>
  </si>
  <si>
    <t>COMISIÓN MANEJO DE CUENTA</t>
  </si>
  <si>
    <t>TOTAL</t>
  </si>
  <si>
    <t>Realizado por:</t>
  </si>
  <si>
    <t>Aprobado por:</t>
  </si>
  <si>
    <t>Maggy Villar</t>
  </si>
  <si>
    <t>Anyolani Nolasco</t>
  </si>
  <si>
    <t>Jose Luis Mañon</t>
  </si>
  <si>
    <t>Analista y/o Tecnico Financiero</t>
  </si>
  <si>
    <t>Enc. Division Depto. de Contabilidad</t>
  </si>
  <si>
    <t>Encargado Financiero</t>
  </si>
  <si>
    <t xml:space="preserve">  CUENTA UNICA DEL TESORO NO. 100010102384894</t>
  </si>
  <si>
    <t>Cheque/ Lib.</t>
  </si>
  <si>
    <t>103797/25</t>
  </si>
  <si>
    <t>COMITE EJECUTOR DE INFRAESTRUCTA EN ZONAS TURISTICAS (CEIZTUR)</t>
  </si>
  <si>
    <t>Ingresos correspondientes del 06 al 12/7/2025 (Charter)</t>
  </si>
  <si>
    <t>2.1.5.2.01, 2.1.5.1.01, 2.1.5.3.01, 2.1.1.3.01</t>
  </si>
  <si>
    <t>Nómina tramite de pensión junio 2025</t>
  </si>
  <si>
    <t>Nómina tramite de pensión julio 2025</t>
  </si>
  <si>
    <t>103803/25</t>
  </si>
  <si>
    <t>Ingresos correspondientes del 01 al 15/07/2025 (Regulares)</t>
  </si>
  <si>
    <t>103809/25</t>
  </si>
  <si>
    <t>Ingresos correspondientes del 13 al 19/07/2025 (Charter)</t>
  </si>
  <si>
    <t>2.2.9.2.01</t>
  </si>
  <si>
    <t>SMO Mujeres Industriales, SRL</t>
  </si>
  <si>
    <t>Pago Fact. No. 0055. Contratación de servicio de desayunos y almuerzos para los Operativos del Programa Nacional de Limpieza de Playa ,Balnearios, y Emergencias o Situaciones prevista del (PNLPB), según anexos.</t>
  </si>
  <si>
    <t>2.6.8.5.01</t>
  </si>
  <si>
    <t>Constructora Sol BKJ, SRL</t>
  </si>
  <si>
    <t>Pago Facturas No. 0118-0119-0120.  Contratación de Estudios Geotécnicos (Sosua Sur/Mirador Punta Rusia/Los Minos Rio San Juan),según anexos</t>
  </si>
  <si>
    <t>2.2.6.2.01</t>
  </si>
  <si>
    <t>Tamira Group, SRL</t>
  </si>
  <si>
    <t>Pago factura No. 0243, Servicios de Contratación de Estudios Médicos de preempleo para el CEIZTUR, según anexos.</t>
  </si>
  <si>
    <t>Seguros Reservas, SA</t>
  </si>
  <si>
    <t>Pago Factura No. 6887.Renovación de la Póliza de Seguro No. 2-2-814-0014122, para Equipos de Maquinaria y Contratistas correspondiente a 6 Tractores JOHN DEERE y  4 Barredoras SURF RAKE con vigencia 01 de agosto 2025 hasta el 1 de agosto 2026, según anexo</t>
  </si>
  <si>
    <t>2.2.6.3.01</t>
  </si>
  <si>
    <t>HUMANO SEGUROS S A</t>
  </si>
  <si>
    <t>Pago factura No. 5070, Correspondiente al mes de agosto del  2025, del Seguro Medico de Salud a los empleados del CEIZTUR, según anexos.</t>
  </si>
  <si>
    <t>2.2.5.1.01</t>
  </si>
  <si>
    <t>CENTRO DE EXPORTACION E INVERSIONES DE LA REPUBLICA DOMINICANA</t>
  </si>
  <si>
    <t>Pago Factura No. 0079. Cesión de derecho Contrato 32-2021 por los gastos de mantenimiento del edificio del CEI-RD espacio concedido al CEIZTUR, correspondiente al mes de agosto 2025.</t>
  </si>
  <si>
    <t>2.2.8.7.02</t>
  </si>
  <si>
    <t>Freddy Bolivar De Jesus Almonte Brito</t>
  </si>
  <si>
    <t>Pago Fact. No. 1147, por concepto de Tramites Legales de Documentos, según anexos.</t>
  </si>
  <si>
    <t>XIOMARA DEL CARMEN MARMOLEJOS ACOSTA</t>
  </si>
  <si>
    <t>Pago Factura No.0095; Por el Alquiler de un inmueble que aloja oficinas de la policía de Turismo POLITUR, correspondiente al mes de agosto 2025.</t>
  </si>
  <si>
    <t>2.2.3.1.01</t>
  </si>
  <si>
    <t>Pago viáticos ingeniería mes de junio 2025</t>
  </si>
  <si>
    <t>2.2.2.1.03</t>
  </si>
  <si>
    <t>GRUPO DIARIO LIBRE S A</t>
  </si>
  <si>
    <t>Pago factura No. 0444. Servicio de Publicación en dos Periódicos por dos días para Convocatoria a Licitación Pública Nacional con ref.: CEIZTUR-CCC-LPN-2025-0002,(Días 28 y 29 de junio 2025), según anexos.</t>
  </si>
  <si>
    <t>Bozzetto, SRL</t>
  </si>
  <si>
    <t>Pago factura No. 0019. Contratación de Estudios Geotécnicos (Construcción vía de acceso a Playa Las Canas/Jumunuco tramo calle sabina-escuela compadre Pascual), según anexos.</t>
  </si>
  <si>
    <t>08/08/2025</t>
  </si>
  <si>
    <t>2795</t>
  </si>
  <si>
    <t>COMITE EJECUTOR DE INFRAESTRUCTURAS DE ZONAS TURISTICAS</t>
  </si>
  <si>
    <t>Pago viáticos pronto pago del 05 al 15 de agosto 2025</t>
  </si>
  <si>
    <t>11/08/2025</t>
  </si>
  <si>
    <t>2811</t>
  </si>
  <si>
    <t>2.6.5.4.02</t>
  </si>
  <si>
    <t>Adivig, SRL</t>
  </si>
  <si>
    <t>Pago Avance 20% del monto RD$14,532,972.35 Contrato No. 08-2025. Suministro e instalación de equipos de aires acondicionados para la 4ta. planta del Edificio de ProDominicana.</t>
  </si>
  <si>
    <t>2815</t>
  </si>
  <si>
    <t>2.7.1.2.01</t>
  </si>
  <si>
    <t>Grupo Marfa, SRL</t>
  </si>
  <si>
    <t>Pago Fact. No. 0169, Cub. No.25 Proy. No.371 Cont. No.2-2022; Mejoramiento del Malecón Santo Domingo Este.</t>
  </si>
  <si>
    <t>12/08/2025</t>
  </si>
  <si>
    <t>2817</t>
  </si>
  <si>
    <t>2.2.7.2.06</t>
  </si>
  <si>
    <t>Santo Domingo Motors Company, SA</t>
  </si>
  <si>
    <t>Pago facturas No. 3016,3066, 3071, 3080, 3114, 3121, 3126, 3127, 3131, 3137, 3138 y 3143 por la  Contratación de Mantenimiento de la Flotilla Vehicular que se Encuentra en Garantía, segun anexos.</t>
  </si>
  <si>
    <t>2.3.1.1.01</t>
  </si>
  <si>
    <t>Suplidora Reysa, EIRL</t>
  </si>
  <si>
    <t>Pago factura No. 0799. Adquisición de 400 Fardos de Agua para los Brigadistas que estarán Participando en el Operativo de Limpieza realizado por el PNLPB, destinado a MiPymes Mujer (compra de 66 fardos).</t>
  </si>
  <si>
    <t>Implementos y Maquinarias (IMCA), S.A.</t>
  </si>
  <si>
    <t>Pago facturas No. 0175, 0184, 0185 y 0188 Contratacion de Servicio de mantenimiento general y reparación por garantía de tractores y barredoras para limpieza de playas del PNLPB, segun anexos.</t>
  </si>
  <si>
    <t>CARMEN ENICIA CHEVALIER DE CASADO</t>
  </si>
  <si>
    <t>Pago Factura No 1058, por concepto de Tramites Legales de Documentos, según anexos.</t>
  </si>
  <si>
    <t>Pago factura No. 0031. Adquisición de equipos y componentes tecnológicos para uso de distintos Departamentos de la institución, destinado a MiPymes (Disco duro para el servidor HPE), según anexos.</t>
  </si>
  <si>
    <t>2.3.9.2.01</t>
  </si>
  <si>
    <t>Soluciones de Tecnologia Guerrero Peña, SRL</t>
  </si>
  <si>
    <t>2.3.9.2.01, 2.3.3.1.01</t>
  </si>
  <si>
    <t>Romiva, SRL</t>
  </si>
  <si>
    <t>Pago factura No. 0215. Adquisición Materiales Gastable de Oficina para uso de la Institución, destinado a Mipymes, segun anexos.</t>
  </si>
  <si>
    <t>Pago Fact. No 1153, por concepto de Tramites Legales de Documentos, según anexos.</t>
  </si>
  <si>
    <t>2.3.9.9.04</t>
  </si>
  <si>
    <t>CS Caribbean Services, SRL</t>
  </si>
  <si>
    <t>Pago factura No. 0313. Adquisición Materiales de Limpieza (guantes) para uso de la institución, destinado a MiPymes, segun anexos.</t>
  </si>
  <si>
    <t>Pago factura No. 0800. Adquisición Materiales Gastable de Oficina para uso de la Institución, destinado a Mipymes, segun anexos.</t>
  </si>
  <si>
    <t>2.2.9.1.01</t>
  </si>
  <si>
    <t>Luminario M &amp; M. S.R.L</t>
  </si>
  <si>
    <t>Pago factura No. 0157. Suministro e Instalación de Laminado a Vehículos de la Flotilla de la Institución, destinado a Mipymes mujer, segun anexos</t>
  </si>
  <si>
    <t>2.2.2.2.01</t>
  </si>
  <si>
    <t>Impresos C&amp;M, SRL</t>
  </si>
  <si>
    <t>Pago factura No. 0406. Adquisición de Talonarios para desembolso de Tickets de combustible segun anexos.</t>
  </si>
  <si>
    <t>2.3.9.1.01</t>
  </si>
  <si>
    <t>LUCEMAS SUPPLY, SRL</t>
  </si>
  <si>
    <t>Pago factura No. 0264. Adquisición de materiales de higiene y limpieza para uso de la institución, segun anexos.</t>
  </si>
  <si>
    <t>2.2.1.5.01</t>
  </si>
  <si>
    <t>Altice Dominicana, SA</t>
  </si>
  <si>
    <t>Pago Factura no. 7155, por los servicios de renta mensual de Internet móvil para las cámaras de vídeo vigilancia instaladas en Playa Macao correspondientes al mes de agosto  del 2025, según anexos.</t>
  </si>
  <si>
    <t>Editora Listin Diario, SA</t>
  </si>
  <si>
    <t>Pago factura no.1281. Servicio para contratación de publicidad en dos periódicos de circulación nacional para Convocatorias de Licitación Publica Nacional (publicación Ref.: CEIZTUR-CCC-LPN-2025-0002, los días 28 y 29 de julio 2025)  según anexos.</t>
  </si>
  <si>
    <t>2.1.1.2.06</t>
  </si>
  <si>
    <t>Nomina brig. sarg. julio 2025.</t>
  </si>
  <si>
    <t>2.1.5.2.01, 2.1.1.1.01, 2.1.5.1.01, 2.1.5.3.01</t>
  </si>
  <si>
    <t>Nómina fijos mes de agosto 2025</t>
  </si>
  <si>
    <t>2.1.5.2.01, 2.1.5.1.01, 2.1.5.3.01, 2.1.1.2.08</t>
  </si>
  <si>
    <t>Nómina temporales mes de agosto 2025</t>
  </si>
  <si>
    <t xml:space="preserve">2.1.2.2.05 </t>
  </si>
  <si>
    <t>Nómina militar agosto 2025</t>
  </si>
  <si>
    <t>2.1.5.2.01 , 2.1.5.1.01, 2.1.5.3.01, 2.1.1.2.11</t>
  </si>
  <si>
    <t>Nómina interinato agosto 2025</t>
  </si>
  <si>
    <t>Nomina brigadistas julio 2025.</t>
  </si>
  <si>
    <t>Pago factura No. 0057. Contratación de Servicio de Desayunos y Almuerzos para los Operativos del Programa Nacional de Limpieza de Playas, Balnearios del PNLPB, destinado a MiPymes, (400 desayunos y 400 almuerzos Zona Norte),según anexos</t>
  </si>
  <si>
    <t>PRODUCCIONES CUCALAMBE, SRL</t>
  </si>
  <si>
    <t>Pago factura No. 0040. Contratación de Servicio de Desayunos y Almuerzos para los Operativos del Programa Nacional de Limpieza de Playas, Balnearios (PNLPB), destinado a MiPymes, (Zona Este y Zona Sur),según anexo</t>
  </si>
  <si>
    <t xml:space="preserve">2.3.3.2.01 </t>
  </si>
  <si>
    <t>GTG Industrial, SRL</t>
  </si>
  <si>
    <t>Pago factura No. 5138, Adquisición papel toalla y servilletas de papel para utilizado por las oficinas de la institución, según anexos.</t>
  </si>
  <si>
    <t>Pago viáticos pronto pago del 11 al 30 de agosto 2025</t>
  </si>
  <si>
    <t>2.6.3.4.01</t>
  </si>
  <si>
    <t>Alda Group &amp; Consulting, SRL</t>
  </si>
  <si>
    <t>Pago factura No. 0147. Adquisición de equipos de medición para ser usado en control de calidad y fiscalización, relanzamiento (1 instrumento de medición hormigón esclerómetro y 1 Telurometro), según anexos.</t>
  </si>
  <si>
    <t>Pago factura No. 0463. Servicio para contratación de publicidad en dos Periódicos de circulación nacional  para Convocatoria a Licitación Pública Nacional con ref.: CEIZTUR-CCC-LPN-2025-0003,(Días 14 y 15 de agosto 2025), según anexos.</t>
  </si>
  <si>
    <t>2.2.7.2.08</t>
  </si>
  <si>
    <t>REFRIASU LOGÍSTIC AND CONSTRUCTION S.R.L.</t>
  </si>
  <si>
    <t>Pago factura No. 0324, Contratación para Servicio de Mantenimiento Preventivo y Correctivo de Aires Acondicionado de la Institución por nueve meses o hasta agotar monto contratado, según anexos.</t>
  </si>
  <si>
    <t>Pago Fact. No. 1161, Por concepto de Tramites Legales de Documentos, según anexos.</t>
  </si>
  <si>
    <t>103815/25</t>
  </si>
  <si>
    <t>Ingresos correspondientes del 20 al 26/07/2025 (Charter)</t>
  </si>
  <si>
    <t>Almacenes Casa Vito, SRL</t>
  </si>
  <si>
    <t>Pago Fact. 0112. Contratación de Servicio de Mantenimiento Preventivo y Correctivo Para Barredoras de la Institución, según anexos.</t>
  </si>
  <si>
    <t>INSTITUTO DE FORMACION TURISTICA DEL CARIBE</t>
  </si>
  <si>
    <t>Pago factura No.1029-1030. Correspondiente al servicio de almuerzo para los empleados del CEIZTUR, desde el 07 al 11 y del 14 al 18 de julio del 2025, según anexos.</t>
  </si>
  <si>
    <t>Comercial Daniel Luciano Paredes, SRL</t>
  </si>
  <si>
    <t>Pago facturas No. 3661, 3662, 3663, 3664, 3665, 3666 y 3667. Contratación de los Servicios de Mantenimientos preventivos y correctivos en Taller de los Vehículos de la Institución, Dirigido a MIPYMES, segun anexos.</t>
  </si>
  <si>
    <t>Pago factura No. 1037-1038. Correspondiente al servicio de almuerzo para los empleados del CEIZTUR, del 21 al 25 de julio y del 28 de julio al 01 de agosto del 2025, según anexos.</t>
  </si>
  <si>
    <t>Pago facturas por la  Contratación de Mantenimiento de la Flotilla Vehicular que se Encuentra en Garantía, según anexos.</t>
  </si>
  <si>
    <t>103821/25</t>
  </si>
  <si>
    <t>Ingresos correspondientes del 27/07/2025 al 2/08/2025 (Charter)</t>
  </si>
  <si>
    <t>103827/25</t>
  </si>
  <si>
    <t>Ingresos correspondientes del 16 al 31/07/2025 (Regulares)</t>
  </si>
  <si>
    <t>Pago de viáticos pronto pago del 11 al 23 de agosto 2025</t>
  </si>
  <si>
    <t>Nomina brig. sarg. agosto 2025.</t>
  </si>
  <si>
    <t>Nomina brigadistas agosto 2025.</t>
  </si>
  <si>
    <t>2.1.1.5.04</t>
  </si>
  <si>
    <t>Nómina vacaciones no tomadas excolaboradores</t>
  </si>
  <si>
    <t>2.7.2.4.02</t>
  </si>
  <si>
    <t>Green Site Ingenieria y Construcción, SRL</t>
  </si>
  <si>
    <t>Pago Factura No.0035, Proy. No.402, Lote 2: Supervisión de la Cub No.5 del Proyecto No. 401; Construcción de Parque Urbano, Municipio Bajos de Haina, Provincia San Cristóbal, Contrato No. 24-2023.</t>
  </si>
  <si>
    <t>27/08/2025</t>
  </si>
  <si>
    <t>Pago viáticos PyD mes de julio 2025</t>
  </si>
  <si>
    <t>2.7.1.2.01, 2.7.2.4.02, 2.7.2.4.01</t>
  </si>
  <si>
    <t>CPU Servicios, SRL</t>
  </si>
  <si>
    <t>Pago Fact. No. 0142, Cub. No. 3 Proy. No.420 Contrato No. 25-2024; Reconstrucción Parque Central Juan Pablo Duarte y su entorno municipio Samaná, provincia Samaná.</t>
  </si>
  <si>
    <t>28/08/2025</t>
  </si>
  <si>
    <t>3060</t>
  </si>
  <si>
    <t>Pago Fact. No. 0170, Cub. No.26 Proy. No.371 Cont. No.2-2022; Mejoramiento del Malecón Santo Domingo Este.</t>
  </si>
  <si>
    <t>3065</t>
  </si>
  <si>
    <t>2.7.2.4.02, 2.7.2.5.01</t>
  </si>
  <si>
    <t>MARIO JOSE HURTADO IMBERT</t>
  </si>
  <si>
    <t>Pago Fact. No. 0069, Cub. No. 6 Proy. No.421 Contrato No. 24-2024; Reconstrucción del Muelle Turístico de Miches, Provincia El Seibo. Relanzamiento</t>
  </si>
  <si>
    <t>3069</t>
  </si>
  <si>
    <t>Project and Construction Services PCS, SRL</t>
  </si>
  <si>
    <t>Pago Fact. No. 0324, Cub. No.6, Proy. No.408 Contrato No.1-2024; Construcción de la Terminal Turística del Puerto de Barahona, Municipio Santa Cruz, Provincia Barahona. Lote 1: Demoliciones, Mejoramiento de Suelo, Nivelación y Confección de Plataforma.</t>
  </si>
  <si>
    <t>29/08/2025</t>
  </si>
  <si>
    <t>3075</t>
  </si>
  <si>
    <t>2.2.1.3.01</t>
  </si>
  <si>
    <t>COMPANIA DOMINICANA DE TELEFONOS C POR A</t>
  </si>
  <si>
    <t>Pago Factura No. 7887, Servicios de Renta Mensual de las Flotas del CEIZTUR, correspondiente al mes de julio 2025, según anexos.</t>
  </si>
  <si>
    <t>3077</t>
  </si>
  <si>
    <t>2.6.5.5.01</t>
  </si>
  <si>
    <t>ITCORP GONGLOSS, SRL</t>
  </si>
  <si>
    <t>Pago factura No. 0148. Adquisición de Componentes y Accesorios Tecnológicos para uso de la Institución, destinado a MiPymes (Fortiswiich 248E-FPOE), según anexos.</t>
  </si>
  <si>
    <t>3079</t>
  </si>
  <si>
    <t>2.3.9.9.05</t>
  </si>
  <si>
    <t>Sistemas &amp; Tecnología, SRL</t>
  </si>
  <si>
    <t>Pago factura No. 0007. Adquisición  de Fundas Plásticas para uso en el Programa Nacional de Limpieza de Playas y Balnearios (PNLPB), según anexos.</t>
  </si>
  <si>
    <t>3085</t>
  </si>
  <si>
    <t>2.3.9.9.04, 2.2.8.7.02</t>
  </si>
  <si>
    <t>Oliortiz Confort Supply S.R.L</t>
  </si>
  <si>
    <t>Pago factura No. 0013. Adquisición de Herramientas para la Brigada del Programa Nacional de Limpieza de Playas y Balnearios del (PNLPB). Destinado a MiPymes mujer (guantes de nitrilo y tela, rastrillo tipo araña metal y de plastico), segun anexos.</t>
  </si>
  <si>
    <t>3093</t>
  </si>
  <si>
    <t>Pago Factura No. 1166, Por concepto de Tramites Legales de Documentos, según anexos.</t>
  </si>
  <si>
    <t>3096</t>
  </si>
  <si>
    <t>Multiservicios Y Construcciones Easyfixxer, SRL</t>
  </si>
  <si>
    <t>Pago factura No. 0024. Adquisición de Herramientas para la Brigada del Programa Nacional de Limpieza de Playas y Balnearios del (PNLPB). Destinado a MiPymes mujer (50 botas de goma), según anexos.</t>
  </si>
  <si>
    <t>3098</t>
  </si>
  <si>
    <t>SERD NET, SRL</t>
  </si>
  <si>
    <t>Pago factura No. 0565. Servicio de Alquiler de Furgón para almacén provisional de los trabajos de restauración del monumento Alcázar de Colon, Ciudad, Colonial, Distrito Nacional, (Pago agosto), segun anexos.</t>
  </si>
  <si>
    <t>3100</t>
  </si>
  <si>
    <t>Pago factura No. 0802. Adquisición de 66 Fardos de Agua para los Brigadistas que estarán Participando en el Operativo de Limpieza realizado por el PNLPB, destinado a MiPymes Mujer.</t>
  </si>
  <si>
    <t>3102</t>
  </si>
  <si>
    <t>Pago factura No. 0471. Servicio para contratación de publicidad en dos periódicos de circulación nacional para Convocatoria de Licitación Pública Nacional (Publicacion  Ref.: CEIZTUR-CCC-LPN-2025-0004, los dias 20 y 21 de agosto 2025 segun anexos.</t>
  </si>
  <si>
    <t>3105</t>
  </si>
  <si>
    <t>2.2.8.7.04</t>
  </si>
  <si>
    <t>SDQ Training Center, SRL</t>
  </si>
  <si>
    <t>Pago factura No. 0311. Capacitaciones Varias para los Colaboradores de la Institución (Diseño arquitectónico AutoCAD) según anexos.</t>
  </si>
  <si>
    <t>3107</t>
  </si>
  <si>
    <t>Galen Office Supply, SRL</t>
  </si>
  <si>
    <t>Pago factura No. 0433. Adquisición de Toners y Cartuchos para uso de la Institución, Destinado a MiPymes Mujer, (toner HP 201A amarillo, toner HP 201A azul, toner HP 201A negro, toner HP 201A rosado y toner HP 206a negro) según anexos.</t>
  </si>
  <si>
    <t>3111</t>
  </si>
  <si>
    <t>2.7.2.1.01</t>
  </si>
  <si>
    <t>Consorcio Solsanit, SRL</t>
  </si>
  <si>
    <t>Pago fact. No.0234, Cub. No.33 Proy. No.11 Cont. No.91-2014, Construcción de Sistema de Alcantarillado Sanitario Linea de Impulsión y Planta de Tratamiento para Las Terrenas Samana.</t>
  </si>
  <si>
    <t>3115</t>
  </si>
  <si>
    <t>2.7.2.4.01</t>
  </si>
  <si>
    <t>Constructora CAG, SRL</t>
  </si>
  <si>
    <t>Pago fact. No.0103, Cub. No.6 Proy. No.401  Contrato No.22-2023; Construcción de Parque Urbano, Municipio Bajos de Haina, Provincia San Cristóbal ,Relanzamiento; Lote 1: Construcción de Parque urbano Municipio de Haina, Provincia San Cristobal.</t>
  </si>
  <si>
    <t>3120</t>
  </si>
  <si>
    <t>Nu Energy SRL</t>
  </si>
  <si>
    <t>Pago Fact. No. 0276, Cub. No.6 Proy. No.404 Contrato No.25-2023; Reconstrucción de las Calles del Municipio de Sosúa Provincia Puerto Plata.</t>
  </si>
  <si>
    <t>3122</t>
  </si>
  <si>
    <t>2.2.5.4.01</t>
  </si>
  <si>
    <t>Daf Trading, SRL</t>
  </si>
  <si>
    <t>Pago factura No. 1807. Servicio de alquiler de grúa para el movimiento del generador eléctrico de Ceiztur en la institución, segun anexos.</t>
  </si>
  <si>
    <t>3132</t>
  </si>
  <si>
    <t>2.3.3.1.01</t>
  </si>
  <si>
    <t>MAXIMILIANO ENCARNACION MEJIA</t>
  </si>
  <si>
    <t>Pago factura No. 0072. Adquisición Materiales Gastable de Oficina para uso de la Institución, destinado a Mipymes (papel timbrado), segun anexos.</t>
  </si>
  <si>
    <t>3138</t>
  </si>
  <si>
    <t>2.3.6.3.04</t>
  </si>
  <si>
    <t>B&amp;F MERCANTIL, SRL</t>
  </si>
  <si>
    <t>Pago factura No. 1236. Adquisición de Herramientas para la Brigada del Programa Nacional de Limpieza de Playas y Balnearios del (PNLPB). Destinado a MiPymes mujer (125 unidades de pala cuadrada de corte), segun anexos.</t>
  </si>
  <si>
    <t>3140</t>
  </si>
  <si>
    <t>2.7.2.1.01, 2.7.2.2.01, 2.7.2.4.01</t>
  </si>
  <si>
    <t>Devialsa, Desarrollo Vial, SRL</t>
  </si>
  <si>
    <t>Pago Fact. No. 0382, Cub. No.3 Proy. No. 424  Cont. No. 28-2024; Reconstrucción Vía de Acceso a Playa Teco, Distrito Municipal Maimón, Provincia Puerto Plata.</t>
  </si>
  <si>
    <t>3145</t>
  </si>
  <si>
    <t>2.3.9.2.01, 2.3.9.6.01, 2.3.9.9.04, 2.6.1.3.01, 2.6.1.4.01, 2.6.5.8.01</t>
  </si>
  <si>
    <t>OMX Multiservicios, SRL</t>
  </si>
  <si>
    <t>Pago factura No. 0574. Adquisición de Componentes y Accesorios Tecnológicos para la Institución, destinado a MiPymes, según anexos.</t>
  </si>
  <si>
    <t>3149</t>
  </si>
  <si>
    <t>2.2.7.2.02</t>
  </si>
  <si>
    <t>Critical Power, SRL</t>
  </si>
  <si>
    <t>Pago factura No. 0721 Contratación de servicio Gold por un año para UPS de la institución, según anexos.</t>
  </si>
  <si>
    <t>Ingresos correspondientes del 3/08/2025 al 9/08/2025 (Charter)</t>
  </si>
  <si>
    <t>30/08/2025</t>
  </si>
  <si>
    <t>3151</t>
  </si>
  <si>
    <t>ARQUICONSTRUSA S A</t>
  </si>
  <si>
    <t>Pago Fact. No. 0020, Cub. No.17,  Proy. No.389, Contrato No. 28-2022; Reconstrucción Vía de Acceso al Salto de Aguas Blancas, Municipio de Constanza, La Vega.</t>
  </si>
  <si>
    <t>3155</t>
  </si>
  <si>
    <t>Consorcio PPNorte</t>
  </si>
  <si>
    <t>Pago Fact. No.0007, Cub. No.7 Proy. No.373 Contrato No. 7-2022; Mejoramiento del Frente Costero de la Playa Sosua, Provincia Puerto Plata (Plaza Norte) Lote 2.</t>
  </si>
  <si>
    <t>Comparativo Ejecucion versus Tesoreria</t>
  </si>
  <si>
    <t>Desembolsos segun Ejecucion al 30/08/2025</t>
  </si>
  <si>
    <t>Desembolsos segun informe de tesoreria al 30/08/2025</t>
  </si>
  <si>
    <t>Diferencia</t>
  </si>
  <si>
    <t>Orden de pagos(Libramientos) Realizada en el mes de junio y agosto 2025, anulado en el mes deagosto 2025, el que se realizo en el mes de agosto es el de RD$300,000.00 y se anulo en el mes de septiembre 2025</t>
  </si>
  <si>
    <t xml:space="preserve">Libramiento No. 2259 d/f 30/06/2025 </t>
  </si>
  <si>
    <t>Libramiento No. 3136 d/f 29/08/2025</t>
  </si>
  <si>
    <t>FONDOS PARA PRESERVACION DE LA ZONA COLONIAL</t>
  </si>
  <si>
    <t>CUENTA NO. 9604337130 (Cuenta Scrow)</t>
  </si>
  <si>
    <t>Transferencia/ No. Comunicación</t>
  </si>
  <si>
    <t>4524000000114</t>
  </si>
  <si>
    <t>COMISION TRANSFERENCIA ORDENAD</t>
  </si>
  <si>
    <t>4524000000112</t>
  </si>
  <si>
    <t>4524000000110</t>
  </si>
  <si>
    <t>4524000000108</t>
  </si>
  <si>
    <t>4524000000106</t>
  </si>
  <si>
    <t>250814452810120081</t>
  </si>
  <si>
    <t>Colector de Impuesto Internos</t>
  </si>
  <si>
    <t>Retencion  ISR  5%  por Pago Fact. No. No.B1500000009, d/f  25/06/2025: Restauracion de infraestructuras viales, ciudad colonial.Restauracion del Monumento Alcazar de Colon Ciudad Colonial, Distrito Nacional, relanzamiento.</t>
  </si>
  <si>
    <t>250814452810120078</t>
  </si>
  <si>
    <t>Retencion ITBIS  30% por Pago Fact. No. No.B1500000009, d/f  25/06/2025: Restauracion de infraestructuras viales, ciudad colonial.Restauracion del Monumento Alcazar de Colon Ciudad Colonial, Distrito Nacional, relanzamiento.</t>
  </si>
  <si>
    <t>250814452810120076</t>
  </si>
  <si>
    <t>Colegeio Dominicano de Ingenieros, Arquitectos y Agrimesores (CODIA)</t>
  </si>
  <si>
    <t>Retencion CODIA  por Pago Fact. No. No.B1500000009, d/f  25/06/2025: Restauracion de infraestructuras viales, ciudad colonial.Reconstruccion y Acondicionamiento de Aceras Contenes y Calles Ciudad Colonial.</t>
  </si>
  <si>
    <t>250814452810120073</t>
  </si>
  <si>
    <t>Fondo de Pensiones de los Trabajadores de la Construccion (Fopetcons)</t>
  </si>
  <si>
    <t>Retencion FOPTECONS  por Pago Fact. No. No.B1500000009, d/f  25/06/2025: Restauracion de infraestructuras viales, ciudad colonial.Reconstruccion y Acondicionamiento de Aceras Contenes y Calles Ciudad Colonial.</t>
  </si>
  <si>
    <t>250814452810120071</t>
  </si>
  <si>
    <t>Consorcio TO-DO-CO</t>
  </si>
  <si>
    <t>Pago Fact. No. No.B1500000009, d/f  25/06/2025: Restauracion de infraestructuras viales, ciudad colonial.Restauracion del Monumento Alcazar de Colon Ciudad Colonial, Distrito Nacional, relanzamiento.</t>
  </si>
  <si>
    <t>4524000015043</t>
  </si>
  <si>
    <t>IMP. 0.15- 0010100119</t>
  </si>
  <si>
    <t>4524000015047</t>
  </si>
  <si>
    <t>4524000015044</t>
  </si>
  <si>
    <t>4524000015046</t>
  </si>
  <si>
    <t>4524000015045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</si>
</sst>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0_-;\-* #,##0.00_-;_-* &quot;-&quot;??_-;_-@_-"/>
  </numFmts>
  <fonts count="6" x14ac:knownFonts="1">
    <font>
      <sz val="11"/>
      <color theme="1"/>
      <name val="Calibri"/>
      <family val="2"/>
      <scheme val="minor"/>
    </font>
    <font>
      <sz val="11"/>
      <color theme="1"/>
      <name val="Calibri"/>
      <family val="2"/>
      <scheme val="minor"/>
    </font>
    <font>
      <sz val="12"/>
      <color theme="1"/>
      <name val="Palatino Linotype"/>
      <family val="1"/>
    </font>
    <font>
      <b/>
      <sz val="12"/>
      <color theme="1"/>
      <name val="Palatino Linotype"/>
      <family val="1"/>
    </font>
    <font>
      <sz val="12"/>
      <color indexed="8"/>
      <name val="Palatino Linotype"/>
      <family val="1"/>
    </font>
    <font>
      <sz val="11"/>
      <color rgb="FF58595B"/>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64">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0" borderId="0" xfId="0" applyFont="1"/>
    <xf numFmtId="0" fontId="2" fillId="0" borderId="4" xfId="0" applyFont="1" applyBorder="1"/>
    <xf numFmtId="0" fontId="3" fillId="0" borderId="0" xfId="0" applyFont="1" applyAlignment="1">
      <alignment horizontal="center"/>
    </xf>
    <xf numFmtId="0" fontId="2" fillId="0" borderId="5" xfId="0" applyFont="1" applyBorder="1"/>
    <xf numFmtId="14" fontId="3" fillId="0" borderId="0" xfId="0" applyNumberFormat="1" applyFont="1" applyAlignment="1">
      <alignment horizontal="center"/>
    </xf>
    <xf numFmtId="0" fontId="3" fillId="2" borderId="6" xfId="0" applyFont="1" applyFill="1" applyBorder="1" applyAlignment="1">
      <alignment horizontal="center"/>
    </xf>
    <xf numFmtId="0" fontId="3" fillId="2" borderId="6" xfId="0" applyFont="1" applyFill="1" applyBorder="1" applyAlignment="1">
      <alignment horizontal="center" wrapText="1"/>
    </xf>
    <xf numFmtId="43" fontId="3" fillId="2" borderId="6" xfId="1" applyFont="1" applyFill="1" applyBorder="1" applyAlignment="1">
      <alignment horizontal="center"/>
    </xf>
    <xf numFmtId="0" fontId="3" fillId="0" borderId="0" xfId="0" applyFont="1"/>
    <xf numFmtId="43" fontId="2" fillId="0" borderId="0" xfId="1" applyFont="1"/>
    <xf numFmtId="14" fontId="4" fillId="3" borderId="7" xfId="0" applyNumberFormat="1" applyFont="1" applyFill="1" applyBorder="1" applyAlignment="1">
      <alignment horizontal="right" vertical="center"/>
    </xf>
    <xf numFmtId="0" fontId="2" fillId="3" borderId="7" xfId="0" applyFont="1" applyFill="1" applyBorder="1" applyAlignment="1">
      <alignment horizontal="right"/>
    </xf>
    <xf numFmtId="0" fontId="2" fillId="0" borderId="7" xfId="0" applyFont="1" applyBorder="1"/>
    <xf numFmtId="0" fontId="2" fillId="3" borderId="7" xfId="0" applyFont="1" applyFill="1" applyBorder="1" applyAlignment="1">
      <alignment horizontal="left" wrapText="1"/>
    </xf>
    <xf numFmtId="0" fontId="2" fillId="3" borderId="7" xfId="0" applyFont="1" applyFill="1" applyBorder="1" applyAlignment="1">
      <alignment horizontal="left"/>
    </xf>
    <xf numFmtId="43" fontId="2" fillId="0" borderId="7" xfId="1" applyFont="1" applyBorder="1"/>
    <xf numFmtId="0" fontId="2" fillId="0" borderId="7" xfId="0" applyFont="1" applyBorder="1" applyAlignment="1">
      <alignment horizontal="right"/>
    </xf>
    <xf numFmtId="43" fontId="2" fillId="0" borderId="0" xfId="0" applyNumberFormat="1" applyFont="1"/>
    <xf numFmtId="43" fontId="2" fillId="0" borderId="2" xfId="1" applyFont="1" applyBorder="1"/>
    <xf numFmtId="0" fontId="3" fillId="0" borderId="0" xfId="0" applyFont="1" applyAlignment="1">
      <alignment horizontal="right"/>
    </xf>
    <xf numFmtId="43" fontId="3" fillId="0" borderId="8" xfId="1" applyFont="1" applyBorder="1"/>
    <xf numFmtId="0" fontId="3" fillId="0" borderId="2" xfId="0" applyFont="1" applyBorder="1" applyAlignment="1">
      <alignment horizontal="center"/>
    </xf>
    <xf numFmtId="0" fontId="3" fillId="0" borderId="2" xfId="0" applyFont="1" applyBorder="1" applyAlignment="1">
      <alignment horizontal="center"/>
    </xf>
    <xf numFmtId="0" fontId="2"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9" xfId="0" applyFont="1" applyBorder="1"/>
    <xf numFmtId="0" fontId="2" fillId="0" borderId="10" xfId="0" applyFont="1" applyBorder="1"/>
    <xf numFmtId="0" fontId="2" fillId="0" borderId="11" xfId="0" applyFont="1" applyBorder="1"/>
    <xf numFmtId="14" fontId="2" fillId="0" borderId="7" xfId="0" applyNumberFormat="1" applyFont="1" applyBorder="1" applyAlignment="1">
      <alignment horizontal="left"/>
    </xf>
    <xf numFmtId="0" fontId="2" fillId="0" borderId="7" xfId="0" applyFont="1" applyBorder="1" applyAlignment="1">
      <alignment horizontal="center"/>
    </xf>
    <xf numFmtId="0" fontId="2" fillId="0" borderId="7" xfId="0" applyFont="1" applyBorder="1" applyAlignment="1">
      <alignment horizontal="left"/>
    </xf>
    <xf numFmtId="0" fontId="2" fillId="0" borderId="7" xfId="0" applyFont="1" applyBorder="1" applyAlignment="1">
      <alignment wrapText="1"/>
    </xf>
    <xf numFmtId="43" fontId="2" fillId="3" borderId="7" xfId="1" applyFont="1" applyFill="1" applyBorder="1"/>
    <xf numFmtId="0" fontId="5" fillId="0" borderId="0" xfId="0" applyFont="1"/>
    <xf numFmtId="0" fontId="2" fillId="3" borderId="7" xfId="0" applyFont="1" applyFill="1" applyBorder="1" applyAlignment="1">
      <alignment horizontal="center"/>
    </xf>
    <xf numFmtId="43" fontId="3" fillId="0" borderId="12" xfId="1" applyFont="1" applyBorder="1"/>
    <xf numFmtId="43" fontId="3" fillId="0" borderId="0" xfId="1"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64" fontId="2" fillId="0" borderId="5" xfId="1" applyNumberFormat="1" applyFont="1" applyBorder="1"/>
    <xf numFmtId="43" fontId="2" fillId="0" borderId="5" xfId="1" applyFont="1" applyBorder="1"/>
    <xf numFmtId="0" fontId="3" fillId="0" borderId="4" xfId="0" applyFont="1" applyBorder="1"/>
    <xf numFmtId="164" fontId="3" fillId="0" borderId="13" xfId="1" applyNumberFormat="1" applyFont="1" applyBorder="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165" fontId="2" fillId="0" borderId="0" xfId="0" applyNumberFormat="1" applyFont="1"/>
    <xf numFmtId="14" fontId="2" fillId="0" borderId="7" xfId="0" applyNumberFormat="1" applyFont="1" applyBorder="1"/>
    <xf numFmtId="0" fontId="2" fillId="3" borderId="0" xfId="0" applyFont="1" applyFill="1" applyAlignment="1">
      <alignment horizontal="left" wrapText="1"/>
    </xf>
    <xf numFmtId="0" fontId="2" fillId="0" borderId="7" xfId="0" applyFont="1" applyBorder="1" applyAlignment="1">
      <alignment horizontal="left" wrapText="1"/>
    </xf>
    <xf numFmtId="0" fontId="2" fillId="0" borderId="0" xfId="0" applyFont="1" applyAlignment="1">
      <alignment horizontal="left" wrapText="1"/>
    </xf>
    <xf numFmtId="43" fontId="3" fillId="0" borderId="0" xfId="1"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47626</xdr:colOff>
      <xdr:row>128</xdr:row>
      <xdr:rowOff>127000</xdr:rowOff>
    </xdr:from>
    <xdr:to>
      <xdr:col>5</xdr:col>
      <xdr:colOff>269876</xdr:colOff>
      <xdr:row>130</xdr:row>
      <xdr:rowOff>95250</xdr:rowOff>
    </xdr:to>
    <xdr:sp macro="" textlink="">
      <xdr:nvSpPr>
        <xdr:cNvPr id="2" name="Elipse 2">
          <a:extLst>
            <a:ext uri="{FF2B5EF4-FFF2-40B4-BE49-F238E27FC236}">
              <a16:creationId xmlns:a16="http://schemas.microsoft.com/office/drawing/2014/main" id="{4C62AC65-B923-47A8-ACB2-1745D8E7EFCC}"/>
            </a:ext>
          </a:extLst>
        </xdr:cNvPr>
        <xdr:cNvSpPr/>
      </xdr:nvSpPr>
      <xdr:spPr>
        <a:xfrm>
          <a:off x="4772026" y="53209825"/>
          <a:ext cx="222250" cy="425450"/>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s-DO" sz="1400" b="1">
              <a:solidFill>
                <a:srgbClr val="FF0000"/>
              </a:solidFill>
              <a:latin typeface="+mj-lt"/>
            </a:rPr>
            <a:t>1</a:t>
          </a:r>
        </a:p>
      </xdr:txBody>
    </xdr:sp>
    <xdr:clientData/>
  </xdr:twoCellAnchor>
  <xdr:twoCellAnchor>
    <xdr:from>
      <xdr:col>9</xdr:col>
      <xdr:colOff>1628775</xdr:colOff>
      <xdr:row>125</xdr:row>
      <xdr:rowOff>6350</xdr:rowOff>
    </xdr:from>
    <xdr:to>
      <xdr:col>10</xdr:col>
      <xdr:colOff>257175</xdr:colOff>
      <xdr:row>126</xdr:row>
      <xdr:rowOff>92075</xdr:rowOff>
    </xdr:to>
    <xdr:sp macro="" textlink="">
      <xdr:nvSpPr>
        <xdr:cNvPr id="3" name="Elipse 3">
          <a:extLst>
            <a:ext uri="{FF2B5EF4-FFF2-40B4-BE49-F238E27FC236}">
              <a16:creationId xmlns:a16="http://schemas.microsoft.com/office/drawing/2014/main" id="{4DECA474-A9FD-4E40-B9C0-3F57A82D1B16}"/>
            </a:ext>
          </a:extLst>
        </xdr:cNvPr>
        <xdr:cNvSpPr/>
      </xdr:nvSpPr>
      <xdr:spPr>
        <a:xfrm>
          <a:off x="20269200" y="52393850"/>
          <a:ext cx="285750" cy="323850"/>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s-DO" sz="1400" b="1">
              <a:solidFill>
                <a:srgbClr val="FF0000"/>
              </a:solidFill>
              <a:latin typeface="+mj-lt"/>
            </a:rPr>
            <a:t>1</a:t>
          </a:r>
        </a:p>
      </xdr:txBody>
    </xdr:sp>
    <xdr:clientData/>
  </xdr:twoCellAnchor>
  <xdr:twoCellAnchor>
    <xdr:from>
      <xdr:col>4</xdr:col>
      <xdr:colOff>1698625</xdr:colOff>
      <xdr:row>139</xdr:row>
      <xdr:rowOff>206375</xdr:rowOff>
    </xdr:from>
    <xdr:to>
      <xdr:col>5</xdr:col>
      <xdr:colOff>111125</xdr:colOff>
      <xdr:row>141</xdr:row>
      <xdr:rowOff>142875</xdr:rowOff>
    </xdr:to>
    <xdr:sp macro="" textlink="">
      <xdr:nvSpPr>
        <xdr:cNvPr id="4" name="Elipse 4">
          <a:extLst>
            <a:ext uri="{FF2B5EF4-FFF2-40B4-BE49-F238E27FC236}">
              <a16:creationId xmlns:a16="http://schemas.microsoft.com/office/drawing/2014/main" id="{CAC72D03-5DC6-418D-9A21-9615A0FB28C9}"/>
            </a:ext>
          </a:extLst>
        </xdr:cNvPr>
        <xdr:cNvSpPr/>
      </xdr:nvSpPr>
      <xdr:spPr>
        <a:xfrm>
          <a:off x="4489450" y="56261000"/>
          <a:ext cx="346075" cy="403225"/>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s-DO" sz="1400" b="1">
              <a:solidFill>
                <a:srgbClr val="FF0000"/>
              </a:solidFill>
              <a:latin typeface="+mj-lt"/>
            </a:rPr>
            <a:t>2</a:t>
          </a:r>
        </a:p>
      </xdr:txBody>
    </xdr:sp>
    <xdr:clientData/>
  </xdr:twoCellAnchor>
  <xdr:twoCellAnchor>
    <xdr:from>
      <xdr:col>4</xdr:col>
      <xdr:colOff>1746250</xdr:colOff>
      <xdr:row>130</xdr:row>
      <xdr:rowOff>111125</xdr:rowOff>
    </xdr:from>
    <xdr:to>
      <xdr:col>4</xdr:col>
      <xdr:colOff>1920875</xdr:colOff>
      <xdr:row>132</xdr:row>
      <xdr:rowOff>47625</xdr:rowOff>
    </xdr:to>
    <xdr:sp macro="" textlink="">
      <xdr:nvSpPr>
        <xdr:cNvPr id="5" name="Elipse 5">
          <a:extLst>
            <a:ext uri="{FF2B5EF4-FFF2-40B4-BE49-F238E27FC236}">
              <a16:creationId xmlns:a16="http://schemas.microsoft.com/office/drawing/2014/main" id="{B388176D-C075-45AF-961A-2A70B5EAA34F}"/>
            </a:ext>
          </a:extLst>
        </xdr:cNvPr>
        <xdr:cNvSpPr/>
      </xdr:nvSpPr>
      <xdr:spPr>
        <a:xfrm>
          <a:off x="4537075" y="53651150"/>
          <a:ext cx="174625" cy="403225"/>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s-DO" sz="1400" b="1">
              <a:solidFill>
                <a:srgbClr val="FF0000"/>
              </a:solidFill>
              <a:latin typeface="+mj-lt"/>
            </a:rPr>
            <a:t>2</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5/Disponibilidad%202025/Informe%20tesoreria%202025.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5/Disponibilidad%202025/Informe%20tesoreria%202025.xlsx?3F89CA2B" TargetMode="External"/><Relationship Id="rId1" Type="http://schemas.openxmlformats.org/officeDocument/2006/relationships/externalLinkPath" Target="file:///\\3F89CA2B\Informe%20tesoreria%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c 2024"/>
      <sheetName val="1-2025"/>
      <sheetName val="2-2025"/>
      <sheetName val="3-2025"/>
      <sheetName val="4-2025"/>
      <sheetName val="5-2025"/>
      <sheetName val="6-2025"/>
      <sheetName val="7-2025"/>
      <sheetName val="8-2025"/>
      <sheetName val="9-2025"/>
      <sheetName val="Hoja1"/>
    </sheetNames>
    <sheetDataSet>
      <sheetData sheetId="0"/>
      <sheetData sheetId="1"/>
      <sheetData sheetId="2"/>
      <sheetData sheetId="3"/>
      <sheetData sheetId="4"/>
      <sheetData sheetId="5"/>
      <sheetData sheetId="6"/>
      <sheetData sheetId="7">
        <row r="14">
          <cell r="L14">
            <v>2634938.2600000021</v>
          </cell>
        </row>
        <row r="115">
          <cell r="L115">
            <v>1046267792.8051432</v>
          </cell>
        </row>
        <row r="163">
          <cell r="L163">
            <v>210026912.70999995</v>
          </cell>
        </row>
      </sheetData>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93"/>
  <sheetViews>
    <sheetView showGridLines="0" tabSelected="1" topLeftCell="A167" zoomScale="55" zoomScaleNormal="55" workbookViewId="0">
      <selection activeCell="I144" sqref="I144:I145"/>
    </sheetView>
  </sheetViews>
  <sheetFormatPr baseColWidth="10" defaultColWidth="11.42578125" defaultRowHeight="18" x14ac:dyDescent="0.35"/>
  <cols>
    <col min="1" max="1" width="2.28515625" style="4" customWidth="1"/>
    <col min="2" max="2" width="4" style="4" customWidth="1"/>
    <col min="3" max="3" width="14.140625" style="4" customWidth="1"/>
    <col min="4" max="4" width="21.42578125" style="4" bestFit="1" customWidth="1"/>
    <col min="5" max="5" width="29" style="4" customWidth="1"/>
    <col min="6" max="6" width="21.42578125" style="4" bestFit="1" customWidth="1"/>
    <col min="7" max="7" width="12.28515625" style="4" customWidth="1"/>
    <col min="8" max="8" width="88" style="4" bestFit="1" customWidth="1"/>
    <col min="9" max="9" width="87" style="4" customWidth="1"/>
    <col min="10" max="11" width="24.85546875" style="4" bestFit="1" customWidth="1"/>
    <col min="12" max="12" width="27.7109375" style="4" bestFit="1" customWidth="1"/>
    <col min="13" max="13" width="8.28515625" style="4" customWidth="1"/>
    <col min="14" max="14" width="11.42578125" style="4"/>
    <col min="15" max="15" width="20.42578125" style="4" customWidth="1"/>
    <col min="16" max="16" width="22" style="4" customWidth="1"/>
    <col min="17" max="17" width="21.85546875" style="4" customWidth="1"/>
    <col min="18" max="16384" width="11.42578125" style="4"/>
  </cols>
  <sheetData>
    <row r="2" spans="2:15" x14ac:dyDescent="0.35">
      <c r="B2" s="1"/>
      <c r="C2" s="2"/>
      <c r="D2" s="2"/>
      <c r="E2" s="2"/>
      <c r="F2" s="2"/>
      <c r="G2" s="2"/>
      <c r="H2" s="2"/>
      <c r="I2" s="2"/>
      <c r="J2" s="2"/>
      <c r="K2" s="2"/>
      <c r="L2" s="2"/>
      <c r="M2" s="3"/>
    </row>
    <row r="3" spans="2:15" x14ac:dyDescent="0.35">
      <c r="B3" s="5"/>
      <c r="C3" s="6" t="s">
        <v>0</v>
      </c>
      <c r="D3" s="6"/>
      <c r="E3" s="6"/>
      <c r="F3" s="6"/>
      <c r="G3" s="6"/>
      <c r="H3" s="6"/>
      <c r="I3" s="6"/>
      <c r="J3" s="6"/>
      <c r="K3" s="6"/>
      <c r="L3" s="6"/>
      <c r="M3" s="7"/>
    </row>
    <row r="4" spans="2:15" x14ac:dyDescent="0.35">
      <c r="B4" s="5"/>
      <c r="C4" s="6" t="s">
        <v>1</v>
      </c>
      <c r="D4" s="6"/>
      <c r="E4" s="6"/>
      <c r="F4" s="6"/>
      <c r="G4" s="6"/>
      <c r="H4" s="6"/>
      <c r="I4" s="6"/>
      <c r="J4" s="6"/>
      <c r="K4" s="6"/>
      <c r="L4" s="6"/>
      <c r="M4" s="7"/>
    </row>
    <row r="5" spans="2:15" x14ac:dyDescent="0.35">
      <c r="B5" s="5"/>
      <c r="C5" s="6" t="s">
        <v>2</v>
      </c>
      <c r="D5" s="6"/>
      <c r="E5" s="6"/>
      <c r="F5" s="6"/>
      <c r="G5" s="6"/>
      <c r="H5" s="6"/>
      <c r="I5" s="6"/>
      <c r="J5" s="6"/>
      <c r="K5" s="6"/>
      <c r="L5" s="6"/>
      <c r="M5" s="7"/>
    </row>
    <row r="6" spans="2:15" x14ac:dyDescent="0.35">
      <c r="B6" s="5"/>
      <c r="C6" s="6" t="s">
        <v>3</v>
      </c>
      <c r="D6" s="6"/>
      <c r="E6" s="6"/>
      <c r="F6" s="6"/>
      <c r="G6" s="6"/>
      <c r="H6" s="6"/>
      <c r="I6" s="6"/>
      <c r="J6" s="6"/>
      <c r="K6" s="6"/>
      <c r="L6" s="6"/>
      <c r="M6" s="7"/>
    </row>
    <row r="7" spans="2:15" x14ac:dyDescent="0.35">
      <c r="B7" s="5"/>
      <c r="C7" s="8">
        <v>45900</v>
      </c>
      <c r="D7" s="8"/>
      <c r="E7" s="8"/>
      <c r="F7" s="8"/>
      <c r="G7" s="8"/>
      <c r="H7" s="8"/>
      <c r="I7" s="8"/>
      <c r="J7" s="8"/>
      <c r="K7" s="8"/>
      <c r="L7" s="8"/>
      <c r="M7" s="7"/>
    </row>
    <row r="8" spans="2:15" x14ac:dyDescent="0.35">
      <c r="B8" s="5"/>
      <c r="M8" s="7"/>
    </row>
    <row r="9" spans="2:15" ht="54" x14ac:dyDescent="0.35">
      <c r="B9" s="5"/>
      <c r="C9" s="9" t="s">
        <v>4</v>
      </c>
      <c r="D9" s="9" t="s">
        <v>5</v>
      </c>
      <c r="E9" s="9" t="s">
        <v>6</v>
      </c>
      <c r="F9" s="10" t="s">
        <v>7</v>
      </c>
      <c r="G9" s="10" t="s">
        <v>8</v>
      </c>
      <c r="H9" s="9" t="s">
        <v>9</v>
      </c>
      <c r="I9" s="9" t="s">
        <v>10</v>
      </c>
      <c r="J9" s="11" t="s">
        <v>11</v>
      </c>
      <c r="K9" s="11" t="s">
        <v>12</v>
      </c>
      <c r="L9" s="9" t="s">
        <v>13</v>
      </c>
      <c r="M9" s="7"/>
    </row>
    <row r="10" spans="2:15" x14ac:dyDescent="0.35">
      <c r="B10" s="5"/>
      <c r="K10" s="12" t="s">
        <v>14</v>
      </c>
      <c r="L10" s="13">
        <f>+'[1]7-2025'!L14</f>
        <v>2634938.2600000021</v>
      </c>
      <c r="M10" s="7"/>
    </row>
    <row r="11" spans="2:15" ht="90.75" customHeight="1" x14ac:dyDescent="0.35">
      <c r="B11" s="5"/>
      <c r="C11" s="14">
        <v>45874</v>
      </c>
      <c r="D11" s="15" t="s">
        <v>15</v>
      </c>
      <c r="E11" s="16"/>
      <c r="F11" s="16"/>
      <c r="G11" s="16"/>
      <c r="H11" s="17" t="s">
        <v>16</v>
      </c>
      <c r="I11" s="18" t="s">
        <v>17</v>
      </c>
      <c r="J11" s="16"/>
      <c r="K11" s="19">
        <v>136533.13</v>
      </c>
      <c r="L11" s="19">
        <f t="shared" ref="L11" si="0">+L10+J11-K11</f>
        <v>2498405.1300000022</v>
      </c>
      <c r="M11" s="7"/>
    </row>
    <row r="12" spans="2:15" ht="90.75" customHeight="1" x14ac:dyDescent="0.35">
      <c r="B12" s="5"/>
      <c r="C12" s="14">
        <v>45875</v>
      </c>
      <c r="D12" s="15" t="s">
        <v>18</v>
      </c>
      <c r="E12" s="16"/>
      <c r="F12" s="16"/>
      <c r="G12" s="16"/>
      <c r="H12" s="17" t="s">
        <v>19</v>
      </c>
      <c r="I12" s="18" t="s">
        <v>20</v>
      </c>
      <c r="J12" s="16"/>
      <c r="K12" s="19">
        <v>204.8</v>
      </c>
      <c r="L12" s="19">
        <f>+L11+J12-K12</f>
        <v>2498200.3300000024</v>
      </c>
      <c r="M12" s="7"/>
    </row>
    <row r="13" spans="2:15" ht="90.75" customHeight="1" x14ac:dyDescent="0.35">
      <c r="B13" s="5"/>
      <c r="C13" s="14">
        <v>45881</v>
      </c>
      <c r="D13" s="15" t="s">
        <v>21</v>
      </c>
      <c r="E13" s="16"/>
      <c r="F13" s="16"/>
      <c r="G13" s="16"/>
      <c r="H13" s="17" t="s">
        <v>22</v>
      </c>
      <c r="I13" s="18" t="s">
        <v>23</v>
      </c>
      <c r="J13" s="16"/>
      <c r="K13" s="19">
        <v>209.19</v>
      </c>
      <c r="L13" s="19">
        <f>+L12+J13-K13</f>
        <v>2497991.1400000025</v>
      </c>
      <c r="M13" s="7"/>
    </row>
    <row r="14" spans="2:15" ht="90.75" customHeight="1" x14ac:dyDescent="0.35">
      <c r="B14" s="5"/>
      <c r="C14" s="14">
        <v>45881</v>
      </c>
      <c r="D14" s="15" t="s">
        <v>24</v>
      </c>
      <c r="E14" s="16"/>
      <c r="F14" s="16"/>
      <c r="G14" s="16"/>
      <c r="H14" s="17" t="s">
        <v>19</v>
      </c>
      <c r="I14" s="18" t="s">
        <v>25</v>
      </c>
      <c r="J14" s="16"/>
      <c r="K14" s="19">
        <v>0.31</v>
      </c>
      <c r="L14" s="19">
        <f>+L13+J14-K14</f>
        <v>2497990.8300000024</v>
      </c>
      <c r="M14" s="7"/>
    </row>
    <row r="15" spans="2:15" ht="90.75" customHeight="1" x14ac:dyDescent="0.35">
      <c r="B15" s="5"/>
      <c r="C15" s="14">
        <v>45898</v>
      </c>
      <c r="D15" s="20" t="s">
        <v>26</v>
      </c>
      <c r="E15" s="16"/>
      <c r="F15" s="16"/>
      <c r="G15" s="16"/>
      <c r="H15" s="17" t="s">
        <v>16</v>
      </c>
      <c r="I15" s="16" t="s">
        <v>27</v>
      </c>
      <c r="J15" s="16"/>
      <c r="K15" s="19">
        <v>175</v>
      </c>
      <c r="L15" s="19">
        <f>+L14+J15-K15</f>
        <v>2497815.8300000024</v>
      </c>
      <c r="M15" s="7"/>
      <c r="O15" s="21"/>
    </row>
    <row r="16" spans="2:15" x14ac:dyDescent="0.35">
      <c r="B16" s="5"/>
      <c r="J16" s="2"/>
      <c r="K16" s="2"/>
      <c r="L16" s="22"/>
      <c r="M16" s="7"/>
    </row>
    <row r="17" spans="2:18" ht="33.75" customHeight="1" thickBot="1" x14ac:dyDescent="0.4">
      <c r="B17" s="5"/>
      <c r="I17" s="23" t="s">
        <v>28</v>
      </c>
      <c r="J17" s="24">
        <f>+SUM(J11:J15)</f>
        <v>0</v>
      </c>
      <c r="K17" s="24">
        <f>SUM(K11:K16)</f>
        <v>137122.43</v>
      </c>
      <c r="L17" s="24">
        <f>+L15</f>
        <v>2497815.8300000024</v>
      </c>
      <c r="M17" s="7"/>
    </row>
    <row r="18" spans="2:18" ht="18.75" thickTop="1" x14ac:dyDescent="0.35">
      <c r="B18" s="5"/>
      <c r="M18" s="7"/>
    </row>
    <row r="19" spans="2:18" x14ac:dyDescent="0.35">
      <c r="B19" s="5"/>
      <c r="M19" s="7"/>
      <c r="Q19" s="13"/>
      <c r="R19" s="13"/>
    </row>
    <row r="20" spans="2:18" x14ac:dyDescent="0.35">
      <c r="B20" s="5"/>
      <c r="M20" s="7"/>
      <c r="Q20" s="13"/>
      <c r="R20" s="13"/>
    </row>
    <row r="21" spans="2:18" x14ac:dyDescent="0.35">
      <c r="B21" s="5"/>
      <c r="M21" s="7"/>
      <c r="Q21" s="13"/>
      <c r="R21" s="13"/>
    </row>
    <row r="22" spans="2:18" x14ac:dyDescent="0.35">
      <c r="B22" s="5"/>
      <c r="C22" s="25" t="s">
        <v>29</v>
      </c>
      <c r="D22" s="25"/>
      <c r="E22" s="25"/>
      <c r="H22" s="26" t="s">
        <v>30</v>
      </c>
      <c r="J22" s="25" t="s">
        <v>30</v>
      </c>
      <c r="K22" s="25"/>
      <c r="M22" s="7"/>
      <c r="Q22" s="13"/>
      <c r="R22" s="13"/>
    </row>
    <row r="23" spans="2:18" x14ac:dyDescent="0.35">
      <c r="B23" s="5"/>
      <c r="C23" s="27" t="s">
        <v>31</v>
      </c>
      <c r="D23" s="27"/>
      <c r="E23" s="27"/>
      <c r="H23" s="28" t="s">
        <v>32</v>
      </c>
      <c r="J23" s="27" t="s">
        <v>33</v>
      </c>
      <c r="K23" s="27"/>
      <c r="M23" s="7"/>
      <c r="Q23" s="13"/>
      <c r="R23" s="13"/>
    </row>
    <row r="24" spans="2:18" x14ac:dyDescent="0.35">
      <c r="B24" s="5"/>
      <c r="C24" s="6" t="s">
        <v>34</v>
      </c>
      <c r="D24" s="6"/>
      <c r="E24" s="6"/>
      <c r="H24" s="29" t="s">
        <v>35</v>
      </c>
      <c r="J24" s="6" t="s">
        <v>36</v>
      </c>
      <c r="K24" s="6"/>
      <c r="M24" s="7"/>
      <c r="Q24" s="13"/>
      <c r="R24" s="13"/>
    </row>
    <row r="25" spans="2:18" x14ac:dyDescent="0.35">
      <c r="B25" s="30"/>
      <c r="C25" s="31"/>
      <c r="D25" s="31"/>
      <c r="E25" s="31"/>
      <c r="F25" s="31"/>
      <c r="G25" s="31"/>
      <c r="H25" s="31"/>
      <c r="I25" s="31"/>
      <c r="J25" s="31"/>
      <c r="K25" s="31"/>
      <c r="L25" s="31"/>
      <c r="M25" s="32"/>
      <c r="Q25" s="13"/>
      <c r="R25" s="13"/>
    </row>
    <row r="26" spans="2:18" x14ac:dyDescent="0.35">
      <c r="Q26" s="13"/>
      <c r="R26" s="13"/>
    </row>
    <row r="27" spans="2:18" x14ac:dyDescent="0.35">
      <c r="B27" s="1"/>
      <c r="C27" s="2"/>
      <c r="D27" s="2"/>
      <c r="E27" s="2"/>
      <c r="F27" s="2"/>
      <c r="G27" s="2"/>
      <c r="H27" s="2"/>
      <c r="I27" s="2"/>
      <c r="J27" s="2"/>
      <c r="K27" s="2"/>
      <c r="L27" s="2"/>
      <c r="M27" s="3"/>
      <c r="Q27" s="13"/>
      <c r="R27" s="13"/>
    </row>
    <row r="28" spans="2:18" x14ac:dyDescent="0.35">
      <c r="B28" s="5"/>
      <c r="C28" s="6" t="s">
        <v>0</v>
      </c>
      <c r="D28" s="6"/>
      <c r="E28" s="6"/>
      <c r="F28" s="6"/>
      <c r="G28" s="6"/>
      <c r="H28" s="6"/>
      <c r="I28" s="6"/>
      <c r="J28" s="6"/>
      <c r="K28" s="6"/>
      <c r="L28" s="6"/>
      <c r="M28" s="7"/>
    </row>
    <row r="29" spans="2:18" x14ac:dyDescent="0.35">
      <c r="B29" s="5"/>
      <c r="C29" s="6" t="s">
        <v>1</v>
      </c>
      <c r="D29" s="6"/>
      <c r="E29" s="6"/>
      <c r="F29" s="6"/>
      <c r="G29" s="6"/>
      <c r="H29" s="6"/>
      <c r="I29" s="6"/>
      <c r="J29" s="6"/>
      <c r="K29" s="6"/>
      <c r="L29" s="6"/>
      <c r="M29" s="7"/>
    </row>
    <row r="30" spans="2:18" x14ac:dyDescent="0.35">
      <c r="B30" s="5"/>
      <c r="C30" s="6" t="s">
        <v>2</v>
      </c>
      <c r="D30" s="6"/>
      <c r="E30" s="6"/>
      <c r="F30" s="6"/>
      <c r="G30" s="6"/>
      <c r="H30" s="6"/>
      <c r="I30" s="6"/>
      <c r="J30" s="6"/>
      <c r="K30" s="6"/>
      <c r="L30" s="6"/>
      <c r="M30" s="7"/>
    </row>
    <row r="31" spans="2:18" x14ac:dyDescent="0.35">
      <c r="B31" s="5"/>
      <c r="C31" s="6" t="s">
        <v>37</v>
      </c>
      <c r="D31" s="6"/>
      <c r="E31" s="6"/>
      <c r="F31" s="6"/>
      <c r="G31" s="6"/>
      <c r="H31" s="6"/>
      <c r="I31" s="6"/>
      <c r="J31" s="6"/>
      <c r="K31" s="6"/>
      <c r="L31" s="6"/>
      <c r="M31" s="7"/>
    </row>
    <row r="32" spans="2:18" x14ac:dyDescent="0.35">
      <c r="B32" s="5"/>
      <c r="C32" s="8">
        <f>+C7</f>
        <v>45900</v>
      </c>
      <c r="D32" s="8"/>
      <c r="E32" s="8"/>
      <c r="F32" s="8"/>
      <c r="G32" s="8"/>
      <c r="H32" s="8"/>
      <c r="I32" s="8"/>
      <c r="J32" s="8"/>
      <c r="K32" s="8"/>
      <c r="L32" s="8"/>
      <c r="M32" s="7"/>
    </row>
    <row r="33" spans="2:16" x14ac:dyDescent="0.35">
      <c r="B33" s="5"/>
      <c r="M33" s="7"/>
    </row>
    <row r="34" spans="2:16" ht="54" x14ac:dyDescent="0.35">
      <c r="B34" s="5"/>
      <c r="C34" s="9" t="s">
        <v>4</v>
      </c>
      <c r="D34" s="9" t="s">
        <v>5</v>
      </c>
      <c r="E34" s="10" t="s">
        <v>38</v>
      </c>
      <c r="F34" s="10" t="s">
        <v>7</v>
      </c>
      <c r="G34" s="10" t="s">
        <v>8</v>
      </c>
      <c r="H34" s="9" t="s">
        <v>9</v>
      </c>
      <c r="I34" s="9" t="s">
        <v>10</v>
      </c>
      <c r="J34" s="11" t="s">
        <v>11</v>
      </c>
      <c r="K34" s="11" t="s">
        <v>12</v>
      </c>
      <c r="L34" s="9" t="s">
        <v>13</v>
      </c>
      <c r="M34" s="7"/>
    </row>
    <row r="35" spans="2:16" x14ac:dyDescent="0.35">
      <c r="B35" s="5"/>
      <c r="K35" s="12" t="s">
        <v>14</v>
      </c>
      <c r="L35" s="13">
        <f>+'[1]7-2025'!L115</f>
        <v>1046267792.8051432</v>
      </c>
      <c r="M35" s="7"/>
    </row>
    <row r="36" spans="2:16" x14ac:dyDescent="0.35">
      <c r="B36" s="5"/>
      <c r="C36" s="33">
        <v>45870</v>
      </c>
      <c r="D36" s="34" t="s">
        <v>39</v>
      </c>
      <c r="E36" s="35"/>
      <c r="F36" s="36"/>
      <c r="G36" s="36"/>
      <c r="H36" s="36" t="s">
        <v>40</v>
      </c>
      <c r="I36" s="17" t="s">
        <v>41</v>
      </c>
      <c r="J36" s="37">
        <v>2757338.98</v>
      </c>
      <c r="K36" s="37"/>
      <c r="L36" s="19">
        <f t="shared" ref="L36:L99" si="1">+L35+J36-K36</f>
        <v>1049025131.7851433</v>
      </c>
      <c r="M36" s="7"/>
      <c r="O36" s="13"/>
      <c r="P36" s="13"/>
    </row>
    <row r="37" spans="2:16" ht="36" x14ac:dyDescent="0.35">
      <c r="B37" s="5"/>
      <c r="C37" s="33">
        <v>45873</v>
      </c>
      <c r="D37" s="34"/>
      <c r="E37" s="35">
        <v>2720</v>
      </c>
      <c r="F37" s="36" t="s">
        <v>42</v>
      </c>
      <c r="G37" s="36"/>
      <c r="H37" s="36" t="s">
        <v>40</v>
      </c>
      <c r="I37" s="17" t="s">
        <v>43</v>
      </c>
      <c r="J37" s="37"/>
      <c r="K37" s="37">
        <v>98166.5</v>
      </c>
      <c r="L37" s="19">
        <f t="shared" si="1"/>
        <v>1048926965.2851433</v>
      </c>
      <c r="M37" s="7"/>
      <c r="O37" s="13"/>
      <c r="P37" s="13"/>
    </row>
    <row r="38" spans="2:16" ht="36" x14ac:dyDescent="0.35">
      <c r="B38" s="5"/>
      <c r="C38" s="33">
        <v>45873</v>
      </c>
      <c r="D38" s="34"/>
      <c r="E38" s="35">
        <v>2723</v>
      </c>
      <c r="F38" s="36" t="s">
        <v>42</v>
      </c>
      <c r="G38" s="36"/>
      <c r="H38" s="36" t="s">
        <v>40</v>
      </c>
      <c r="I38" s="17" t="s">
        <v>44</v>
      </c>
      <c r="J38" s="37"/>
      <c r="K38" s="37">
        <v>98166.5</v>
      </c>
      <c r="L38" s="19">
        <f t="shared" si="1"/>
        <v>1048828798.7851433</v>
      </c>
      <c r="M38" s="7"/>
      <c r="O38" s="13"/>
      <c r="P38" s="13"/>
    </row>
    <row r="39" spans="2:16" x14ac:dyDescent="0.35">
      <c r="B39" s="5"/>
      <c r="C39" s="33">
        <v>45875</v>
      </c>
      <c r="D39" s="34" t="s">
        <v>45</v>
      </c>
      <c r="E39" s="35"/>
      <c r="F39" s="36"/>
      <c r="G39" s="36"/>
      <c r="H39" s="36" t="s">
        <v>40</v>
      </c>
      <c r="I39" s="17" t="s">
        <v>46</v>
      </c>
      <c r="J39" s="37">
        <v>179977904.03512198</v>
      </c>
      <c r="K39" s="37"/>
      <c r="L39" s="19">
        <f t="shared" si="1"/>
        <v>1228806702.8202653</v>
      </c>
      <c r="M39" s="7"/>
      <c r="O39" s="13"/>
      <c r="P39" s="13"/>
    </row>
    <row r="40" spans="2:16" x14ac:dyDescent="0.35">
      <c r="B40" s="5"/>
      <c r="C40" s="33">
        <v>45875</v>
      </c>
      <c r="D40" s="34" t="s">
        <v>47</v>
      </c>
      <c r="E40" s="35"/>
      <c r="F40" s="36"/>
      <c r="G40" s="36"/>
      <c r="H40" s="36" t="s">
        <v>40</v>
      </c>
      <c r="I40" s="17" t="s">
        <v>48</v>
      </c>
      <c r="J40" s="37">
        <v>5092769.9167559994</v>
      </c>
      <c r="K40" s="37"/>
      <c r="L40" s="19">
        <f t="shared" si="1"/>
        <v>1233899472.7370212</v>
      </c>
      <c r="M40" s="7"/>
      <c r="O40" s="13"/>
      <c r="P40" s="13"/>
    </row>
    <row r="41" spans="2:16" ht="54" x14ac:dyDescent="0.35">
      <c r="B41" s="5"/>
      <c r="C41" s="33">
        <v>45875</v>
      </c>
      <c r="D41" s="34"/>
      <c r="E41" s="35">
        <v>2737</v>
      </c>
      <c r="F41" s="36" t="s">
        <v>49</v>
      </c>
      <c r="G41" s="36"/>
      <c r="H41" s="36" t="s">
        <v>50</v>
      </c>
      <c r="I41" s="17" t="s">
        <v>51</v>
      </c>
      <c r="J41" s="37"/>
      <c r="K41" s="37">
        <v>37760</v>
      </c>
      <c r="L41" s="19">
        <f t="shared" si="1"/>
        <v>1233861712.7370212</v>
      </c>
      <c r="M41" s="7"/>
      <c r="O41" s="13"/>
      <c r="P41" s="13"/>
    </row>
    <row r="42" spans="2:16" ht="36" x14ac:dyDescent="0.35">
      <c r="B42" s="5"/>
      <c r="C42" s="33">
        <v>45875</v>
      </c>
      <c r="D42" s="34"/>
      <c r="E42" s="35">
        <v>2749</v>
      </c>
      <c r="F42" s="36" t="s">
        <v>52</v>
      </c>
      <c r="G42" s="36"/>
      <c r="H42" s="36" t="s">
        <v>53</v>
      </c>
      <c r="I42" s="17" t="s">
        <v>54</v>
      </c>
      <c r="J42" s="37"/>
      <c r="K42" s="37">
        <v>555293.84</v>
      </c>
      <c r="L42" s="19">
        <f t="shared" si="1"/>
        <v>1233306418.8970213</v>
      </c>
      <c r="M42" s="7"/>
      <c r="O42" s="13"/>
      <c r="P42" s="13"/>
    </row>
    <row r="43" spans="2:16" ht="36" x14ac:dyDescent="0.35">
      <c r="B43" s="5"/>
      <c r="C43" s="33">
        <v>45875</v>
      </c>
      <c r="D43" s="34"/>
      <c r="E43" s="35">
        <v>2752</v>
      </c>
      <c r="F43" s="36" t="s">
        <v>55</v>
      </c>
      <c r="G43" s="36"/>
      <c r="H43" s="36" t="s">
        <v>56</v>
      </c>
      <c r="I43" s="17" t="s">
        <v>57</v>
      </c>
      <c r="J43" s="37"/>
      <c r="K43" s="37">
        <v>9620</v>
      </c>
      <c r="L43" s="19">
        <f t="shared" si="1"/>
        <v>1233296798.8970213</v>
      </c>
      <c r="M43" s="7"/>
      <c r="O43" s="13"/>
      <c r="P43" s="13"/>
    </row>
    <row r="44" spans="2:16" ht="72" x14ac:dyDescent="0.35">
      <c r="B44" s="5"/>
      <c r="C44" s="33">
        <v>45875</v>
      </c>
      <c r="D44" s="34"/>
      <c r="E44" s="35">
        <v>2758</v>
      </c>
      <c r="F44" s="36" t="s">
        <v>55</v>
      </c>
      <c r="G44" s="36"/>
      <c r="H44" s="36" t="s">
        <v>58</v>
      </c>
      <c r="I44" s="17" t="s">
        <v>59</v>
      </c>
      <c r="J44" s="37"/>
      <c r="K44" s="37">
        <v>579146.23999999999</v>
      </c>
      <c r="L44" s="19">
        <f t="shared" si="1"/>
        <v>1232717652.6570213</v>
      </c>
      <c r="M44" s="7"/>
      <c r="O44" s="13"/>
      <c r="P44" s="13"/>
    </row>
    <row r="45" spans="2:16" ht="36" x14ac:dyDescent="0.35">
      <c r="B45" s="5"/>
      <c r="C45" s="33">
        <v>45875</v>
      </c>
      <c r="D45" s="34"/>
      <c r="E45" s="35">
        <v>2759</v>
      </c>
      <c r="F45" s="36" t="s">
        <v>60</v>
      </c>
      <c r="G45" s="36"/>
      <c r="H45" s="36" t="s">
        <v>61</v>
      </c>
      <c r="I45" s="17" t="s">
        <v>62</v>
      </c>
      <c r="J45" s="37"/>
      <c r="K45" s="37">
        <v>2000294.81</v>
      </c>
      <c r="L45" s="19">
        <f t="shared" si="1"/>
        <v>1230717357.8470213</v>
      </c>
      <c r="M45" s="7"/>
      <c r="O45" s="13"/>
      <c r="P45" s="13"/>
    </row>
    <row r="46" spans="2:16" ht="54" x14ac:dyDescent="0.35">
      <c r="B46" s="5"/>
      <c r="C46" s="33">
        <v>45875</v>
      </c>
      <c r="D46" s="34"/>
      <c r="E46" s="35">
        <v>2760</v>
      </c>
      <c r="F46" s="36" t="s">
        <v>63</v>
      </c>
      <c r="G46" s="36"/>
      <c r="H46" s="36" t="s">
        <v>64</v>
      </c>
      <c r="I46" s="17" t="s">
        <v>65</v>
      </c>
      <c r="J46" s="37"/>
      <c r="K46" s="37">
        <v>300000</v>
      </c>
      <c r="L46" s="19">
        <f t="shared" si="1"/>
        <v>1230417357.8470213</v>
      </c>
      <c r="M46" s="7"/>
      <c r="O46" s="13"/>
      <c r="P46" s="13"/>
    </row>
    <row r="47" spans="2:16" x14ac:dyDescent="0.35">
      <c r="B47" s="5"/>
      <c r="C47" s="33">
        <v>45875</v>
      </c>
      <c r="D47" s="34"/>
      <c r="E47" s="35">
        <v>2761</v>
      </c>
      <c r="F47" s="36" t="s">
        <v>66</v>
      </c>
      <c r="G47" s="36"/>
      <c r="H47" s="36" t="s">
        <v>67</v>
      </c>
      <c r="I47" s="17" t="s">
        <v>68</v>
      </c>
      <c r="J47" s="37"/>
      <c r="K47" s="37">
        <v>70800</v>
      </c>
      <c r="L47" s="19">
        <f t="shared" si="1"/>
        <v>1230346557.8470213</v>
      </c>
      <c r="M47" s="7"/>
      <c r="O47" s="13"/>
      <c r="P47" s="13"/>
    </row>
    <row r="48" spans="2:16" ht="36" x14ac:dyDescent="0.35">
      <c r="B48" s="5"/>
      <c r="C48" s="33">
        <v>45875</v>
      </c>
      <c r="D48" s="34"/>
      <c r="E48" s="35">
        <v>2762</v>
      </c>
      <c r="F48" s="36" t="s">
        <v>63</v>
      </c>
      <c r="G48" s="36"/>
      <c r="H48" s="36" t="s">
        <v>69</v>
      </c>
      <c r="I48" s="17" t="s">
        <v>70</v>
      </c>
      <c r="J48" s="37"/>
      <c r="K48" s="37">
        <v>405331.74</v>
      </c>
      <c r="L48" s="19">
        <f t="shared" si="1"/>
        <v>1229941226.1070213</v>
      </c>
      <c r="M48" s="7"/>
      <c r="O48" s="13"/>
      <c r="P48" s="13"/>
    </row>
    <row r="49" spans="2:16" x14ac:dyDescent="0.35">
      <c r="B49" s="5"/>
      <c r="C49" s="33">
        <v>45875</v>
      </c>
      <c r="D49" s="34"/>
      <c r="E49" s="35">
        <v>2764</v>
      </c>
      <c r="F49" s="36" t="s">
        <v>71</v>
      </c>
      <c r="G49" s="36"/>
      <c r="H49" s="36" t="s">
        <v>40</v>
      </c>
      <c r="I49" s="17" t="s">
        <v>72</v>
      </c>
      <c r="J49" s="37"/>
      <c r="K49" s="37">
        <v>309480</v>
      </c>
      <c r="L49" s="19">
        <f t="shared" si="1"/>
        <v>1229631746.1070213</v>
      </c>
      <c r="M49" s="7"/>
      <c r="O49" s="13"/>
      <c r="P49" s="13"/>
    </row>
    <row r="50" spans="2:16" ht="54" x14ac:dyDescent="0.35">
      <c r="B50" s="5"/>
      <c r="C50" s="33">
        <v>45875</v>
      </c>
      <c r="D50" s="34"/>
      <c r="E50" s="35">
        <v>2769</v>
      </c>
      <c r="F50" s="36" t="s">
        <v>73</v>
      </c>
      <c r="G50" s="36"/>
      <c r="H50" s="36" t="s">
        <v>74</v>
      </c>
      <c r="I50" s="17" t="s">
        <v>75</v>
      </c>
      <c r="J50" s="37"/>
      <c r="K50" s="37">
        <v>61019.76</v>
      </c>
      <c r="L50" s="19">
        <f t="shared" si="1"/>
        <v>1229570726.3470213</v>
      </c>
      <c r="M50" s="7"/>
      <c r="O50" s="13"/>
      <c r="P50" s="13"/>
    </row>
    <row r="51" spans="2:16" ht="54" x14ac:dyDescent="0.35">
      <c r="B51" s="5"/>
      <c r="C51" s="33">
        <v>45875</v>
      </c>
      <c r="D51" s="34"/>
      <c r="E51" s="35">
        <v>2776</v>
      </c>
      <c r="F51" s="36" t="s">
        <v>52</v>
      </c>
      <c r="G51" s="36"/>
      <c r="H51" s="36" t="s">
        <v>76</v>
      </c>
      <c r="I51" s="17" t="s">
        <v>77</v>
      </c>
      <c r="J51" s="37"/>
      <c r="K51" s="37">
        <v>922388.3</v>
      </c>
      <c r="L51" s="19">
        <f t="shared" si="1"/>
        <v>1228648338.0470214</v>
      </c>
      <c r="M51" s="7"/>
      <c r="O51" s="13"/>
      <c r="P51" s="13"/>
    </row>
    <row r="52" spans="2:16" x14ac:dyDescent="0.35">
      <c r="B52" s="5"/>
      <c r="C52" s="33" t="s">
        <v>78</v>
      </c>
      <c r="D52" s="34"/>
      <c r="E52" s="35" t="s">
        <v>79</v>
      </c>
      <c r="F52" s="36" t="s">
        <v>71</v>
      </c>
      <c r="G52" s="36"/>
      <c r="H52" s="36" t="s">
        <v>80</v>
      </c>
      <c r="I52" s="17" t="s">
        <v>81</v>
      </c>
      <c r="J52" s="37"/>
      <c r="K52" s="37">
        <v>350697</v>
      </c>
      <c r="L52" s="19">
        <f t="shared" si="1"/>
        <v>1228297641.0470214</v>
      </c>
      <c r="M52" s="7"/>
      <c r="O52" s="13"/>
      <c r="P52" s="13"/>
    </row>
    <row r="53" spans="2:16" ht="54" x14ac:dyDescent="0.35">
      <c r="B53" s="5"/>
      <c r="C53" s="33" t="s">
        <v>82</v>
      </c>
      <c r="D53" s="34"/>
      <c r="E53" s="35" t="s">
        <v>83</v>
      </c>
      <c r="F53" s="36" t="s">
        <v>84</v>
      </c>
      <c r="G53" s="36"/>
      <c r="H53" s="36" t="s">
        <v>85</v>
      </c>
      <c r="I53" s="17" t="s">
        <v>86</v>
      </c>
      <c r="J53" s="37"/>
      <c r="K53" s="37">
        <v>2906594.47</v>
      </c>
      <c r="L53" s="19">
        <f t="shared" si="1"/>
        <v>1225391046.5770214</v>
      </c>
      <c r="M53" s="7"/>
      <c r="O53" s="13"/>
      <c r="P53" s="13"/>
    </row>
    <row r="54" spans="2:16" ht="36" x14ac:dyDescent="0.35">
      <c r="B54" s="5"/>
      <c r="C54" s="33" t="s">
        <v>82</v>
      </c>
      <c r="D54" s="34"/>
      <c r="E54" s="35" t="s">
        <v>87</v>
      </c>
      <c r="F54" s="36" t="s">
        <v>88</v>
      </c>
      <c r="G54" s="36"/>
      <c r="H54" s="36" t="s">
        <v>89</v>
      </c>
      <c r="I54" s="17" t="s">
        <v>90</v>
      </c>
      <c r="J54" s="37"/>
      <c r="K54" s="37">
        <v>11379540.199999999</v>
      </c>
      <c r="L54" s="19">
        <f t="shared" si="1"/>
        <v>1214011506.3770213</v>
      </c>
      <c r="M54" s="7"/>
      <c r="O54" s="13"/>
      <c r="P54" s="13"/>
    </row>
    <row r="55" spans="2:16" ht="54" x14ac:dyDescent="0.35">
      <c r="B55" s="5"/>
      <c r="C55" s="33" t="s">
        <v>91</v>
      </c>
      <c r="D55" s="34"/>
      <c r="E55" s="35" t="s">
        <v>92</v>
      </c>
      <c r="F55" s="36" t="s">
        <v>93</v>
      </c>
      <c r="G55" s="36"/>
      <c r="H55" s="36" t="s">
        <v>94</v>
      </c>
      <c r="I55" s="17" t="s">
        <v>95</v>
      </c>
      <c r="J55" s="37"/>
      <c r="K55" s="37">
        <v>424803.74</v>
      </c>
      <c r="L55" s="19">
        <f t="shared" si="1"/>
        <v>1213586702.6370213</v>
      </c>
      <c r="M55" s="7"/>
      <c r="O55" s="13"/>
      <c r="P55" s="13"/>
    </row>
    <row r="56" spans="2:16" ht="54" x14ac:dyDescent="0.35">
      <c r="B56" s="5"/>
      <c r="C56" s="33">
        <v>45882</v>
      </c>
      <c r="D56" s="34"/>
      <c r="E56" s="35">
        <v>2821</v>
      </c>
      <c r="F56" s="36" t="s">
        <v>96</v>
      </c>
      <c r="G56" s="36"/>
      <c r="H56" s="36" t="s">
        <v>97</v>
      </c>
      <c r="I56" s="17" t="s">
        <v>98</v>
      </c>
      <c r="J56" s="37"/>
      <c r="K56" s="37">
        <v>14190</v>
      </c>
      <c r="L56" s="19">
        <f t="shared" si="1"/>
        <v>1213572512.6370213</v>
      </c>
      <c r="M56" s="7"/>
      <c r="O56" s="13"/>
      <c r="P56" s="13"/>
    </row>
    <row r="57" spans="2:16" ht="54" x14ac:dyDescent="0.35">
      <c r="B57" s="5"/>
      <c r="C57" s="33">
        <v>45882</v>
      </c>
      <c r="D57" s="34"/>
      <c r="E57" s="35">
        <v>2833</v>
      </c>
      <c r="F57" s="36" t="s">
        <v>93</v>
      </c>
      <c r="G57" s="36"/>
      <c r="H57" s="36" t="s">
        <v>99</v>
      </c>
      <c r="I57" s="17" t="s">
        <v>100</v>
      </c>
      <c r="J57" s="37"/>
      <c r="K57" s="37">
        <v>401920.95</v>
      </c>
      <c r="L57" s="19">
        <f t="shared" si="1"/>
        <v>1213170591.6870213</v>
      </c>
      <c r="M57" s="7"/>
      <c r="O57" s="13"/>
      <c r="P57" s="13"/>
    </row>
    <row r="58" spans="2:16" ht="36" x14ac:dyDescent="0.35">
      <c r="B58" s="5"/>
      <c r="C58" s="33">
        <v>45882</v>
      </c>
      <c r="D58" s="34"/>
      <c r="E58" s="35">
        <v>2838</v>
      </c>
      <c r="F58" s="36" t="s">
        <v>66</v>
      </c>
      <c r="G58" s="36"/>
      <c r="H58" s="36" t="s">
        <v>101</v>
      </c>
      <c r="I58" s="17" t="s">
        <v>102</v>
      </c>
      <c r="J58" s="37"/>
      <c r="K58" s="37">
        <v>375240</v>
      </c>
      <c r="L58" s="19">
        <f t="shared" si="1"/>
        <v>1212795351.6870213</v>
      </c>
      <c r="M58" s="7"/>
      <c r="O58" s="13"/>
      <c r="P58" s="13"/>
    </row>
    <row r="59" spans="2:16" ht="54" x14ac:dyDescent="0.35">
      <c r="B59" s="5"/>
      <c r="C59" s="33">
        <v>45882</v>
      </c>
      <c r="D59" s="34"/>
      <c r="E59" s="35">
        <v>2841</v>
      </c>
      <c r="F59" s="36" t="s">
        <v>96</v>
      </c>
      <c r="G59" s="36"/>
      <c r="H59" s="36" t="s">
        <v>97</v>
      </c>
      <c r="I59" s="17" t="s">
        <v>103</v>
      </c>
      <c r="J59" s="37"/>
      <c r="K59" s="37">
        <v>69194.080000000002</v>
      </c>
      <c r="L59" s="19">
        <f t="shared" si="1"/>
        <v>1212726157.6070213</v>
      </c>
      <c r="M59" s="7"/>
      <c r="O59" s="13"/>
      <c r="P59" s="13"/>
    </row>
    <row r="60" spans="2:16" ht="54" x14ac:dyDescent="0.35">
      <c r="B60" s="5"/>
      <c r="C60" s="33">
        <v>45882</v>
      </c>
      <c r="D60" s="34"/>
      <c r="E60" s="35">
        <v>2843</v>
      </c>
      <c r="F60" s="36" t="s">
        <v>104</v>
      </c>
      <c r="G60" s="36"/>
      <c r="H60" s="36" t="s">
        <v>105</v>
      </c>
      <c r="I60" s="17" t="s">
        <v>103</v>
      </c>
      <c r="J60" s="37"/>
      <c r="K60" s="37">
        <v>67676.320000000007</v>
      </c>
      <c r="L60" s="19">
        <f t="shared" si="1"/>
        <v>1212658481.2870214</v>
      </c>
      <c r="M60" s="7"/>
      <c r="O60" s="13"/>
      <c r="P60" s="13"/>
    </row>
    <row r="61" spans="2:16" ht="36" x14ac:dyDescent="0.35">
      <c r="B61" s="5"/>
      <c r="C61" s="33">
        <v>45882</v>
      </c>
      <c r="D61" s="34"/>
      <c r="E61" s="35">
        <v>2847</v>
      </c>
      <c r="F61" s="36" t="s">
        <v>106</v>
      </c>
      <c r="G61" s="36"/>
      <c r="H61" s="36" t="s">
        <v>107</v>
      </c>
      <c r="I61" s="17" t="s">
        <v>108</v>
      </c>
      <c r="J61" s="37"/>
      <c r="K61" s="37">
        <v>82968.039999999994</v>
      </c>
      <c r="L61" s="19">
        <f t="shared" si="1"/>
        <v>1212575513.2470214</v>
      </c>
      <c r="M61" s="7"/>
      <c r="O61" s="13"/>
      <c r="P61" s="13"/>
    </row>
    <row r="62" spans="2:16" x14ac:dyDescent="0.35">
      <c r="B62" s="5"/>
      <c r="C62" s="33">
        <v>45882</v>
      </c>
      <c r="D62" s="34"/>
      <c r="E62" s="35">
        <v>2849</v>
      </c>
      <c r="F62" s="36" t="s">
        <v>66</v>
      </c>
      <c r="G62" s="36"/>
      <c r="H62" s="36" t="s">
        <v>67</v>
      </c>
      <c r="I62" s="17" t="s">
        <v>109</v>
      </c>
      <c r="J62" s="37"/>
      <c r="K62" s="37">
        <v>35400</v>
      </c>
      <c r="L62" s="19">
        <f t="shared" si="1"/>
        <v>1212540113.2470214</v>
      </c>
      <c r="M62" s="7"/>
      <c r="O62" s="13"/>
      <c r="P62" s="13"/>
    </row>
    <row r="63" spans="2:16" ht="36" x14ac:dyDescent="0.35">
      <c r="B63" s="5"/>
      <c r="C63" s="33">
        <v>45882</v>
      </c>
      <c r="D63" s="34"/>
      <c r="E63" s="35">
        <v>2852</v>
      </c>
      <c r="F63" s="36" t="s">
        <v>110</v>
      </c>
      <c r="G63" s="36"/>
      <c r="H63" s="36" t="s">
        <v>111</v>
      </c>
      <c r="I63" s="17" t="s">
        <v>112</v>
      </c>
      <c r="J63" s="37"/>
      <c r="K63" s="37">
        <v>120820.2</v>
      </c>
      <c r="L63" s="19">
        <f t="shared" si="1"/>
        <v>1212419293.0470214</v>
      </c>
      <c r="M63" s="7"/>
      <c r="O63" s="13"/>
      <c r="P63" s="13"/>
    </row>
    <row r="64" spans="2:16" ht="36" x14ac:dyDescent="0.35">
      <c r="B64" s="5"/>
      <c r="C64" s="33">
        <v>45882</v>
      </c>
      <c r="D64" s="34"/>
      <c r="E64" s="35">
        <v>2854</v>
      </c>
      <c r="F64" s="36" t="s">
        <v>106</v>
      </c>
      <c r="G64" s="36"/>
      <c r="H64" s="36" t="s">
        <v>97</v>
      </c>
      <c r="I64" s="17" t="s">
        <v>113</v>
      </c>
      <c r="J64" s="37"/>
      <c r="K64" s="37">
        <v>4665.72</v>
      </c>
      <c r="L64" s="19">
        <f t="shared" si="1"/>
        <v>1212414627.3270214</v>
      </c>
      <c r="M64" s="7"/>
      <c r="O64" s="13"/>
      <c r="P64" s="13"/>
    </row>
    <row r="65" spans="2:16" ht="36" x14ac:dyDescent="0.35">
      <c r="B65" s="5"/>
      <c r="C65" s="33">
        <v>45882</v>
      </c>
      <c r="D65" s="34"/>
      <c r="E65" s="35">
        <v>2858</v>
      </c>
      <c r="F65" s="36" t="s">
        <v>114</v>
      </c>
      <c r="G65" s="36"/>
      <c r="H65" s="36" t="s">
        <v>115</v>
      </c>
      <c r="I65" s="17" t="s">
        <v>116</v>
      </c>
      <c r="J65" s="37"/>
      <c r="K65" s="37">
        <v>60180</v>
      </c>
      <c r="L65" s="19">
        <f t="shared" si="1"/>
        <v>1212354447.3270214</v>
      </c>
      <c r="M65" s="7"/>
      <c r="O65" s="13"/>
      <c r="P65" s="13"/>
    </row>
    <row r="66" spans="2:16" ht="36" x14ac:dyDescent="0.35">
      <c r="B66" s="5"/>
      <c r="C66" s="33">
        <v>45882</v>
      </c>
      <c r="D66" s="34"/>
      <c r="E66" s="35">
        <v>2860</v>
      </c>
      <c r="F66" s="36" t="s">
        <v>117</v>
      </c>
      <c r="G66" s="36"/>
      <c r="H66" s="36" t="s">
        <v>118</v>
      </c>
      <c r="I66" s="17" t="s">
        <v>119</v>
      </c>
      <c r="J66" s="37"/>
      <c r="K66" s="37">
        <v>5805.6</v>
      </c>
      <c r="L66" s="19">
        <f t="shared" si="1"/>
        <v>1212348641.7270215</v>
      </c>
      <c r="M66" s="7"/>
      <c r="O66" s="13"/>
      <c r="P66" s="13"/>
    </row>
    <row r="67" spans="2:16" ht="36" x14ac:dyDescent="0.35">
      <c r="B67" s="5"/>
      <c r="C67" s="33">
        <v>45882</v>
      </c>
      <c r="D67" s="34"/>
      <c r="E67" s="35">
        <v>2863</v>
      </c>
      <c r="F67" s="36" t="s">
        <v>120</v>
      </c>
      <c r="G67" s="36"/>
      <c r="H67" s="36" t="s">
        <v>121</v>
      </c>
      <c r="I67" s="17" t="s">
        <v>122</v>
      </c>
      <c r="J67" s="37"/>
      <c r="K67" s="37">
        <v>1947</v>
      </c>
      <c r="L67" s="19">
        <f t="shared" si="1"/>
        <v>1212346694.7270215</v>
      </c>
      <c r="M67" s="7"/>
      <c r="O67" s="13"/>
      <c r="P67" s="13"/>
    </row>
    <row r="68" spans="2:16" ht="54" x14ac:dyDescent="0.35">
      <c r="B68" s="5"/>
      <c r="C68" s="33">
        <v>45882</v>
      </c>
      <c r="D68" s="34"/>
      <c r="E68" s="35">
        <v>2867</v>
      </c>
      <c r="F68" s="36" t="s">
        <v>123</v>
      </c>
      <c r="G68" s="36"/>
      <c r="H68" s="36" t="s">
        <v>124</v>
      </c>
      <c r="I68" s="17" t="s">
        <v>125</v>
      </c>
      <c r="J68" s="37"/>
      <c r="K68" s="37">
        <v>43486.05</v>
      </c>
      <c r="L68" s="19">
        <f t="shared" si="1"/>
        <v>1212303208.6770215</v>
      </c>
      <c r="M68" s="7"/>
      <c r="O68" s="13"/>
      <c r="P68" s="13"/>
    </row>
    <row r="69" spans="2:16" ht="54" x14ac:dyDescent="0.35">
      <c r="B69" s="5"/>
      <c r="C69" s="33">
        <v>45882</v>
      </c>
      <c r="D69" s="34"/>
      <c r="E69" s="35">
        <v>2869</v>
      </c>
      <c r="F69" s="36" t="s">
        <v>73</v>
      </c>
      <c r="G69" s="36"/>
      <c r="H69" s="36" t="s">
        <v>126</v>
      </c>
      <c r="I69" s="17" t="s">
        <v>127</v>
      </c>
      <c r="J69" s="37"/>
      <c r="K69" s="37">
        <v>70800</v>
      </c>
      <c r="L69" s="19">
        <f t="shared" si="1"/>
        <v>1212232408.6770215</v>
      </c>
      <c r="M69" s="7"/>
      <c r="O69" s="13"/>
      <c r="P69" s="13"/>
    </row>
    <row r="70" spans="2:16" x14ac:dyDescent="0.35">
      <c r="B70" s="5"/>
      <c r="C70" s="33">
        <v>45883</v>
      </c>
      <c r="D70" s="34"/>
      <c r="E70" s="35">
        <v>2873</v>
      </c>
      <c r="F70" s="36" t="s">
        <v>128</v>
      </c>
      <c r="G70" s="36"/>
      <c r="H70" s="36" t="s">
        <v>80</v>
      </c>
      <c r="I70" s="17" t="s">
        <v>129</v>
      </c>
      <c r="J70" s="37"/>
      <c r="K70" s="37">
        <v>2150000</v>
      </c>
      <c r="L70" s="19">
        <f t="shared" si="1"/>
        <v>1210082408.6770215</v>
      </c>
      <c r="M70" s="7"/>
      <c r="O70" s="13"/>
      <c r="P70" s="13"/>
    </row>
    <row r="71" spans="2:16" ht="36" x14ac:dyDescent="0.35">
      <c r="B71" s="5"/>
      <c r="C71" s="33">
        <v>45883</v>
      </c>
      <c r="D71" s="34"/>
      <c r="E71" s="35">
        <v>2875</v>
      </c>
      <c r="F71" s="36" t="s">
        <v>130</v>
      </c>
      <c r="G71" s="36"/>
      <c r="H71" s="36" t="s">
        <v>80</v>
      </c>
      <c r="I71" s="17" t="s">
        <v>131</v>
      </c>
      <c r="J71" s="37"/>
      <c r="K71" s="37">
        <v>5889475.5300000003</v>
      </c>
      <c r="L71" s="19">
        <f t="shared" si="1"/>
        <v>1204192933.1470215</v>
      </c>
      <c r="M71" s="7"/>
      <c r="O71" s="13"/>
      <c r="P71" s="13"/>
    </row>
    <row r="72" spans="2:16" ht="36" x14ac:dyDescent="0.35">
      <c r="B72" s="5"/>
      <c r="C72" s="33">
        <v>45883</v>
      </c>
      <c r="D72" s="34"/>
      <c r="E72" s="35">
        <v>2877</v>
      </c>
      <c r="F72" s="36" t="s">
        <v>132</v>
      </c>
      <c r="G72" s="36"/>
      <c r="H72" s="36" t="s">
        <v>80</v>
      </c>
      <c r="I72" s="17" t="s">
        <v>133</v>
      </c>
      <c r="J72" s="37"/>
      <c r="K72" s="37">
        <v>5648489.3499999996</v>
      </c>
      <c r="L72" s="19">
        <f t="shared" si="1"/>
        <v>1198544443.7970216</v>
      </c>
      <c r="M72" s="7"/>
      <c r="O72" s="13"/>
      <c r="P72" s="13"/>
    </row>
    <row r="73" spans="2:16" x14ac:dyDescent="0.35">
      <c r="B73" s="5"/>
      <c r="C73" s="33">
        <v>45883</v>
      </c>
      <c r="D73" s="34"/>
      <c r="E73" s="35">
        <v>2879</v>
      </c>
      <c r="F73" s="36" t="s">
        <v>134</v>
      </c>
      <c r="G73" s="36"/>
      <c r="H73" s="36" t="s">
        <v>80</v>
      </c>
      <c r="I73" s="17" t="s">
        <v>135</v>
      </c>
      <c r="J73" s="37"/>
      <c r="K73" s="37">
        <v>40000</v>
      </c>
      <c r="L73" s="19">
        <f t="shared" si="1"/>
        <v>1198504443.7970216</v>
      </c>
      <c r="M73" s="7"/>
      <c r="O73" s="13"/>
      <c r="P73" s="13"/>
    </row>
    <row r="74" spans="2:16" ht="54" x14ac:dyDescent="0.35">
      <c r="B74" s="5"/>
      <c r="C74" s="33">
        <v>45883</v>
      </c>
      <c r="D74" s="34"/>
      <c r="E74" s="35">
        <v>2881</v>
      </c>
      <c r="F74" s="36" t="s">
        <v>136</v>
      </c>
      <c r="G74" s="36"/>
      <c r="H74" s="36" t="s">
        <v>80</v>
      </c>
      <c r="I74" s="17" t="s">
        <v>137</v>
      </c>
      <c r="J74" s="37"/>
      <c r="K74" s="37">
        <v>39266.6</v>
      </c>
      <c r="L74" s="19">
        <f t="shared" si="1"/>
        <v>1198465177.1970217</v>
      </c>
      <c r="M74" s="7"/>
      <c r="O74" s="13"/>
      <c r="P74" s="13"/>
    </row>
    <row r="75" spans="2:16" x14ac:dyDescent="0.35">
      <c r="B75" s="5"/>
      <c r="C75" s="33">
        <v>45887</v>
      </c>
      <c r="D75" s="34"/>
      <c r="E75" s="35">
        <v>2905</v>
      </c>
      <c r="F75" s="36" t="s">
        <v>128</v>
      </c>
      <c r="G75" s="36"/>
      <c r="H75" s="36" t="s">
        <v>80</v>
      </c>
      <c r="I75" s="17" t="s">
        <v>138</v>
      </c>
      <c r="J75" s="37"/>
      <c r="K75" s="37">
        <v>12707000</v>
      </c>
      <c r="L75" s="19">
        <f t="shared" si="1"/>
        <v>1185758177.1970217</v>
      </c>
      <c r="M75" s="7"/>
      <c r="O75" s="13"/>
      <c r="P75" s="13"/>
    </row>
    <row r="76" spans="2:16" ht="54" x14ac:dyDescent="0.35">
      <c r="B76" s="5"/>
      <c r="C76" s="33">
        <v>45888</v>
      </c>
      <c r="D76" s="34"/>
      <c r="E76" s="35">
        <v>2914</v>
      </c>
      <c r="F76" s="36" t="s">
        <v>49</v>
      </c>
      <c r="G76" s="36"/>
      <c r="H76" s="36" t="s">
        <v>50</v>
      </c>
      <c r="I76" s="17" t="s">
        <v>139</v>
      </c>
      <c r="J76" s="37"/>
      <c r="K76" s="37">
        <v>188800</v>
      </c>
      <c r="L76" s="19">
        <f t="shared" si="1"/>
        <v>1185569377.1970217</v>
      </c>
      <c r="M76" s="7"/>
      <c r="O76" s="13"/>
      <c r="P76" s="13"/>
    </row>
    <row r="77" spans="2:16" ht="54" x14ac:dyDescent="0.35">
      <c r="B77" s="5"/>
      <c r="C77" s="33">
        <v>45888</v>
      </c>
      <c r="D77" s="34"/>
      <c r="E77" s="35">
        <v>2922</v>
      </c>
      <c r="F77" s="36" t="s">
        <v>49</v>
      </c>
      <c r="G77" s="36"/>
      <c r="H77" s="36" t="s">
        <v>140</v>
      </c>
      <c r="I77" s="17" t="s">
        <v>141</v>
      </c>
      <c r="J77" s="37"/>
      <c r="K77" s="37">
        <v>234938</v>
      </c>
      <c r="L77" s="19">
        <f t="shared" si="1"/>
        <v>1185334439.1970217</v>
      </c>
      <c r="M77" s="7"/>
      <c r="O77" s="13"/>
      <c r="P77" s="13"/>
    </row>
    <row r="78" spans="2:16" ht="36" x14ac:dyDescent="0.35">
      <c r="B78" s="5"/>
      <c r="C78" s="33">
        <v>45888</v>
      </c>
      <c r="D78" s="34"/>
      <c r="E78" s="35">
        <v>2924</v>
      </c>
      <c r="F78" s="36" t="s">
        <v>142</v>
      </c>
      <c r="G78" s="36"/>
      <c r="H78" s="36" t="s">
        <v>143</v>
      </c>
      <c r="I78" s="17" t="s">
        <v>144</v>
      </c>
      <c r="J78" s="37"/>
      <c r="K78" s="37">
        <v>33866</v>
      </c>
      <c r="L78" s="19">
        <f t="shared" si="1"/>
        <v>1185300573.1970217</v>
      </c>
      <c r="M78" s="7"/>
      <c r="O78" s="13"/>
      <c r="P78" s="13"/>
    </row>
    <row r="79" spans="2:16" x14ac:dyDescent="0.35">
      <c r="B79" s="5"/>
      <c r="C79" s="33">
        <v>45888</v>
      </c>
      <c r="D79" s="34"/>
      <c r="E79" s="35">
        <v>2926</v>
      </c>
      <c r="F79" s="36" t="s">
        <v>71</v>
      </c>
      <c r="G79" s="36"/>
      <c r="H79" s="36" t="s">
        <v>80</v>
      </c>
      <c r="I79" s="17" t="s">
        <v>145</v>
      </c>
      <c r="J79" s="37"/>
      <c r="K79" s="37">
        <v>311279.5</v>
      </c>
      <c r="L79" s="19">
        <f t="shared" si="1"/>
        <v>1184989293.6970217</v>
      </c>
      <c r="M79" s="7"/>
      <c r="O79" s="13"/>
      <c r="P79" s="13"/>
    </row>
    <row r="80" spans="2:16" ht="54" x14ac:dyDescent="0.35">
      <c r="B80" s="5"/>
      <c r="C80" s="33">
        <v>45888</v>
      </c>
      <c r="D80" s="34"/>
      <c r="E80" s="35">
        <v>2930</v>
      </c>
      <c r="F80" s="36" t="s">
        <v>146</v>
      </c>
      <c r="G80" s="36"/>
      <c r="H80" s="36" t="s">
        <v>147</v>
      </c>
      <c r="I80" s="17" t="s">
        <v>148</v>
      </c>
      <c r="J80" s="37"/>
      <c r="K80" s="37">
        <v>708000</v>
      </c>
      <c r="L80" s="19">
        <f t="shared" si="1"/>
        <v>1184281293.6970217</v>
      </c>
      <c r="M80" s="7"/>
      <c r="O80" s="13"/>
      <c r="P80" s="13"/>
    </row>
    <row r="81" spans="2:16" ht="54" x14ac:dyDescent="0.35">
      <c r="B81" s="5"/>
      <c r="C81" s="33">
        <v>45888</v>
      </c>
      <c r="D81" s="34"/>
      <c r="E81" s="35">
        <v>2932</v>
      </c>
      <c r="F81" s="36" t="s">
        <v>73</v>
      </c>
      <c r="G81" s="36"/>
      <c r="H81" s="36" t="s">
        <v>74</v>
      </c>
      <c r="I81" s="17" t="s">
        <v>149</v>
      </c>
      <c r="J81" s="37"/>
      <c r="K81" s="37">
        <v>61019.76</v>
      </c>
      <c r="L81" s="19">
        <f t="shared" si="1"/>
        <v>1184220273.9370217</v>
      </c>
      <c r="M81" s="7"/>
      <c r="O81" s="13"/>
      <c r="P81" s="13"/>
    </row>
    <row r="82" spans="2:16" ht="54" x14ac:dyDescent="0.35">
      <c r="B82" s="5"/>
      <c r="C82" s="33">
        <v>45888</v>
      </c>
      <c r="D82" s="34"/>
      <c r="E82" s="35">
        <v>2934</v>
      </c>
      <c r="F82" s="36" t="s">
        <v>150</v>
      </c>
      <c r="G82" s="36"/>
      <c r="H82" s="36" t="s">
        <v>151</v>
      </c>
      <c r="I82" s="17" t="s">
        <v>152</v>
      </c>
      <c r="J82" s="37"/>
      <c r="K82" s="37">
        <v>104174.99</v>
      </c>
      <c r="L82" s="19">
        <f t="shared" si="1"/>
        <v>1184116098.9470217</v>
      </c>
      <c r="M82" s="7"/>
      <c r="O82" s="13"/>
      <c r="P82" s="13"/>
    </row>
    <row r="83" spans="2:16" x14ac:dyDescent="0.35">
      <c r="B83" s="5"/>
      <c r="C83" s="33">
        <v>45888</v>
      </c>
      <c r="D83" s="34"/>
      <c r="E83" s="35">
        <v>2938</v>
      </c>
      <c r="F83" s="36" t="s">
        <v>66</v>
      </c>
      <c r="G83" s="36"/>
      <c r="H83" s="36" t="s">
        <v>67</v>
      </c>
      <c r="I83" s="17" t="s">
        <v>153</v>
      </c>
      <c r="J83" s="37"/>
      <c r="K83" s="37">
        <v>59000</v>
      </c>
      <c r="L83" s="19">
        <f t="shared" si="1"/>
        <v>1184057098.9470217</v>
      </c>
      <c r="M83" s="7"/>
      <c r="O83" s="13"/>
      <c r="P83" s="13"/>
    </row>
    <row r="84" spans="2:16" x14ac:dyDescent="0.35">
      <c r="B84" s="5"/>
      <c r="C84" s="33">
        <v>45888</v>
      </c>
      <c r="D84" s="34" t="s">
        <v>154</v>
      </c>
      <c r="E84" s="35"/>
      <c r="F84" s="36"/>
      <c r="G84" s="36"/>
      <c r="H84" s="36" t="s">
        <v>40</v>
      </c>
      <c r="I84" s="17" t="s">
        <v>155</v>
      </c>
      <c r="J84" s="37">
        <v>2416885.8461330002</v>
      </c>
      <c r="K84" s="37"/>
      <c r="L84" s="19">
        <f t="shared" si="1"/>
        <v>1186473984.7931547</v>
      </c>
      <c r="M84" s="7"/>
      <c r="O84" s="13"/>
      <c r="P84" s="13"/>
    </row>
    <row r="85" spans="2:16" ht="36" x14ac:dyDescent="0.35">
      <c r="B85" s="5"/>
      <c r="C85" s="33">
        <v>45889</v>
      </c>
      <c r="D85" s="34"/>
      <c r="E85" s="35">
        <v>2944</v>
      </c>
      <c r="F85" s="36" t="s">
        <v>93</v>
      </c>
      <c r="G85" s="36"/>
      <c r="H85" s="36" t="s">
        <v>156</v>
      </c>
      <c r="I85" s="17" t="s">
        <v>157</v>
      </c>
      <c r="J85" s="37"/>
      <c r="K85" s="37">
        <v>373133.7</v>
      </c>
      <c r="L85" s="19">
        <f t="shared" si="1"/>
        <v>1186100851.0931547</v>
      </c>
      <c r="M85" s="7"/>
      <c r="O85" s="13"/>
      <c r="P85" s="13"/>
    </row>
    <row r="86" spans="2:16" ht="54" x14ac:dyDescent="0.35">
      <c r="B86" s="5"/>
      <c r="C86" s="33">
        <v>45889</v>
      </c>
      <c r="D86" s="34"/>
      <c r="E86" s="35">
        <v>2950</v>
      </c>
      <c r="F86" s="36" t="s">
        <v>49</v>
      </c>
      <c r="G86" s="36"/>
      <c r="H86" s="36" t="s">
        <v>158</v>
      </c>
      <c r="I86" s="17" t="s">
        <v>159</v>
      </c>
      <c r="J86" s="37"/>
      <c r="K86" s="37">
        <v>149270</v>
      </c>
      <c r="L86" s="19">
        <f t="shared" si="1"/>
        <v>1185951581.0931547</v>
      </c>
      <c r="M86" s="7"/>
      <c r="O86" s="13"/>
      <c r="P86" s="13"/>
    </row>
    <row r="87" spans="2:16" ht="54" x14ac:dyDescent="0.35">
      <c r="B87" s="5"/>
      <c r="C87" s="33">
        <v>45889</v>
      </c>
      <c r="D87" s="34"/>
      <c r="E87" s="35">
        <v>2956</v>
      </c>
      <c r="F87" s="36" t="s">
        <v>93</v>
      </c>
      <c r="G87" s="36"/>
      <c r="H87" s="36" t="s">
        <v>160</v>
      </c>
      <c r="I87" s="17" t="s">
        <v>161</v>
      </c>
      <c r="J87" s="37"/>
      <c r="K87" s="37">
        <v>139194.5</v>
      </c>
      <c r="L87" s="19">
        <f t="shared" si="1"/>
        <v>1185812386.5931547</v>
      </c>
      <c r="M87" s="7"/>
      <c r="O87" s="13"/>
      <c r="P87" s="13"/>
    </row>
    <row r="88" spans="2:16" ht="54" x14ac:dyDescent="0.35">
      <c r="B88" s="5"/>
      <c r="C88" s="33">
        <v>45889</v>
      </c>
      <c r="D88" s="34"/>
      <c r="E88" s="35">
        <v>2960</v>
      </c>
      <c r="F88" s="36" t="s">
        <v>49</v>
      </c>
      <c r="G88" s="36"/>
      <c r="H88" s="36" t="s">
        <v>158</v>
      </c>
      <c r="I88" s="17" t="s">
        <v>162</v>
      </c>
      <c r="J88" s="37"/>
      <c r="K88" s="37">
        <v>167324</v>
      </c>
      <c r="L88" s="19">
        <f t="shared" si="1"/>
        <v>1185645062.5931547</v>
      </c>
      <c r="M88" s="7"/>
      <c r="O88" s="13"/>
      <c r="P88" s="13"/>
    </row>
    <row r="89" spans="2:16" ht="36" x14ac:dyDescent="0.35">
      <c r="B89" s="5"/>
      <c r="C89" s="33">
        <v>45889</v>
      </c>
      <c r="D89" s="34"/>
      <c r="E89" s="35">
        <v>2964</v>
      </c>
      <c r="F89" s="36" t="s">
        <v>93</v>
      </c>
      <c r="G89" s="36"/>
      <c r="H89" s="36" t="s">
        <v>94</v>
      </c>
      <c r="I89" s="17" t="s">
        <v>163</v>
      </c>
      <c r="J89" s="37"/>
      <c r="K89" s="37">
        <v>788577.75</v>
      </c>
      <c r="L89" s="19">
        <f t="shared" si="1"/>
        <v>1184856484.8431547</v>
      </c>
      <c r="M89" s="7"/>
      <c r="O89" s="13"/>
      <c r="P89" s="13"/>
    </row>
    <row r="90" spans="2:16" x14ac:dyDescent="0.35">
      <c r="B90" s="5"/>
      <c r="C90" s="33">
        <v>45889</v>
      </c>
      <c r="D90" s="34" t="s">
        <v>164</v>
      </c>
      <c r="E90" s="35"/>
      <c r="F90" s="36"/>
      <c r="G90" s="36"/>
      <c r="H90" s="36" t="s">
        <v>40</v>
      </c>
      <c r="I90" s="17" t="s">
        <v>165</v>
      </c>
      <c r="J90" s="37">
        <v>4158714.231228</v>
      </c>
      <c r="K90" s="37"/>
      <c r="L90" s="19">
        <f t="shared" si="1"/>
        <v>1189015199.0743828</v>
      </c>
      <c r="M90" s="7"/>
      <c r="O90" s="13"/>
      <c r="P90" s="13"/>
    </row>
    <row r="91" spans="2:16" x14ac:dyDescent="0.35">
      <c r="B91" s="5"/>
      <c r="C91" s="33">
        <v>45889</v>
      </c>
      <c r="D91" s="34" t="s">
        <v>166</v>
      </c>
      <c r="E91" s="35"/>
      <c r="F91" s="36"/>
      <c r="G91" s="36"/>
      <c r="H91" s="36" t="s">
        <v>40</v>
      </c>
      <c r="I91" s="17" t="s">
        <v>167</v>
      </c>
      <c r="J91" s="37">
        <v>189656742.706402</v>
      </c>
      <c r="K91" s="37"/>
      <c r="L91" s="19">
        <f t="shared" si="1"/>
        <v>1378671941.7807848</v>
      </c>
      <c r="M91" s="7"/>
      <c r="O91" s="13"/>
      <c r="P91" s="13"/>
    </row>
    <row r="92" spans="2:16" x14ac:dyDescent="0.35">
      <c r="B92" s="5"/>
      <c r="C92" s="33">
        <v>45890</v>
      </c>
      <c r="D92" s="34"/>
      <c r="E92" s="35">
        <v>2994</v>
      </c>
      <c r="F92" s="36" t="s">
        <v>71</v>
      </c>
      <c r="G92" s="36"/>
      <c r="H92" s="36" t="s">
        <v>40</v>
      </c>
      <c r="I92" s="17" t="s">
        <v>168</v>
      </c>
      <c r="J92" s="37"/>
      <c r="K92" s="37">
        <v>132305</v>
      </c>
      <c r="L92" s="19">
        <f t="shared" si="1"/>
        <v>1378539636.7807848</v>
      </c>
      <c r="M92" s="7"/>
      <c r="O92" s="13"/>
      <c r="P92" s="13"/>
    </row>
    <row r="93" spans="2:16" x14ac:dyDescent="0.35">
      <c r="B93" s="5"/>
      <c r="C93" s="33">
        <v>45894</v>
      </c>
      <c r="D93" s="34"/>
      <c r="E93" s="35">
        <v>3002</v>
      </c>
      <c r="F93" s="36" t="s">
        <v>128</v>
      </c>
      <c r="G93" s="36"/>
      <c r="H93" s="36" t="s">
        <v>40</v>
      </c>
      <c r="I93" s="17" t="s">
        <v>169</v>
      </c>
      <c r="J93" s="38"/>
      <c r="K93" s="37">
        <v>2160000</v>
      </c>
      <c r="L93" s="19">
        <f t="shared" si="1"/>
        <v>1376379636.7807848</v>
      </c>
      <c r="M93" s="7"/>
      <c r="O93" s="13"/>
      <c r="P93" s="13"/>
    </row>
    <row r="94" spans="2:16" x14ac:dyDescent="0.35">
      <c r="B94" s="5"/>
      <c r="C94" s="33">
        <v>45894</v>
      </c>
      <c r="D94" s="34"/>
      <c r="E94" s="35">
        <v>3008</v>
      </c>
      <c r="F94" s="36" t="s">
        <v>128</v>
      </c>
      <c r="G94" s="36"/>
      <c r="H94" s="36" t="s">
        <v>40</v>
      </c>
      <c r="I94" s="17" t="s">
        <v>170</v>
      </c>
      <c r="J94" s="37"/>
      <c r="K94" s="37">
        <v>12940000</v>
      </c>
      <c r="L94" s="19">
        <f t="shared" si="1"/>
        <v>1363439636.7807848</v>
      </c>
      <c r="M94" s="7"/>
      <c r="O94" s="13"/>
      <c r="P94" s="13"/>
    </row>
    <row r="95" spans="2:16" x14ac:dyDescent="0.35">
      <c r="B95" s="5"/>
      <c r="C95" s="33">
        <v>45895</v>
      </c>
      <c r="D95" s="34"/>
      <c r="E95" s="35">
        <v>3018</v>
      </c>
      <c r="F95" s="36" t="s">
        <v>171</v>
      </c>
      <c r="G95" s="36"/>
      <c r="H95" s="36" t="s">
        <v>40</v>
      </c>
      <c r="I95" s="17" t="s">
        <v>172</v>
      </c>
      <c r="J95" s="37"/>
      <c r="K95" s="37">
        <v>490078.44</v>
      </c>
      <c r="L95" s="19">
        <f t="shared" si="1"/>
        <v>1362949558.3407848</v>
      </c>
      <c r="M95" s="7"/>
      <c r="O95" s="13"/>
      <c r="P95" s="13"/>
    </row>
    <row r="96" spans="2:16" ht="54" x14ac:dyDescent="0.35">
      <c r="B96" s="5"/>
      <c r="C96" s="33">
        <v>45895</v>
      </c>
      <c r="D96" s="34"/>
      <c r="E96" s="35">
        <v>3022</v>
      </c>
      <c r="F96" s="36" t="s">
        <v>173</v>
      </c>
      <c r="G96" s="36"/>
      <c r="H96" s="36" t="s">
        <v>174</v>
      </c>
      <c r="I96" s="17" t="s">
        <v>175</v>
      </c>
      <c r="J96" s="37"/>
      <c r="K96" s="37">
        <v>222818.9</v>
      </c>
      <c r="L96" s="19">
        <f t="shared" si="1"/>
        <v>1362726739.4407847</v>
      </c>
      <c r="M96" s="7"/>
      <c r="O96" s="13"/>
      <c r="P96" s="13"/>
    </row>
    <row r="97" spans="2:16" x14ac:dyDescent="0.35">
      <c r="B97" s="5"/>
      <c r="C97" s="33" t="s">
        <v>176</v>
      </c>
      <c r="D97" s="34"/>
      <c r="E97" s="35">
        <v>3034</v>
      </c>
      <c r="F97" s="36" t="s">
        <v>71</v>
      </c>
      <c r="G97" s="36"/>
      <c r="H97" s="36" t="s">
        <v>40</v>
      </c>
      <c r="I97" s="17" t="s">
        <v>177</v>
      </c>
      <c r="J97" s="37"/>
      <c r="K97" s="37">
        <v>140540</v>
      </c>
      <c r="L97" s="19">
        <f t="shared" si="1"/>
        <v>1362586199.4407847</v>
      </c>
      <c r="M97" s="7"/>
      <c r="O97" s="13"/>
      <c r="P97" s="13"/>
    </row>
    <row r="98" spans="2:16" ht="36" x14ac:dyDescent="0.35">
      <c r="B98" s="5"/>
      <c r="C98" s="33" t="s">
        <v>176</v>
      </c>
      <c r="D98" s="34"/>
      <c r="E98" s="35">
        <v>3040</v>
      </c>
      <c r="F98" s="36" t="s">
        <v>178</v>
      </c>
      <c r="G98" s="36"/>
      <c r="H98" s="36" t="s">
        <v>179</v>
      </c>
      <c r="I98" s="17" t="s">
        <v>180</v>
      </c>
      <c r="J98" s="37"/>
      <c r="K98" s="37">
        <v>6357182.3799999999</v>
      </c>
      <c r="L98" s="19">
        <f t="shared" si="1"/>
        <v>1356229017.0607846</v>
      </c>
      <c r="M98" s="7"/>
      <c r="O98" s="13"/>
      <c r="P98" s="13"/>
    </row>
    <row r="99" spans="2:16" ht="36" x14ac:dyDescent="0.35">
      <c r="B99" s="5"/>
      <c r="C99" s="33" t="s">
        <v>181</v>
      </c>
      <c r="D99" s="34"/>
      <c r="E99" s="4" t="s">
        <v>182</v>
      </c>
      <c r="F99" s="36" t="s">
        <v>88</v>
      </c>
      <c r="G99" s="36"/>
      <c r="H99" s="36" t="s">
        <v>89</v>
      </c>
      <c r="I99" s="17" t="s">
        <v>183</v>
      </c>
      <c r="J99" s="37"/>
      <c r="K99" s="37">
        <v>10351738.279999999</v>
      </c>
      <c r="L99" s="19">
        <f t="shared" si="1"/>
        <v>1345877278.7807846</v>
      </c>
      <c r="M99" s="7"/>
      <c r="O99" s="13"/>
      <c r="P99" s="13"/>
    </row>
    <row r="100" spans="2:16" ht="36" x14ac:dyDescent="0.35">
      <c r="B100" s="5"/>
      <c r="C100" s="33" t="s">
        <v>181</v>
      </c>
      <c r="D100" s="34"/>
      <c r="E100" s="35" t="s">
        <v>184</v>
      </c>
      <c r="F100" s="36" t="s">
        <v>185</v>
      </c>
      <c r="G100" s="36"/>
      <c r="H100" s="36" t="s">
        <v>186</v>
      </c>
      <c r="I100" s="17" t="s">
        <v>187</v>
      </c>
      <c r="J100" s="37"/>
      <c r="K100" s="37">
        <v>4161707.6900000004</v>
      </c>
      <c r="L100" s="19">
        <f t="shared" ref="L100:L124" si="2">+L99+J100-K100</f>
        <v>1341715571.0907845</v>
      </c>
      <c r="M100" s="7"/>
      <c r="O100" s="13"/>
      <c r="P100" s="13"/>
    </row>
    <row r="101" spans="2:16" ht="72" x14ac:dyDescent="0.35">
      <c r="B101" s="5"/>
      <c r="C101" s="33" t="s">
        <v>181</v>
      </c>
      <c r="D101" s="34"/>
      <c r="E101" s="35" t="s">
        <v>188</v>
      </c>
      <c r="F101" s="36" t="s">
        <v>88</v>
      </c>
      <c r="G101" s="36"/>
      <c r="H101" s="36" t="s">
        <v>189</v>
      </c>
      <c r="I101" s="17" t="s">
        <v>190</v>
      </c>
      <c r="J101" s="37"/>
      <c r="K101" s="37">
        <v>3901076.69</v>
      </c>
      <c r="L101" s="19">
        <f t="shared" si="2"/>
        <v>1337814494.4007845</v>
      </c>
      <c r="M101" s="7"/>
      <c r="O101" s="13"/>
      <c r="P101" s="13"/>
    </row>
    <row r="102" spans="2:16" ht="36" x14ac:dyDescent="0.35">
      <c r="B102" s="5"/>
      <c r="C102" s="33" t="s">
        <v>191</v>
      </c>
      <c r="D102" s="34"/>
      <c r="E102" s="35" t="s">
        <v>192</v>
      </c>
      <c r="F102" s="36" t="s">
        <v>193</v>
      </c>
      <c r="G102" s="36"/>
      <c r="H102" s="36" t="s">
        <v>194</v>
      </c>
      <c r="I102" s="17" t="s">
        <v>195</v>
      </c>
      <c r="J102" s="37"/>
      <c r="K102" s="37">
        <v>164021.23000000001</v>
      </c>
      <c r="L102" s="19">
        <f t="shared" si="2"/>
        <v>1337650473.1707845</v>
      </c>
      <c r="M102" s="7"/>
      <c r="O102" s="13"/>
      <c r="P102" s="13"/>
    </row>
    <row r="103" spans="2:16" ht="36" x14ac:dyDescent="0.35">
      <c r="B103" s="5"/>
      <c r="C103" s="33" t="s">
        <v>191</v>
      </c>
      <c r="D103" s="34"/>
      <c r="E103" s="35" t="s">
        <v>196</v>
      </c>
      <c r="F103" s="36" t="s">
        <v>197</v>
      </c>
      <c r="G103" s="36"/>
      <c r="H103" s="36" t="s">
        <v>198</v>
      </c>
      <c r="I103" s="17" t="s">
        <v>199</v>
      </c>
      <c r="J103" s="37"/>
      <c r="K103" s="37">
        <v>185460.8</v>
      </c>
      <c r="L103" s="19">
        <f t="shared" si="2"/>
        <v>1337465012.3707845</v>
      </c>
      <c r="M103" s="7"/>
      <c r="O103" s="13"/>
      <c r="P103" s="13"/>
    </row>
    <row r="104" spans="2:16" ht="36" x14ac:dyDescent="0.35">
      <c r="B104" s="5"/>
      <c r="C104" s="33" t="s">
        <v>191</v>
      </c>
      <c r="D104" s="34"/>
      <c r="E104" s="35" t="s">
        <v>200</v>
      </c>
      <c r="F104" s="36" t="s">
        <v>201</v>
      </c>
      <c r="G104" s="36"/>
      <c r="H104" s="36" t="s">
        <v>202</v>
      </c>
      <c r="I104" s="17" t="s">
        <v>203</v>
      </c>
      <c r="J104" s="37"/>
      <c r="K104" s="37">
        <v>391465</v>
      </c>
      <c r="L104" s="19">
        <f t="shared" si="2"/>
        <v>1337073547.3707845</v>
      </c>
      <c r="M104" s="7"/>
      <c r="O104" s="13"/>
      <c r="P104" s="13"/>
    </row>
    <row r="105" spans="2:16" ht="54" x14ac:dyDescent="0.35">
      <c r="B105" s="5"/>
      <c r="C105" s="33" t="s">
        <v>191</v>
      </c>
      <c r="D105" s="34"/>
      <c r="E105" s="35" t="s">
        <v>204</v>
      </c>
      <c r="F105" s="36" t="s">
        <v>205</v>
      </c>
      <c r="G105" s="36"/>
      <c r="H105" s="36" t="s">
        <v>206</v>
      </c>
      <c r="I105" s="17" t="s">
        <v>207</v>
      </c>
      <c r="J105" s="37"/>
      <c r="K105" s="37">
        <v>302900.09999999998</v>
      </c>
      <c r="L105" s="19">
        <f t="shared" si="2"/>
        <v>1336770647.2707846</v>
      </c>
      <c r="M105" s="7"/>
      <c r="O105" s="13"/>
      <c r="P105" s="13"/>
    </row>
    <row r="106" spans="2:16" ht="36" x14ac:dyDescent="0.35">
      <c r="B106" s="5"/>
      <c r="C106" s="33" t="s">
        <v>191</v>
      </c>
      <c r="D106" s="34"/>
      <c r="E106" s="35" t="s">
        <v>208</v>
      </c>
      <c r="F106" s="36" t="s">
        <v>66</v>
      </c>
      <c r="G106" s="36"/>
      <c r="H106" s="36" t="s">
        <v>67</v>
      </c>
      <c r="I106" s="17" t="s">
        <v>209</v>
      </c>
      <c r="J106" s="37"/>
      <c r="K106" s="37">
        <v>23600</v>
      </c>
      <c r="L106" s="19">
        <f t="shared" si="2"/>
        <v>1336747047.2707846</v>
      </c>
      <c r="M106" s="7"/>
      <c r="O106" s="13"/>
      <c r="P106" s="13"/>
    </row>
    <row r="107" spans="2:16" ht="54" x14ac:dyDescent="0.35">
      <c r="B107" s="5"/>
      <c r="C107" s="33" t="s">
        <v>191</v>
      </c>
      <c r="D107" s="34"/>
      <c r="E107" s="35" t="s">
        <v>210</v>
      </c>
      <c r="F107" s="36" t="s">
        <v>110</v>
      </c>
      <c r="G107" s="36"/>
      <c r="H107" s="36" t="s">
        <v>211</v>
      </c>
      <c r="I107" s="17" t="s">
        <v>212</v>
      </c>
      <c r="J107" s="37"/>
      <c r="K107" s="37">
        <v>25200.080000000002</v>
      </c>
      <c r="L107" s="19">
        <f t="shared" si="2"/>
        <v>1336721847.1907847</v>
      </c>
      <c r="M107" s="7"/>
      <c r="O107" s="13"/>
      <c r="P107" s="13"/>
    </row>
    <row r="108" spans="2:16" ht="54" x14ac:dyDescent="0.35">
      <c r="B108" s="5"/>
      <c r="C108" s="33" t="s">
        <v>191</v>
      </c>
      <c r="D108" s="34"/>
      <c r="E108" s="35" t="s">
        <v>213</v>
      </c>
      <c r="F108" s="36" t="s">
        <v>63</v>
      </c>
      <c r="G108" s="36"/>
      <c r="H108" s="36" t="s">
        <v>214</v>
      </c>
      <c r="I108" s="17" t="s">
        <v>215</v>
      </c>
      <c r="J108" s="37"/>
      <c r="K108" s="37">
        <v>103250</v>
      </c>
      <c r="L108" s="19">
        <f t="shared" si="2"/>
        <v>1336618597.1907847</v>
      </c>
      <c r="M108" s="7"/>
      <c r="O108" s="13"/>
      <c r="P108" s="13"/>
    </row>
    <row r="109" spans="2:16" ht="54" x14ac:dyDescent="0.35">
      <c r="B109" s="5"/>
      <c r="C109" s="33" t="s">
        <v>191</v>
      </c>
      <c r="D109" s="34"/>
      <c r="E109" s="35" t="s">
        <v>216</v>
      </c>
      <c r="F109" s="36" t="s">
        <v>96</v>
      </c>
      <c r="G109" s="36"/>
      <c r="H109" s="36" t="s">
        <v>97</v>
      </c>
      <c r="I109" s="17" t="s">
        <v>217</v>
      </c>
      <c r="J109" s="37"/>
      <c r="K109" s="37">
        <v>14190</v>
      </c>
      <c r="L109" s="19">
        <f t="shared" si="2"/>
        <v>1336604407.1907847</v>
      </c>
      <c r="M109" s="7"/>
      <c r="O109" s="13"/>
      <c r="P109" s="13"/>
    </row>
    <row r="110" spans="2:16" ht="54" x14ac:dyDescent="0.35">
      <c r="B110" s="5"/>
      <c r="C110" s="33" t="s">
        <v>191</v>
      </c>
      <c r="D110" s="34"/>
      <c r="E110" s="35" t="s">
        <v>218</v>
      </c>
      <c r="F110" s="36" t="s">
        <v>73</v>
      </c>
      <c r="G110" s="36"/>
      <c r="H110" s="36" t="s">
        <v>74</v>
      </c>
      <c r="I110" s="17" t="s">
        <v>219</v>
      </c>
      <c r="J110" s="37"/>
      <c r="K110" s="37">
        <v>61019.76</v>
      </c>
      <c r="L110" s="19">
        <f t="shared" si="2"/>
        <v>1336543387.4307847</v>
      </c>
      <c r="M110" s="7"/>
      <c r="O110" s="13"/>
      <c r="P110" s="13"/>
    </row>
    <row r="111" spans="2:16" ht="36" x14ac:dyDescent="0.35">
      <c r="B111" s="5"/>
      <c r="C111" s="33" t="s">
        <v>191</v>
      </c>
      <c r="D111" s="34"/>
      <c r="E111" s="35" t="s">
        <v>220</v>
      </c>
      <c r="F111" s="36" t="s">
        <v>221</v>
      </c>
      <c r="G111" s="36"/>
      <c r="H111" s="36" t="s">
        <v>222</v>
      </c>
      <c r="I111" s="17" t="s">
        <v>223</v>
      </c>
      <c r="J111" s="37"/>
      <c r="K111" s="37">
        <v>12500</v>
      </c>
      <c r="L111" s="19">
        <f t="shared" si="2"/>
        <v>1336530887.4307847</v>
      </c>
      <c r="M111" s="7"/>
      <c r="O111" s="13"/>
      <c r="P111" s="13"/>
    </row>
    <row r="112" spans="2:16" ht="54" x14ac:dyDescent="0.35">
      <c r="B112" s="5"/>
      <c r="C112" s="33" t="s">
        <v>191</v>
      </c>
      <c r="D112" s="34"/>
      <c r="E112" s="35" t="s">
        <v>224</v>
      </c>
      <c r="F112" s="36" t="s">
        <v>104</v>
      </c>
      <c r="G112" s="36"/>
      <c r="H112" s="36" t="s">
        <v>225</v>
      </c>
      <c r="I112" s="17" t="s">
        <v>226</v>
      </c>
      <c r="J112" s="37"/>
      <c r="K112" s="37">
        <v>130627.86</v>
      </c>
      <c r="L112" s="19">
        <f t="shared" si="2"/>
        <v>1336400259.5707848</v>
      </c>
      <c r="M112" s="7"/>
      <c r="O112" s="13"/>
      <c r="P112" s="13"/>
    </row>
    <row r="113" spans="2:16" ht="54" x14ac:dyDescent="0.35">
      <c r="B113" s="5"/>
      <c r="C113" s="33" t="s">
        <v>191</v>
      </c>
      <c r="D113" s="34"/>
      <c r="E113" s="35" t="s">
        <v>227</v>
      </c>
      <c r="F113" s="36" t="s">
        <v>228</v>
      </c>
      <c r="G113" s="36"/>
      <c r="H113" s="36" t="s">
        <v>229</v>
      </c>
      <c r="I113" s="17" t="s">
        <v>230</v>
      </c>
      <c r="J113" s="37"/>
      <c r="K113" s="37">
        <v>19801831.620000001</v>
      </c>
      <c r="L113" s="19">
        <f t="shared" si="2"/>
        <v>1316598427.9507849</v>
      </c>
      <c r="M113" s="7"/>
      <c r="O113" s="13"/>
      <c r="P113" s="13"/>
    </row>
    <row r="114" spans="2:16" ht="54" x14ac:dyDescent="0.35">
      <c r="B114" s="5"/>
      <c r="C114" s="33" t="s">
        <v>191</v>
      </c>
      <c r="D114" s="34"/>
      <c r="E114" s="35" t="s">
        <v>231</v>
      </c>
      <c r="F114" s="36" t="s">
        <v>232</v>
      </c>
      <c r="G114" s="36"/>
      <c r="H114" s="36" t="s">
        <v>233</v>
      </c>
      <c r="I114" s="17" t="s">
        <v>234</v>
      </c>
      <c r="J114" s="37"/>
      <c r="K114" s="37">
        <v>12054995.51</v>
      </c>
      <c r="L114" s="19">
        <f t="shared" si="2"/>
        <v>1304543432.4407849</v>
      </c>
      <c r="M114" s="7"/>
      <c r="O114" s="13"/>
      <c r="P114" s="13"/>
    </row>
    <row r="115" spans="2:16" ht="36" x14ac:dyDescent="0.35">
      <c r="B115" s="5"/>
      <c r="C115" s="33" t="s">
        <v>191</v>
      </c>
      <c r="D115" s="34"/>
      <c r="E115" s="35" t="s">
        <v>235</v>
      </c>
      <c r="F115" s="36" t="s">
        <v>232</v>
      </c>
      <c r="G115" s="36"/>
      <c r="H115" s="36" t="s">
        <v>236</v>
      </c>
      <c r="I115" s="17" t="s">
        <v>237</v>
      </c>
      <c r="J115" s="37"/>
      <c r="K115" s="37">
        <v>6058538.75</v>
      </c>
      <c r="L115" s="19">
        <f t="shared" si="2"/>
        <v>1298484893.6907849</v>
      </c>
      <c r="M115" s="7"/>
      <c r="O115" s="13"/>
      <c r="P115" s="13"/>
    </row>
    <row r="116" spans="2:16" ht="36" x14ac:dyDescent="0.35">
      <c r="B116" s="5"/>
      <c r="C116" s="33" t="s">
        <v>191</v>
      </c>
      <c r="D116" s="34"/>
      <c r="E116" s="35" t="s">
        <v>238</v>
      </c>
      <c r="F116" s="36" t="s">
        <v>239</v>
      </c>
      <c r="G116" s="36"/>
      <c r="H116" s="36" t="s">
        <v>240</v>
      </c>
      <c r="I116" s="17" t="s">
        <v>241</v>
      </c>
      <c r="J116" s="37"/>
      <c r="K116" s="37">
        <v>29000</v>
      </c>
      <c r="L116" s="19">
        <f t="shared" si="2"/>
        <v>1298455893.6907849</v>
      </c>
      <c r="M116" s="7"/>
      <c r="O116" s="13"/>
      <c r="P116" s="13"/>
    </row>
    <row r="117" spans="2:16" ht="36" x14ac:dyDescent="0.35">
      <c r="B117" s="5"/>
      <c r="C117" s="33" t="s">
        <v>191</v>
      </c>
      <c r="D117" s="34"/>
      <c r="E117" s="35" t="s">
        <v>242</v>
      </c>
      <c r="F117" s="36" t="s">
        <v>243</v>
      </c>
      <c r="G117" s="36"/>
      <c r="H117" s="36" t="s">
        <v>244</v>
      </c>
      <c r="I117" s="17" t="s">
        <v>245</v>
      </c>
      <c r="J117" s="37"/>
      <c r="K117" s="37">
        <v>18408</v>
      </c>
      <c r="L117" s="19">
        <f t="shared" si="2"/>
        <v>1298437485.6907849</v>
      </c>
      <c r="M117" s="7"/>
      <c r="O117" s="13"/>
      <c r="P117" s="13"/>
    </row>
    <row r="118" spans="2:16" ht="54" x14ac:dyDescent="0.35">
      <c r="B118" s="5"/>
      <c r="C118" s="33" t="s">
        <v>191</v>
      </c>
      <c r="D118" s="34"/>
      <c r="E118" s="35" t="s">
        <v>246</v>
      </c>
      <c r="F118" s="36" t="s">
        <v>247</v>
      </c>
      <c r="G118" s="36"/>
      <c r="H118" s="36" t="s">
        <v>248</v>
      </c>
      <c r="I118" s="17" t="s">
        <v>249</v>
      </c>
      <c r="J118" s="37"/>
      <c r="K118" s="37">
        <v>65951.679999999993</v>
      </c>
      <c r="L118" s="19">
        <f t="shared" si="2"/>
        <v>1298371534.0107849</v>
      </c>
      <c r="M118" s="7"/>
      <c r="O118" s="13"/>
      <c r="P118" s="13"/>
    </row>
    <row r="119" spans="2:16" ht="36" x14ac:dyDescent="0.35">
      <c r="B119" s="5"/>
      <c r="C119" s="33" t="s">
        <v>191</v>
      </c>
      <c r="D119" s="34"/>
      <c r="E119" s="35" t="s">
        <v>250</v>
      </c>
      <c r="F119" s="36" t="s">
        <v>251</v>
      </c>
      <c r="G119" s="36"/>
      <c r="H119" s="36" t="s">
        <v>252</v>
      </c>
      <c r="I119" s="17" t="s">
        <v>253</v>
      </c>
      <c r="J119" s="37"/>
      <c r="K119" s="37">
        <v>23684602.649999999</v>
      </c>
      <c r="L119" s="19">
        <f t="shared" si="2"/>
        <v>1274686931.3607848</v>
      </c>
      <c r="M119" s="7"/>
      <c r="O119" s="13"/>
      <c r="P119" s="13"/>
    </row>
    <row r="120" spans="2:16" ht="54" x14ac:dyDescent="0.35">
      <c r="B120" s="5"/>
      <c r="C120" s="33" t="s">
        <v>191</v>
      </c>
      <c r="D120" s="34"/>
      <c r="E120" s="35" t="s">
        <v>254</v>
      </c>
      <c r="F120" s="36" t="s">
        <v>255</v>
      </c>
      <c r="G120" s="36"/>
      <c r="H120" s="36" t="s">
        <v>256</v>
      </c>
      <c r="I120" s="17" t="s">
        <v>257</v>
      </c>
      <c r="J120" s="37"/>
      <c r="K120" s="37">
        <v>41151.040000000001</v>
      </c>
      <c r="L120" s="19">
        <f t="shared" si="2"/>
        <v>1274645780.3207848</v>
      </c>
      <c r="M120" s="7"/>
      <c r="O120" s="13"/>
      <c r="P120" s="13"/>
    </row>
    <row r="121" spans="2:16" ht="36" x14ac:dyDescent="0.35">
      <c r="B121" s="5"/>
      <c r="C121" s="33" t="s">
        <v>191</v>
      </c>
      <c r="D121" s="34"/>
      <c r="E121" s="35" t="s">
        <v>258</v>
      </c>
      <c r="F121" s="36" t="s">
        <v>259</v>
      </c>
      <c r="G121" s="36"/>
      <c r="H121" s="36" t="s">
        <v>260</v>
      </c>
      <c r="I121" s="17" t="s">
        <v>261</v>
      </c>
      <c r="J121" s="37"/>
      <c r="K121" s="37">
        <v>204848</v>
      </c>
      <c r="L121" s="19">
        <f t="shared" si="2"/>
        <v>1274440932.3207848</v>
      </c>
      <c r="M121" s="7"/>
      <c r="O121" s="13"/>
      <c r="P121" s="13"/>
    </row>
    <row r="122" spans="2:16" x14ac:dyDescent="0.35">
      <c r="B122" s="5"/>
      <c r="C122" s="33" t="s">
        <v>191</v>
      </c>
      <c r="D122" s="39"/>
      <c r="E122" s="35"/>
      <c r="F122" s="36"/>
      <c r="G122" s="36"/>
      <c r="H122" s="36" t="s">
        <v>40</v>
      </c>
      <c r="I122" s="17" t="s">
        <v>262</v>
      </c>
      <c r="J122" s="37">
        <v>2581850.5901520001</v>
      </c>
      <c r="K122" s="37"/>
      <c r="L122" s="19">
        <f t="shared" si="2"/>
        <v>1277022782.9109368</v>
      </c>
      <c r="M122" s="7"/>
      <c r="O122" s="13"/>
      <c r="P122" s="13"/>
    </row>
    <row r="123" spans="2:16" ht="54" x14ac:dyDescent="0.35">
      <c r="B123" s="5"/>
      <c r="C123" s="33" t="s">
        <v>263</v>
      </c>
      <c r="D123" s="34"/>
      <c r="E123" s="35" t="s">
        <v>264</v>
      </c>
      <c r="F123" s="36" t="s">
        <v>232</v>
      </c>
      <c r="G123" s="36"/>
      <c r="H123" s="36" t="s">
        <v>265</v>
      </c>
      <c r="I123" s="17" t="s">
        <v>266</v>
      </c>
      <c r="J123" s="37"/>
      <c r="K123" s="37">
        <v>4654893.78</v>
      </c>
      <c r="L123" s="19">
        <f t="shared" si="2"/>
        <v>1272367889.1309369</v>
      </c>
      <c r="M123" s="7"/>
      <c r="O123" s="13"/>
      <c r="P123" s="13"/>
    </row>
    <row r="124" spans="2:16" ht="36" x14ac:dyDescent="0.35">
      <c r="B124" s="5"/>
      <c r="C124" s="33" t="s">
        <v>263</v>
      </c>
      <c r="D124" s="34"/>
      <c r="E124" s="35" t="s">
        <v>267</v>
      </c>
      <c r="F124" s="36" t="s">
        <v>88</v>
      </c>
      <c r="G124" s="36"/>
      <c r="H124" s="36" t="s">
        <v>268</v>
      </c>
      <c r="I124" s="17" t="s">
        <v>269</v>
      </c>
      <c r="J124" s="37"/>
      <c r="K124" s="37">
        <v>3335627.09</v>
      </c>
      <c r="L124" s="19">
        <f t="shared" si="2"/>
        <v>1269032262.0409369</v>
      </c>
      <c r="M124" s="7"/>
      <c r="O124" s="13"/>
      <c r="P124" s="13"/>
    </row>
    <row r="125" spans="2:16" ht="18.75" thickBot="1" x14ac:dyDescent="0.4">
      <c r="B125" s="5"/>
      <c r="I125" s="23" t="s">
        <v>28</v>
      </c>
      <c r="J125" s="24">
        <f>+SUM(J36:J124)</f>
        <v>386642206.30579299</v>
      </c>
      <c r="K125" s="24">
        <f>+SUM(K36:K124)</f>
        <v>163877737.07000002</v>
      </c>
      <c r="L125" s="40">
        <f>+L124</f>
        <v>1269032262.0409369</v>
      </c>
      <c r="M125" s="7"/>
      <c r="O125" s="21"/>
    </row>
    <row r="126" spans="2:16" ht="18.75" thickTop="1" x14ac:dyDescent="0.35">
      <c r="B126" s="5"/>
      <c r="I126" s="23"/>
      <c r="J126" s="41"/>
      <c r="K126" s="41"/>
      <c r="L126" s="41"/>
      <c r="M126" s="7"/>
      <c r="O126" s="21"/>
    </row>
    <row r="127" spans="2:16" x14ac:dyDescent="0.35">
      <c r="B127" s="5"/>
      <c r="C127" s="42" t="s">
        <v>270</v>
      </c>
      <c r="D127" s="43"/>
      <c r="E127" s="43"/>
      <c r="F127" s="44"/>
      <c r="I127" s="23"/>
      <c r="J127" s="41"/>
      <c r="K127" s="41"/>
      <c r="L127" s="41">
        <f>+L35+J125-K125</f>
        <v>1269032262.0409362</v>
      </c>
      <c r="M127" s="7"/>
      <c r="O127" s="21"/>
    </row>
    <row r="128" spans="2:16" x14ac:dyDescent="0.35">
      <c r="B128" s="5"/>
      <c r="C128" s="45"/>
      <c r="D128" s="46"/>
      <c r="E128" s="46"/>
      <c r="F128" s="47"/>
      <c r="I128" s="23"/>
      <c r="J128" s="41"/>
      <c r="K128" s="41"/>
      <c r="L128" s="41"/>
      <c r="M128" s="7"/>
      <c r="O128" s="21"/>
    </row>
    <row r="129" spans="2:16" x14ac:dyDescent="0.35">
      <c r="B129" s="5"/>
      <c r="C129" s="5" t="s">
        <v>271</v>
      </c>
      <c r="F129" s="48">
        <v>131483638.70999999</v>
      </c>
      <c r="I129" s="23"/>
      <c r="J129" s="41"/>
      <c r="K129" s="41"/>
      <c r="L129" s="41"/>
      <c r="M129" s="7"/>
      <c r="O129" s="21"/>
    </row>
    <row r="130" spans="2:16" x14ac:dyDescent="0.35">
      <c r="B130" s="5"/>
      <c r="C130" s="5" t="s">
        <v>272</v>
      </c>
      <c r="F130" s="48">
        <f>+K125</f>
        <v>163877737.07000002</v>
      </c>
      <c r="I130" s="23"/>
      <c r="J130" s="41"/>
      <c r="K130" s="41"/>
      <c r="L130" s="41"/>
      <c r="M130" s="7"/>
      <c r="O130" s="21"/>
    </row>
    <row r="131" spans="2:16" x14ac:dyDescent="0.35">
      <c r="B131" s="5"/>
      <c r="C131" s="5"/>
      <c r="F131" s="49"/>
      <c r="I131" s="23"/>
      <c r="J131" s="41"/>
      <c r="K131" s="41"/>
      <c r="L131" s="41"/>
      <c r="M131" s="7"/>
      <c r="O131" s="21"/>
    </row>
    <row r="132" spans="2:16" ht="18.75" thickBot="1" x14ac:dyDescent="0.4">
      <c r="B132" s="5"/>
      <c r="C132" s="50" t="s">
        <v>273</v>
      </c>
      <c r="F132" s="51">
        <f>+F129-F130</f>
        <v>-32394098.360000029</v>
      </c>
      <c r="I132" s="23"/>
      <c r="J132" s="41"/>
      <c r="K132" s="41"/>
      <c r="L132" s="41"/>
      <c r="M132" s="7"/>
      <c r="O132" s="21"/>
      <c r="P132" s="21"/>
    </row>
    <row r="133" spans="2:16" ht="18.75" thickTop="1" x14ac:dyDescent="0.35">
      <c r="B133" s="5"/>
      <c r="C133" s="30"/>
      <c r="D133" s="31"/>
      <c r="E133" s="31"/>
      <c r="F133" s="32"/>
      <c r="I133" s="23"/>
      <c r="J133" s="41"/>
      <c r="K133" s="41"/>
      <c r="L133" s="41"/>
      <c r="M133" s="7"/>
      <c r="O133" s="21"/>
      <c r="P133" s="21"/>
    </row>
    <row r="134" spans="2:16" x14ac:dyDescent="0.35">
      <c r="B134" s="5"/>
      <c r="I134" s="23"/>
      <c r="J134" s="41"/>
      <c r="K134" s="41"/>
      <c r="L134" s="41"/>
      <c r="M134" s="7"/>
      <c r="O134" s="21"/>
    </row>
    <row r="135" spans="2:16" x14ac:dyDescent="0.35">
      <c r="B135" s="5"/>
      <c r="I135" s="23"/>
      <c r="J135" s="41"/>
      <c r="K135" s="41"/>
      <c r="L135" s="41"/>
      <c r="M135" s="7"/>
      <c r="O135" s="21"/>
    </row>
    <row r="136" spans="2:16" x14ac:dyDescent="0.35">
      <c r="B136" s="5"/>
      <c r="C136" s="52" t="s">
        <v>274</v>
      </c>
      <c r="D136" s="53"/>
      <c r="E136" s="53"/>
      <c r="F136" s="54"/>
      <c r="I136" s="23"/>
      <c r="J136" s="41"/>
      <c r="K136" s="41"/>
      <c r="L136" s="41"/>
      <c r="M136" s="7"/>
      <c r="O136" s="21"/>
    </row>
    <row r="137" spans="2:16" ht="52.5" customHeight="1" x14ac:dyDescent="0.35">
      <c r="B137" s="5"/>
      <c r="C137" s="55"/>
      <c r="D137" s="56"/>
      <c r="E137" s="56"/>
      <c r="F137" s="57"/>
      <c r="I137" s="23"/>
      <c r="J137" s="41"/>
      <c r="K137" s="41"/>
      <c r="L137" s="41"/>
      <c r="M137" s="7"/>
      <c r="O137" s="21"/>
    </row>
    <row r="138" spans="2:16" x14ac:dyDescent="0.35">
      <c r="B138" s="5"/>
      <c r="C138" s="5" t="s">
        <v>275</v>
      </c>
      <c r="F138" s="49">
        <v>32694098.359999999</v>
      </c>
      <c r="I138" s="23"/>
      <c r="J138" s="41"/>
      <c r="K138" s="41"/>
      <c r="L138" s="41"/>
      <c r="M138" s="7"/>
      <c r="O138" s="21"/>
    </row>
    <row r="139" spans="2:16" x14ac:dyDescent="0.35">
      <c r="B139" s="5"/>
      <c r="C139" s="5" t="s">
        <v>276</v>
      </c>
      <c r="F139" s="49">
        <v>300000</v>
      </c>
      <c r="I139" s="23"/>
      <c r="J139" s="41"/>
      <c r="K139" s="41"/>
      <c r="L139" s="41"/>
      <c r="M139" s="7"/>
      <c r="O139" s="21"/>
    </row>
    <row r="140" spans="2:16" x14ac:dyDescent="0.35">
      <c r="B140" s="5"/>
      <c r="C140" s="5"/>
      <c r="F140" s="49"/>
      <c r="I140" s="23"/>
      <c r="J140" s="41"/>
      <c r="K140" s="41"/>
      <c r="L140" s="41"/>
      <c r="M140" s="7"/>
      <c r="O140" s="21"/>
    </row>
    <row r="141" spans="2:16" ht="18.75" thickBot="1" x14ac:dyDescent="0.4">
      <c r="B141" s="5"/>
      <c r="C141" s="50" t="s">
        <v>273</v>
      </c>
      <c r="F141" s="51">
        <f>+F138-F139</f>
        <v>32394098.359999999</v>
      </c>
      <c r="I141" s="23"/>
      <c r="J141" s="41"/>
      <c r="K141" s="41"/>
      <c r="L141" s="41"/>
      <c r="M141" s="7"/>
      <c r="O141" s="21"/>
    </row>
    <row r="142" spans="2:16" ht="18.75" thickTop="1" x14ac:dyDescent="0.35">
      <c r="B142" s="5"/>
      <c r="C142" s="30"/>
      <c r="D142" s="31"/>
      <c r="E142" s="31"/>
      <c r="F142" s="32"/>
      <c r="I142" s="23"/>
      <c r="J142" s="41"/>
      <c r="K142" s="41"/>
      <c r="L142" s="41"/>
      <c r="M142" s="7"/>
      <c r="O142" s="21"/>
    </row>
    <row r="143" spans="2:16" x14ac:dyDescent="0.35">
      <c r="B143" s="5"/>
      <c r="I143" s="23"/>
      <c r="J143" s="41"/>
      <c r="K143" s="41"/>
      <c r="L143" s="41"/>
      <c r="M143" s="7"/>
      <c r="O143" s="21"/>
    </row>
    <row r="144" spans="2:16" x14ac:dyDescent="0.35">
      <c r="B144" s="5"/>
      <c r="I144" s="23"/>
      <c r="J144" s="41"/>
      <c r="K144" s="41"/>
      <c r="L144" s="41"/>
      <c r="M144" s="7"/>
      <c r="O144" s="21"/>
    </row>
    <row r="145" spans="2:17" x14ac:dyDescent="0.35">
      <c r="B145" s="5"/>
      <c r="I145" s="23"/>
      <c r="J145" s="41"/>
      <c r="K145" s="41"/>
      <c r="L145" s="41"/>
      <c r="M145" s="7"/>
      <c r="O145" s="21"/>
    </row>
    <row r="146" spans="2:17" x14ac:dyDescent="0.35">
      <c r="B146" s="5"/>
      <c r="I146" s="23"/>
      <c r="J146" s="41"/>
      <c r="K146" s="41"/>
      <c r="L146" s="41"/>
      <c r="M146" s="7"/>
      <c r="O146" s="21"/>
      <c r="Q146" s="21"/>
    </row>
    <row r="147" spans="2:17" x14ac:dyDescent="0.35">
      <c r="B147" s="5"/>
      <c r="I147" s="23"/>
      <c r="J147" s="41"/>
      <c r="K147" s="41"/>
      <c r="L147" s="41"/>
      <c r="M147" s="7"/>
      <c r="O147" s="21"/>
      <c r="Q147" s="21"/>
    </row>
    <row r="148" spans="2:17" x14ac:dyDescent="0.35">
      <c r="B148" s="5"/>
      <c r="I148" s="23"/>
      <c r="J148" s="41"/>
      <c r="K148" s="41"/>
      <c r="L148" s="41"/>
      <c r="M148" s="7"/>
      <c r="O148" s="21"/>
      <c r="P148" s="21"/>
      <c r="Q148" s="21"/>
    </row>
    <row r="149" spans="2:17" x14ac:dyDescent="0.35">
      <c r="B149" s="5"/>
      <c r="M149" s="7"/>
      <c r="Q149" s="21"/>
    </row>
    <row r="150" spans="2:17" x14ac:dyDescent="0.35">
      <c r="B150" s="5"/>
      <c r="M150" s="7"/>
      <c r="O150" s="13"/>
      <c r="Q150" s="21"/>
    </row>
    <row r="151" spans="2:17" x14ac:dyDescent="0.35">
      <c r="B151" s="5"/>
      <c r="C151" s="25" t="s">
        <v>29</v>
      </c>
      <c r="D151" s="25"/>
      <c r="E151" s="25"/>
      <c r="H151" s="26" t="s">
        <v>30</v>
      </c>
      <c r="J151" s="25" t="s">
        <v>30</v>
      </c>
      <c r="K151" s="25"/>
      <c r="M151" s="7"/>
      <c r="O151" s="58"/>
      <c r="Q151" s="21"/>
    </row>
    <row r="152" spans="2:17" x14ac:dyDescent="0.35">
      <c r="B152" s="5"/>
      <c r="C152" s="27" t="s">
        <v>31</v>
      </c>
      <c r="D152" s="27"/>
      <c r="E152" s="27"/>
      <c r="H152" s="28" t="s">
        <v>32</v>
      </c>
      <c r="J152" s="27" t="s">
        <v>33</v>
      </c>
      <c r="K152" s="27"/>
      <c r="M152" s="7"/>
      <c r="Q152" s="21"/>
    </row>
    <row r="153" spans="2:17" x14ac:dyDescent="0.35">
      <c r="B153" s="5"/>
      <c r="C153" s="6" t="s">
        <v>34</v>
      </c>
      <c r="D153" s="6"/>
      <c r="E153" s="6"/>
      <c r="H153" s="29" t="s">
        <v>35</v>
      </c>
      <c r="J153" s="6" t="s">
        <v>36</v>
      </c>
      <c r="K153" s="6"/>
      <c r="M153" s="7"/>
      <c r="Q153" s="21"/>
    </row>
    <row r="154" spans="2:17" x14ac:dyDescent="0.35">
      <c r="B154" s="30"/>
      <c r="C154" s="31"/>
      <c r="D154" s="31"/>
      <c r="E154" s="31"/>
      <c r="F154" s="31"/>
      <c r="G154" s="31"/>
      <c r="H154" s="31"/>
      <c r="I154" s="31"/>
      <c r="J154" s="31"/>
      <c r="K154" s="31"/>
      <c r="L154" s="31"/>
      <c r="M154" s="32"/>
      <c r="Q154" s="21"/>
    </row>
    <row r="155" spans="2:17" x14ac:dyDescent="0.35">
      <c r="B155" s="1"/>
      <c r="C155" s="2"/>
      <c r="D155" s="2"/>
      <c r="E155" s="2"/>
      <c r="F155" s="2"/>
      <c r="G155" s="2"/>
      <c r="H155" s="2"/>
      <c r="I155" s="2"/>
      <c r="J155" s="2"/>
      <c r="K155" s="2"/>
      <c r="L155" s="2"/>
      <c r="M155" s="3"/>
    </row>
    <row r="156" spans="2:17" x14ac:dyDescent="0.35">
      <c r="B156" s="5"/>
      <c r="C156" s="6" t="s">
        <v>0</v>
      </c>
      <c r="D156" s="6"/>
      <c r="E156" s="6"/>
      <c r="F156" s="6"/>
      <c r="G156" s="6"/>
      <c r="H156" s="6"/>
      <c r="I156" s="6"/>
      <c r="J156" s="6"/>
      <c r="K156" s="6"/>
      <c r="L156" s="6"/>
      <c r="M156" s="7"/>
      <c r="Q156" s="21"/>
    </row>
    <row r="157" spans="2:17" x14ac:dyDescent="0.35">
      <c r="B157" s="5"/>
      <c r="C157" s="6" t="s">
        <v>1</v>
      </c>
      <c r="D157" s="6"/>
      <c r="E157" s="6"/>
      <c r="F157" s="6"/>
      <c r="G157" s="6"/>
      <c r="H157" s="6"/>
      <c r="I157" s="6"/>
      <c r="J157" s="6"/>
      <c r="K157" s="6"/>
      <c r="L157" s="6"/>
      <c r="M157" s="7"/>
    </row>
    <row r="158" spans="2:17" x14ac:dyDescent="0.35">
      <c r="B158" s="5"/>
      <c r="C158" s="6" t="s">
        <v>2</v>
      </c>
      <c r="D158" s="6"/>
      <c r="E158" s="6"/>
      <c r="F158" s="6"/>
      <c r="G158" s="6"/>
      <c r="H158" s="6"/>
      <c r="I158" s="6"/>
      <c r="J158" s="6"/>
      <c r="K158" s="6"/>
      <c r="L158" s="6"/>
      <c r="M158" s="7"/>
      <c r="Q158" s="21"/>
    </row>
    <row r="159" spans="2:17" x14ac:dyDescent="0.35">
      <c r="B159" s="5"/>
      <c r="C159" s="6" t="s">
        <v>277</v>
      </c>
      <c r="D159" s="6"/>
      <c r="E159" s="6"/>
      <c r="F159" s="6"/>
      <c r="G159" s="6"/>
      <c r="H159" s="6"/>
      <c r="I159" s="6"/>
      <c r="J159" s="6"/>
      <c r="K159" s="6"/>
      <c r="L159" s="6"/>
      <c r="M159" s="7"/>
    </row>
    <row r="160" spans="2:17" x14ac:dyDescent="0.35">
      <c r="B160" s="5"/>
      <c r="C160" s="6" t="s">
        <v>278</v>
      </c>
      <c r="D160" s="6"/>
      <c r="E160" s="6"/>
      <c r="F160" s="6"/>
      <c r="G160" s="6"/>
      <c r="H160" s="6"/>
      <c r="I160" s="6"/>
      <c r="J160" s="6"/>
      <c r="K160" s="6"/>
      <c r="L160" s="6"/>
      <c r="M160" s="7"/>
    </row>
    <row r="161" spans="2:15" x14ac:dyDescent="0.35">
      <c r="B161" s="5"/>
      <c r="C161" s="8">
        <f>+C7</f>
        <v>45900</v>
      </c>
      <c r="D161" s="8"/>
      <c r="E161" s="8"/>
      <c r="F161" s="8"/>
      <c r="G161" s="8"/>
      <c r="H161" s="8"/>
      <c r="I161" s="8"/>
      <c r="J161" s="8"/>
      <c r="K161" s="8"/>
      <c r="L161" s="8"/>
      <c r="M161" s="7"/>
    </row>
    <row r="162" spans="2:15" x14ac:dyDescent="0.35">
      <c r="B162" s="5"/>
      <c r="M162" s="7"/>
    </row>
    <row r="163" spans="2:15" ht="54" x14ac:dyDescent="0.35">
      <c r="B163" s="5"/>
      <c r="C163" s="9" t="s">
        <v>4</v>
      </c>
      <c r="D163" s="10" t="s">
        <v>279</v>
      </c>
      <c r="E163" s="9" t="s">
        <v>6</v>
      </c>
      <c r="F163" s="10" t="s">
        <v>7</v>
      </c>
      <c r="G163" s="10" t="s">
        <v>8</v>
      </c>
      <c r="H163" s="9" t="s">
        <v>9</v>
      </c>
      <c r="I163" s="9" t="s">
        <v>10</v>
      </c>
      <c r="J163" s="11" t="s">
        <v>11</v>
      </c>
      <c r="K163" s="11" t="s">
        <v>12</v>
      </c>
      <c r="L163" s="9" t="s">
        <v>13</v>
      </c>
      <c r="M163" s="7"/>
    </row>
    <row r="164" spans="2:15" x14ac:dyDescent="0.35">
      <c r="B164" s="5"/>
      <c r="K164" s="12" t="s">
        <v>14</v>
      </c>
      <c r="L164" s="13">
        <f>+'[1]7-2025'!L163</f>
        <v>210026912.70999995</v>
      </c>
      <c r="M164" s="7"/>
    </row>
    <row r="165" spans="2:15" ht="39" customHeight="1" x14ac:dyDescent="0.35">
      <c r="B165" s="5"/>
      <c r="C165" s="59">
        <v>45883</v>
      </c>
      <c r="D165" s="35" t="s">
        <v>280</v>
      </c>
      <c r="E165" s="16"/>
      <c r="F165" s="34"/>
      <c r="G165" s="34"/>
      <c r="H165" s="18" t="s">
        <v>16</v>
      </c>
      <c r="I165" s="16" t="s">
        <v>281</v>
      </c>
      <c r="J165" s="16"/>
      <c r="K165" s="37">
        <v>100</v>
      </c>
      <c r="L165" s="19">
        <f t="shared" ref="L165:L178" si="3">+L164+J165-K165</f>
        <v>210026812.70999995</v>
      </c>
      <c r="M165" s="7"/>
    </row>
    <row r="166" spans="2:15" ht="39" customHeight="1" x14ac:dyDescent="0.35">
      <c r="B166" s="5"/>
      <c r="C166" s="59">
        <v>45883</v>
      </c>
      <c r="D166" s="35" t="s">
        <v>282</v>
      </c>
      <c r="E166" s="16"/>
      <c r="F166" s="34"/>
      <c r="G166" s="34"/>
      <c r="H166" s="18" t="s">
        <v>16</v>
      </c>
      <c r="I166" s="16" t="s">
        <v>281</v>
      </c>
      <c r="J166" s="16"/>
      <c r="K166" s="37">
        <v>100</v>
      </c>
      <c r="L166" s="19">
        <f t="shared" si="3"/>
        <v>210026712.70999995</v>
      </c>
      <c r="M166" s="7"/>
    </row>
    <row r="167" spans="2:15" ht="39" customHeight="1" x14ac:dyDescent="0.35">
      <c r="B167" s="5"/>
      <c r="C167" s="59">
        <v>45883</v>
      </c>
      <c r="D167" s="35" t="s">
        <v>283</v>
      </c>
      <c r="E167" s="16"/>
      <c r="F167" s="34"/>
      <c r="G167" s="34"/>
      <c r="H167" s="18" t="s">
        <v>16</v>
      </c>
      <c r="I167" s="16" t="s">
        <v>281</v>
      </c>
      <c r="J167" s="16"/>
      <c r="K167" s="37">
        <v>100</v>
      </c>
      <c r="L167" s="19">
        <f t="shared" si="3"/>
        <v>210026612.70999995</v>
      </c>
      <c r="M167" s="7"/>
    </row>
    <row r="168" spans="2:15" ht="39" customHeight="1" x14ac:dyDescent="0.35">
      <c r="B168" s="5"/>
      <c r="C168" s="59">
        <v>45883</v>
      </c>
      <c r="D168" s="35" t="s">
        <v>284</v>
      </c>
      <c r="E168" s="16"/>
      <c r="F168" s="34"/>
      <c r="G168" s="34"/>
      <c r="H168" s="18" t="s">
        <v>16</v>
      </c>
      <c r="I168" s="16" t="s">
        <v>281</v>
      </c>
      <c r="J168" s="16"/>
      <c r="K168" s="37">
        <v>100</v>
      </c>
      <c r="L168" s="19">
        <f t="shared" si="3"/>
        <v>210026512.70999995</v>
      </c>
      <c r="M168" s="7"/>
    </row>
    <row r="169" spans="2:15" ht="39" customHeight="1" x14ac:dyDescent="0.35">
      <c r="B169" s="5"/>
      <c r="C169" s="59">
        <v>45883</v>
      </c>
      <c r="D169" s="35" t="s">
        <v>285</v>
      </c>
      <c r="E169" s="16"/>
      <c r="F169" s="34"/>
      <c r="G169" s="34"/>
      <c r="H169" s="18" t="s">
        <v>16</v>
      </c>
      <c r="I169" s="16" t="s">
        <v>281</v>
      </c>
      <c r="J169" s="16"/>
      <c r="K169" s="37">
        <v>100</v>
      </c>
      <c r="L169" s="19">
        <f t="shared" si="3"/>
        <v>210026412.70999995</v>
      </c>
      <c r="M169" s="7"/>
    </row>
    <row r="170" spans="2:15" ht="99" customHeight="1" x14ac:dyDescent="0.35">
      <c r="B170" s="5"/>
      <c r="C170" s="59">
        <v>45883</v>
      </c>
      <c r="D170" s="35" t="s">
        <v>286</v>
      </c>
      <c r="E170" s="16"/>
      <c r="F170" s="34"/>
      <c r="G170" s="34"/>
      <c r="H170" s="17" t="s">
        <v>287</v>
      </c>
      <c r="I170" s="36" t="s">
        <v>288</v>
      </c>
      <c r="J170" s="16"/>
      <c r="K170" s="37">
        <v>67954.210000000006</v>
      </c>
      <c r="L170" s="19">
        <f t="shared" si="3"/>
        <v>209958458.49999994</v>
      </c>
      <c r="M170" s="7"/>
      <c r="O170" s="60"/>
    </row>
    <row r="171" spans="2:15" ht="72.75" customHeight="1" x14ac:dyDescent="0.35">
      <c r="B171" s="5"/>
      <c r="C171" s="59">
        <v>45883</v>
      </c>
      <c r="D171" s="35" t="s">
        <v>289</v>
      </c>
      <c r="E171" s="16"/>
      <c r="F171" s="34"/>
      <c r="G171" s="34"/>
      <c r="H171" s="61" t="s">
        <v>287</v>
      </c>
      <c r="I171" s="36" t="s">
        <v>290</v>
      </c>
      <c r="J171" s="16"/>
      <c r="K171" s="37">
        <v>29618.52</v>
      </c>
      <c r="L171" s="19">
        <f t="shared" si="3"/>
        <v>209928839.97999993</v>
      </c>
      <c r="M171" s="7"/>
      <c r="O171" s="62"/>
    </row>
    <row r="172" spans="2:15" ht="83.25" customHeight="1" x14ac:dyDescent="0.35">
      <c r="B172" s="5"/>
      <c r="C172" s="59">
        <v>45883</v>
      </c>
      <c r="D172" s="35" t="s">
        <v>291</v>
      </c>
      <c r="E172" s="16"/>
      <c r="F172" s="34"/>
      <c r="G172" s="34"/>
      <c r="H172" s="61" t="s">
        <v>292</v>
      </c>
      <c r="I172" s="36" t="s">
        <v>293</v>
      </c>
      <c r="J172" s="16"/>
      <c r="K172" s="37">
        <v>5484.91</v>
      </c>
      <c r="L172" s="19">
        <f t="shared" si="3"/>
        <v>209923355.06999993</v>
      </c>
      <c r="M172" s="7"/>
      <c r="O172" s="62"/>
    </row>
    <row r="173" spans="2:15" ht="74.25" customHeight="1" x14ac:dyDescent="0.35">
      <c r="B173" s="5"/>
      <c r="C173" s="59">
        <v>45883</v>
      </c>
      <c r="D173" s="35" t="s">
        <v>294</v>
      </c>
      <c r="E173" s="16"/>
      <c r="F173" s="34"/>
      <c r="G173" s="34"/>
      <c r="H173" s="61" t="s">
        <v>295</v>
      </c>
      <c r="I173" s="36" t="s">
        <v>296</v>
      </c>
      <c r="J173" s="16"/>
      <c r="K173" s="37">
        <v>54849.11</v>
      </c>
      <c r="L173" s="19">
        <f t="shared" si="3"/>
        <v>209868505.95999992</v>
      </c>
      <c r="M173" s="7"/>
      <c r="O173" s="62"/>
    </row>
    <row r="174" spans="2:15" ht="54" x14ac:dyDescent="0.35">
      <c r="B174" s="5"/>
      <c r="C174" s="59">
        <v>45883</v>
      </c>
      <c r="D174" s="35" t="s">
        <v>297</v>
      </c>
      <c r="E174" s="16"/>
      <c r="F174" s="34"/>
      <c r="G174" s="34"/>
      <c r="H174" s="16" t="s">
        <v>298</v>
      </c>
      <c r="I174" s="36" t="s">
        <v>299</v>
      </c>
      <c r="J174" s="16"/>
      <c r="K174" s="37">
        <v>4738459.46</v>
      </c>
      <c r="L174" s="19">
        <f t="shared" si="3"/>
        <v>205130046.49999991</v>
      </c>
      <c r="M174" s="7"/>
      <c r="O174" s="62"/>
    </row>
    <row r="175" spans="2:15" ht="29.25" customHeight="1" x14ac:dyDescent="0.35">
      <c r="B175" s="5"/>
      <c r="C175" s="59">
        <v>45884</v>
      </c>
      <c r="D175" s="35" t="s">
        <v>300</v>
      </c>
      <c r="E175" s="16"/>
      <c r="F175" s="34"/>
      <c r="G175" s="34"/>
      <c r="H175" s="16" t="s">
        <v>19</v>
      </c>
      <c r="I175" s="16" t="s">
        <v>301</v>
      </c>
      <c r="J175" s="16"/>
      <c r="K175" s="37">
        <v>7107.69</v>
      </c>
      <c r="L175" s="19">
        <f t="shared" si="3"/>
        <v>205122938.80999991</v>
      </c>
      <c r="M175" s="7"/>
    </row>
    <row r="176" spans="2:15" ht="29.25" customHeight="1" x14ac:dyDescent="0.35">
      <c r="B176" s="5"/>
      <c r="C176" s="59">
        <v>45884</v>
      </c>
      <c r="D176" s="35" t="s">
        <v>302</v>
      </c>
      <c r="E176" s="16"/>
      <c r="F176" s="34"/>
      <c r="G176" s="34"/>
      <c r="H176" s="16" t="s">
        <v>19</v>
      </c>
      <c r="I176" s="16" t="s">
        <v>301</v>
      </c>
      <c r="J176" s="16"/>
      <c r="K176" s="37">
        <v>101.93</v>
      </c>
      <c r="L176" s="19">
        <f t="shared" si="3"/>
        <v>205122836.87999991</v>
      </c>
      <c r="M176" s="7"/>
    </row>
    <row r="177" spans="2:13" ht="29.25" customHeight="1" x14ac:dyDescent="0.35">
      <c r="B177" s="5"/>
      <c r="C177" s="59">
        <v>45884</v>
      </c>
      <c r="D177" s="35" t="s">
        <v>303</v>
      </c>
      <c r="E177" s="16"/>
      <c r="F177" s="34"/>
      <c r="G177" s="34"/>
      <c r="H177" s="16" t="s">
        <v>19</v>
      </c>
      <c r="I177" s="16" t="s">
        <v>301</v>
      </c>
      <c r="J177" s="16"/>
      <c r="K177" s="37">
        <v>82.27</v>
      </c>
      <c r="L177" s="19">
        <f t="shared" si="3"/>
        <v>205122754.6099999</v>
      </c>
      <c r="M177" s="7"/>
    </row>
    <row r="178" spans="2:13" ht="29.25" customHeight="1" x14ac:dyDescent="0.35">
      <c r="B178" s="5"/>
      <c r="C178" s="59">
        <v>45884</v>
      </c>
      <c r="D178" s="35" t="s">
        <v>304</v>
      </c>
      <c r="E178" s="16"/>
      <c r="F178" s="34"/>
      <c r="G178" s="34"/>
      <c r="H178" s="16" t="s">
        <v>19</v>
      </c>
      <c r="I178" s="16" t="s">
        <v>301</v>
      </c>
      <c r="J178" s="16"/>
      <c r="K178" s="37">
        <v>44.43</v>
      </c>
      <c r="L178" s="19">
        <f t="shared" si="3"/>
        <v>205122710.17999989</v>
      </c>
      <c r="M178" s="7"/>
    </row>
    <row r="179" spans="2:13" ht="29.25" customHeight="1" x14ac:dyDescent="0.35">
      <c r="B179" s="5"/>
      <c r="C179" s="59">
        <v>45884</v>
      </c>
      <c r="D179" s="35" t="s">
        <v>305</v>
      </c>
      <c r="E179" s="16"/>
      <c r="F179" s="34"/>
      <c r="G179" s="34"/>
      <c r="H179" s="16" t="s">
        <v>19</v>
      </c>
      <c r="I179" s="16" t="s">
        <v>301</v>
      </c>
      <c r="J179" s="16"/>
      <c r="K179" s="37">
        <v>8.23</v>
      </c>
      <c r="L179" s="19">
        <f>+L178+J179-K179</f>
        <v>205122701.9499999</v>
      </c>
      <c r="M179" s="7"/>
    </row>
    <row r="180" spans="2:13" ht="29.25" customHeight="1" x14ac:dyDescent="0.35">
      <c r="B180" s="5"/>
      <c r="C180" s="59"/>
      <c r="D180" s="35"/>
      <c r="E180" s="16"/>
      <c r="F180" s="34"/>
      <c r="G180" s="34"/>
      <c r="H180" s="16"/>
      <c r="I180" s="16"/>
      <c r="J180" s="16"/>
      <c r="K180" s="37"/>
      <c r="L180" s="19">
        <f>+L179+J180-K180</f>
        <v>205122701.9499999</v>
      </c>
      <c r="M180" s="7"/>
    </row>
    <row r="181" spans="2:13" ht="18.75" thickBot="1" x14ac:dyDescent="0.4">
      <c r="B181" s="5"/>
      <c r="I181" s="23" t="s">
        <v>28</v>
      </c>
      <c r="J181" s="24">
        <f>+SUM(J165:J180)</f>
        <v>0</v>
      </c>
      <c r="K181" s="24">
        <f>+SUM(K165:K180)</f>
        <v>4904210.76</v>
      </c>
      <c r="L181" s="24">
        <f>+L180</f>
        <v>205122701.9499999</v>
      </c>
      <c r="M181" s="7"/>
    </row>
    <row r="182" spans="2:13" ht="18.75" thickTop="1" x14ac:dyDescent="0.35">
      <c r="B182" s="5"/>
      <c r="I182" s="23"/>
      <c r="J182" s="63"/>
      <c r="K182" s="63"/>
      <c r="L182" s="63"/>
      <c r="M182" s="7"/>
    </row>
    <row r="183" spans="2:13" x14ac:dyDescent="0.35">
      <c r="B183" s="5"/>
      <c r="I183" s="23"/>
      <c r="J183" s="63"/>
      <c r="K183" s="63"/>
      <c r="L183" s="63"/>
      <c r="M183" s="7"/>
    </row>
    <row r="184" spans="2:13" x14ac:dyDescent="0.35">
      <c r="B184" s="5"/>
      <c r="I184" s="23"/>
      <c r="J184" s="63"/>
      <c r="K184" s="63"/>
      <c r="L184" s="63"/>
      <c r="M184" s="7"/>
    </row>
    <row r="185" spans="2:13" x14ac:dyDescent="0.35">
      <c r="B185" s="5"/>
      <c r="M185" s="7"/>
    </row>
    <row r="186" spans="2:13" x14ac:dyDescent="0.35">
      <c r="B186" s="5"/>
      <c r="M186" s="7"/>
    </row>
    <row r="187" spans="2:13" x14ac:dyDescent="0.35">
      <c r="B187" s="5"/>
      <c r="M187" s="7"/>
    </row>
    <row r="188" spans="2:13" x14ac:dyDescent="0.35">
      <c r="B188" s="5"/>
      <c r="M188" s="7"/>
    </row>
    <row r="189" spans="2:13" x14ac:dyDescent="0.35">
      <c r="B189" s="5"/>
      <c r="M189" s="7"/>
    </row>
    <row r="190" spans="2:13" x14ac:dyDescent="0.35">
      <c r="B190" s="5"/>
      <c r="C190" s="25" t="s">
        <v>29</v>
      </c>
      <c r="D190" s="25"/>
      <c r="E190" s="25"/>
      <c r="H190" s="26" t="s">
        <v>30</v>
      </c>
      <c r="J190" s="25" t="s">
        <v>30</v>
      </c>
      <c r="K190" s="25"/>
      <c r="M190" s="7"/>
    </row>
    <row r="191" spans="2:13" x14ac:dyDescent="0.35">
      <c r="B191" s="5"/>
      <c r="C191" s="27" t="s">
        <v>31</v>
      </c>
      <c r="D191" s="27"/>
      <c r="E191" s="27"/>
      <c r="H191" s="28" t="s">
        <v>32</v>
      </c>
      <c r="J191" s="27" t="s">
        <v>33</v>
      </c>
      <c r="K191" s="27"/>
      <c r="M191" s="7"/>
    </row>
    <row r="192" spans="2:13" x14ac:dyDescent="0.35">
      <c r="B192" s="5"/>
      <c r="C192" s="6" t="s">
        <v>34</v>
      </c>
      <c r="D192" s="6"/>
      <c r="E192" s="6"/>
      <c r="H192" s="29" t="s">
        <v>35</v>
      </c>
      <c r="J192" s="6" t="s">
        <v>36</v>
      </c>
      <c r="K192" s="6"/>
      <c r="M192" s="7"/>
    </row>
    <row r="193" spans="2:13" x14ac:dyDescent="0.35">
      <c r="B193" s="30"/>
      <c r="C193" s="31"/>
      <c r="D193" s="31"/>
      <c r="E193" s="31"/>
      <c r="F193" s="31"/>
      <c r="G193" s="31"/>
      <c r="H193" s="31"/>
      <c r="I193" s="31"/>
      <c r="J193" s="31"/>
      <c r="K193" s="31"/>
      <c r="L193" s="31"/>
      <c r="M193" s="32"/>
    </row>
  </sheetData>
  <mergeCells count="36">
    <mergeCell ref="C191:E191"/>
    <mergeCell ref="J191:K191"/>
    <mergeCell ref="C192:E192"/>
    <mergeCell ref="J192:K192"/>
    <mergeCell ref="C158:L158"/>
    <mergeCell ref="C159:L159"/>
    <mergeCell ref="C160:L160"/>
    <mergeCell ref="C161:L161"/>
    <mergeCell ref="C190:E190"/>
    <mergeCell ref="J190:K190"/>
    <mergeCell ref="C152:E152"/>
    <mergeCell ref="J152:K152"/>
    <mergeCell ref="C153:E153"/>
    <mergeCell ref="J153:K153"/>
    <mergeCell ref="C156:L156"/>
    <mergeCell ref="C157:L157"/>
    <mergeCell ref="C30:L30"/>
    <mergeCell ref="C31:L31"/>
    <mergeCell ref="C32:L32"/>
    <mergeCell ref="C127:F128"/>
    <mergeCell ref="C136:F137"/>
    <mergeCell ref="C151:E151"/>
    <mergeCell ref="J151:K151"/>
    <mergeCell ref="C23:E23"/>
    <mergeCell ref="J23:K23"/>
    <mergeCell ref="C24:E24"/>
    <mergeCell ref="J24:K24"/>
    <mergeCell ref="C28:L28"/>
    <mergeCell ref="C29:L29"/>
    <mergeCell ref="C3:L3"/>
    <mergeCell ref="C4:L4"/>
    <mergeCell ref="C5:L5"/>
    <mergeCell ref="C6:L6"/>
    <mergeCell ref="C7:L7"/>
    <mergeCell ref="C22:E22"/>
    <mergeCell ref="J22:K2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9" ma:contentTypeDescription="Crear nuevo documento." ma:contentTypeScope="" ma:versionID="3de9eae5791dd8ac0e1efdb0dc7dfbbb">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2fe5409b169f7c5215fa36afa313b9cb"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F46304-2493-4313-9048-6509F2F5F628}">
  <ds:schemaRefs>
    <ds:schemaRef ds:uri="http://schemas.microsoft.com/office/2006/metadata/properties"/>
    <ds:schemaRef ds:uri="http://schemas.microsoft.com/office/infopath/2007/PartnerControls"/>
    <ds:schemaRef ds:uri="de894e15-ba27-4bdb-b4b8-8efc34bc9aed"/>
    <ds:schemaRef ds:uri="8dbb31fa-c118-4266-b530-fff03941bcda"/>
  </ds:schemaRefs>
</ds:datastoreItem>
</file>

<file path=customXml/itemProps2.xml><?xml version="1.0" encoding="utf-8"?>
<ds:datastoreItem xmlns:ds="http://schemas.openxmlformats.org/officeDocument/2006/customXml" ds:itemID="{32D87ED5-1047-4C04-89F6-42142A89C0CF}">
  <ds:schemaRefs>
    <ds:schemaRef ds:uri="http://schemas.microsoft.com/sharepoint/v3/contenttype/forms"/>
  </ds:schemaRefs>
</ds:datastoreItem>
</file>

<file path=customXml/itemProps3.xml><?xml version="1.0" encoding="utf-8"?>
<ds:datastoreItem xmlns:ds="http://schemas.openxmlformats.org/officeDocument/2006/customXml" ds:itemID="{00E3EFB1-3362-4110-8A5B-A9905086B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b31fa-c118-4266-b530-fff03941bcda"/>
    <ds:schemaRef ds:uri="de894e15-ba27-4bdb-b4b8-8efc34bc9a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Anyolani Germosén</dc:creator>
  <cp:lastModifiedBy>Anyolani Germosén</cp:lastModifiedBy>
  <dcterms:created xsi:type="dcterms:W3CDTF">2015-06-05T18:19:34Z</dcterms:created>
  <dcterms:modified xsi:type="dcterms:W3CDTF">2025-09-02T20:22:55Z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y fmtid="{D5CDD505-2E9C-101B-9397-08002B2CF9AE}" pid="3" name="MediaServiceImageTags">
    <vt:lpwstr/>
  </property>
</Properties>
</file>