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5/CUENTAS POR PAGAR 2025/8. Agosto/"/>
    </mc:Choice>
  </mc:AlternateContent>
  <xr:revisionPtr revIDLastSave="1304" documentId="8_{406CD359-3B1B-4764-9CFE-1EBC7B1F16EB}" xr6:coauthVersionLast="47" xr6:coauthVersionMax="47" xr10:uidLastSave="{F0855823-3A3D-4C4B-8894-72BC28430CD7}"/>
  <bookViews>
    <workbookView xWindow="-120" yWindow="-120" windowWidth="29040" windowHeight="15840" xr2:uid="{76569F5E-1702-4D62-8063-2448771C9AB9}"/>
  </bookViews>
  <sheets>
    <sheet name="INFORME PAGO A PROVEEDORES AGOS" sheetId="1" r:id="rId1"/>
  </sheets>
  <definedNames>
    <definedName name="_xlnm._FilterDatabase" localSheetId="0" hidden="1">'INFORME PAGO A PROVEEDORES AGOS'!$B$9:$N$166</definedName>
    <definedName name="_xlnm.Print_Area" localSheetId="0">'INFORME PAGO A PROVEEDORES AGOS'!$A$1:$L$272</definedName>
    <definedName name="_xlnm.Print_Titles" localSheetId="0">'INFORME PAGO A PROVEEDORES AGOS'!$1:$9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2" i="1" l="1"/>
  <c r="J118" i="1"/>
  <c r="J119" i="1"/>
  <c r="J120" i="1"/>
  <c r="K136" i="1" l="1"/>
  <c r="K123" i="1"/>
  <c r="K153" i="1"/>
  <c r="K75" i="1"/>
  <c r="K76" i="1"/>
  <c r="K77" i="1"/>
  <c r="K78" i="1"/>
  <c r="K79" i="1"/>
  <c r="K80" i="1"/>
  <c r="K81" i="1"/>
  <c r="K86" i="1"/>
  <c r="K87" i="1"/>
  <c r="K98" i="1"/>
  <c r="K99" i="1"/>
  <c r="K100" i="1"/>
  <c r="K101" i="1"/>
  <c r="K102" i="1"/>
  <c r="K108" i="1"/>
  <c r="K109" i="1"/>
  <c r="K115" i="1"/>
  <c r="K116" i="1"/>
  <c r="K121" i="1"/>
  <c r="K122" i="1"/>
  <c r="K130" i="1"/>
  <c r="K133" i="1"/>
  <c r="K151" i="1"/>
  <c r="K152" i="1"/>
  <c r="K135" i="1"/>
  <c r="K146" i="1"/>
  <c r="K240" i="1"/>
  <c r="K241" i="1"/>
  <c r="K242" i="1"/>
  <c r="K243" i="1"/>
  <c r="K244" i="1"/>
  <c r="K245" i="1"/>
  <c r="K246" i="1"/>
  <c r="K247" i="1"/>
  <c r="K248" i="1"/>
  <c r="K249" i="1"/>
  <c r="K250" i="1"/>
  <c r="K251" i="1"/>
  <c r="K252" i="1"/>
  <c r="K253" i="1"/>
  <c r="K254" i="1"/>
  <c r="K255" i="1"/>
  <c r="K256" i="1"/>
  <c r="K257" i="1"/>
  <c r="K258" i="1"/>
  <c r="K259" i="1"/>
  <c r="K260" i="1"/>
  <c r="K74" i="1"/>
  <c r="K73" i="1"/>
  <c r="K120" i="1" l="1"/>
  <c r="L120" i="1" s="1"/>
  <c r="K119" i="1"/>
  <c r="L119" i="1" s="1"/>
  <c r="K118" i="1"/>
  <c r="L118" i="1" s="1"/>
  <c r="L73" i="1"/>
  <c r="L74" i="1"/>
  <c r="L75" i="1"/>
  <c r="L76" i="1"/>
  <c r="L77" i="1"/>
  <c r="L78" i="1"/>
  <c r="L79" i="1"/>
  <c r="L80" i="1"/>
  <c r="L81" i="1"/>
  <c r="L86" i="1"/>
  <c r="L87" i="1"/>
  <c r="L98" i="1"/>
  <c r="L99" i="1"/>
  <c r="L100" i="1"/>
  <c r="L101" i="1"/>
  <c r="L102" i="1"/>
  <c r="L108" i="1"/>
  <c r="L109" i="1"/>
  <c r="L115" i="1"/>
  <c r="L116" i="1"/>
  <c r="L121" i="1"/>
  <c r="L122" i="1"/>
  <c r="L130" i="1"/>
  <c r="L133" i="1"/>
  <c r="L151" i="1"/>
  <c r="L152" i="1"/>
  <c r="L153" i="1"/>
  <c r="L135" i="1"/>
  <c r="L136" i="1"/>
  <c r="L123" i="1"/>
  <c r="L146" i="1"/>
  <c r="L240" i="1"/>
  <c r="L241" i="1"/>
  <c r="L242" i="1"/>
  <c r="L243" i="1"/>
  <c r="L244" i="1"/>
  <c r="L245" i="1"/>
  <c r="L246" i="1"/>
  <c r="L247" i="1"/>
  <c r="L248" i="1"/>
  <c r="L249" i="1"/>
  <c r="L250" i="1"/>
  <c r="L251" i="1"/>
  <c r="L252" i="1"/>
  <c r="L253" i="1"/>
  <c r="L254" i="1"/>
  <c r="L255" i="1"/>
  <c r="L256" i="1"/>
  <c r="L257" i="1"/>
  <c r="L258" i="1"/>
  <c r="L259" i="1"/>
  <c r="L260" i="1"/>
  <c r="J106" i="1"/>
  <c r="K106" i="1" s="1"/>
  <c r="J68" i="1"/>
  <c r="K68" i="1" s="1"/>
  <c r="J67" i="1"/>
  <c r="K67" i="1" s="1"/>
  <c r="J66" i="1"/>
  <c r="K66" i="1" s="1"/>
  <c r="J65" i="1"/>
  <c r="K65" i="1" s="1"/>
  <c r="J64" i="1"/>
  <c r="K64" i="1" s="1"/>
  <c r="J63" i="1"/>
  <c r="K63" i="1" s="1"/>
  <c r="J10" i="1"/>
  <c r="L10" i="1" s="1"/>
  <c r="J53" i="1"/>
  <c r="K53" i="1" s="1"/>
  <c r="J54" i="1"/>
  <c r="K54" i="1" s="1"/>
  <c r="J57" i="1"/>
  <c r="K57" i="1" s="1"/>
  <c r="J70" i="1"/>
  <c r="K70" i="1" s="1"/>
  <c r="J46" i="1"/>
  <c r="K46" i="1" s="1"/>
  <c r="J71" i="1"/>
  <c r="K71" i="1" s="1"/>
  <c r="J82" i="1"/>
  <c r="K82" i="1" s="1"/>
  <c r="J59" i="1"/>
  <c r="K59" i="1" s="1"/>
  <c r="J88" i="1"/>
  <c r="K88" i="1" s="1"/>
  <c r="J62" i="1"/>
  <c r="K62" i="1" s="1"/>
  <c r="J72" i="1"/>
  <c r="K72" i="1" s="1"/>
  <c r="J166" i="1"/>
  <c r="K166" i="1" s="1"/>
  <c r="J89" i="1"/>
  <c r="K89" i="1" s="1"/>
  <c r="J110" i="1"/>
  <c r="K110" i="1" s="1"/>
  <c r="J43" i="1"/>
  <c r="K43" i="1" s="1"/>
  <c r="J47" i="1"/>
  <c r="K47" i="1" s="1"/>
  <c r="J48" i="1"/>
  <c r="K48" i="1" s="1"/>
  <c r="J60" i="1"/>
  <c r="K60" i="1" s="1"/>
  <c r="J83" i="1"/>
  <c r="K83" i="1" s="1"/>
  <c r="J103" i="1"/>
  <c r="K103" i="1" s="1"/>
  <c r="J111" i="1"/>
  <c r="K111" i="1" s="1"/>
  <c r="J104" i="1"/>
  <c r="K104" i="1" s="1"/>
  <c r="J93" i="1"/>
  <c r="K93" i="1" s="1"/>
  <c r="J94" i="1"/>
  <c r="K94" i="1" s="1"/>
  <c r="J112" i="1"/>
  <c r="K112" i="1" s="1"/>
  <c r="J90" i="1"/>
  <c r="K90" i="1" s="1"/>
  <c r="J84" i="1"/>
  <c r="K84" i="1" s="1"/>
  <c r="J95" i="1"/>
  <c r="K95" i="1" s="1"/>
  <c r="J91" i="1"/>
  <c r="K91" i="1" s="1"/>
  <c r="J96" i="1"/>
  <c r="K96" i="1" s="1"/>
  <c r="J113" i="1"/>
  <c r="K113" i="1" s="1"/>
  <c r="J126" i="1"/>
  <c r="K126" i="1" s="1"/>
  <c r="J105" i="1"/>
  <c r="K105" i="1" s="1"/>
  <c r="J50" i="1"/>
  <c r="K50" i="1" s="1"/>
  <c r="J127" i="1"/>
  <c r="K127" i="1" s="1"/>
  <c r="J164" i="1"/>
  <c r="K164" i="1" s="1"/>
  <c r="J114" i="1"/>
  <c r="K114" i="1" s="1"/>
  <c r="J61" i="1"/>
  <c r="K61" i="1" s="1"/>
  <c r="J55" i="1"/>
  <c r="K55" i="1" s="1"/>
  <c r="J56" i="1"/>
  <c r="K56" i="1" s="1"/>
  <c r="J69" i="1"/>
  <c r="K69" i="1" s="1"/>
  <c r="J107" i="1"/>
  <c r="K107" i="1" s="1"/>
  <c r="J97" i="1"/>
  <c r="K97" i="1" s="1"/>
  <c r="J147" i="1"/>
  <c r="K147" i="1" s="1"/>
  <c r="J149" i="1"/>
  <c r="K149" i="1" s="1"/>
  <c r="J154" i="1"/>
  <c r="K154" i="1" s="1"/>
  <c r="J155" i="1"/>
  <c r="K155" i="1" s="1"/>
  <c r="J124" i="1"/>
  <c r="K124" i="1" s="1"/>
  <c r="J85" i="1"/>
  <c r="K85" i="1" s="1"/>
  <c r="J150" i="1"/>
  <c r="K150" i="1" s="1"/>
  <c r="J148" i="1"/>
  <c r="K148" i="1" s="1"/>
  <c r="J137" i="1"/>
  <c r="K137" i="1" s="1"/>
  <c r="J140" i="1"/>
  <c r="K140" i="1" s="1"/>
  <c r="J142" i="1"/>
  <c r="K142" i="1" s="1"/>
  <c r="J134" i="1"/>
  <c r="K134" i="1" s="1"/>
  <c r="J138" i="1"/>
  <c r="K138" i="1" s="1"/>
  <c r="J165" i="1"/>
  <c r="K165" i="1" s="1"/>
  <c r="J139" i="1"/>
  <c r="K139" i="1" s="1"/>
  <c r="J157" i="1"/>
  <c r="K157" i="1" s="1"/>
  <c r="J158" i="1"/>
  <c r="K158" i="1" s="1"/>
  <c r="J156" i="1"/>
  <c r="K156" i="1" s="1"/>
  <c r="J128" i="1"/>
  <c r="K128" i="1" s="1"/>
  <c r="J131" i="1"/>
  <c r="K131" i="1" s="1"/>
  <c r="J132" i="1"/>
  <c r="K132" i="1" s="1"/>
  <c r="J159" i="1"/>
  <c r="K159" i="1" s="1"/>
  <c r="J125" i="1"/>
  <c r="K125" i="1" s="1"/>
  <c r="J92" i="1"/>
  <c r="K92" i="1" s="1"/>
  <c r="J160" i="1"/>
  <c r="K160" i="1" s="1"/>
  <c r="J161" i="1"/>
  <c r="K161" i="1" s="1"/>
  <c r="J12" i="1"/>
  <c r="L12" i="1" s="1"/>
  <c r="J162" i="1"/>
  <c r="K162" i="1" s="1"/>
  <c r="L162" i="1" s="1"/>
  <c r="J163" i="1"/>
  <c r="K163" i="1" s="1"/>
  <c r="L163" i="1" s="1"/>
  <c r="J143" i="1"/>
  <c r="K143" i="1" s="1"/>
  <c r="L143" i="1" s="1"/>
  <c r="J129" i="1"/>
  <c r="K129" i="1" s="1"/>
  <c r="L129" i="1" s="1"/>
  <c r="J144" i="1"/>
  <c r="K144" i="1" s="1"/>
  <c r="L144" i="1" s="1"/>
  <c r="J141" i="1"/>
  <c r="K141" i="1" s="1"/>
  <c r="L141" i="1" s="1"/>
  <c r="J145" i="1"/>
  <c r="K145" i="1" s="1"/>
  <c r="L145" i="1" s="1"/>
  <c r="J117" i="1"/>
  <c r="K117" i="1" s="1"/>
  <c r="L117" i="1" s="1"/>
  <c r="J58" i="1"/>
  <c r="K58" i="1" s="1"/>
  <c r="I61" i="1"/>
  <c r="K12" i="1" l="1"/>
  <c r="I12" i="1" s="1"/>
  <c r="K10" i="1"/>
  <c r="I10" i="1" s="1"/>
  <c r="J262" i="1"/>
  <c r="K262" i="1" l="1"/>
  <c r="M266" i="1" s="1"/>
  <c r="M267" i="1" l="1"/>
</calcChain>
</file>

<file path=xl/sharedStrings.xml><?xml version="1.0" encoding="utf-8"?>
<sst xmlns="http://schemas.openxmlformats.org/spreadsheetml/2006/main" count="666" uniqueCount="436">
  <si>
    <t>COMITE EJECUTOR DE INFRAESTRUCTURAS DE ZONAS TURISTICAS CEIZTUR</t>
  </si>
  <si>
    <t>INFORME PAGO A PROVEEDORES</t>
  </si>
  <si>
    <t>ITEM</t>
  </si>
  <si>
    <t>PROVEEDOR</t>
  </si>
  <si>
    <t>CONCEPTO</t>
  </si>
  <si>
    <t>FACTURA No.(NCF)</t>
  </si>
  <si>
    <t>FECHA FACTURA</t>
  </si>
  <si>
    <t>MONTO FACTURADO</t>
  </si>
  <si>
    <t xml:space="preserve">FECHA FIN FACTURA </t>
  </si>
  <si>
    <t>MONTO PAGADO A LA FECHA</t>
  </si>
  <si>
    <t>MONTO PENDIENTE</t>
  </si>
  <si>
    <t>ESTADO (COMPLETO, PENDIENTE Y ATRASADO)3</t>
  </si>
  <si>
    <t>DOC. PAGO</t>
  </si>
  <si>
    <t>FECHA LIB</t>
  </si>
  <si>
    <t>Laboratorios Orbis, SA</t>
  </si>
  <si>
    <t>B1500004170</t>
  </si>
  <si>
    <t xml:space="preserve"> Via Smart Auto Paint, SRL</t>
  </si>
  <si>
    <t xml:space="preserve">Factura No. 0085, Pago de deducible. </t>
  </si>
  <si>
    <t>B1500000085</t>
  </si>
  <si>
    <t>Altice Dominicana, SA</t>
  </si>
  <si>
    <t>Completo</t>
  </si>
  <si>
    <t>SMO Mujeres Industriales, SRL</t>
  </si>
  <si>
    <t>Comercial Daniel Luciano Paredes, SRL</t>
  </si>
  <si>
    <t>Tamira Group, SRL</t>
  </si>
  <si>
    <t>B&amp;F MERCANTIL, SRL</t>
  </si>
  <si>
    <t>Seguros Reservas, SA</t>
  </si>
  <si>
    <t>Implementos y Maquinarias (IMCA), S.A.</t>
  </si>
  <si>
    <t>GTG Industrial, SRL</t>
  </si>
  <si>
    <t>Freddy Bolivar De Jesus Almonte Brito</t>
  </si>
  <si>
    <t>INSTITUTO DE FORMACION TURISTICA DEL CARIBE</t>
  </si>
  <si>
    <t>E450000000175</t>
  </si>
  <si>
    <t>LUCEMAS SUPPLY, SRL</t>
  </si>
  <si>
    <t>Suplidora Reysa, EIRL</t>
  </si>
  <si>
    <t>COMPANIA DOMINICANA DE TELEFONOS C POR A</t>
  </si>
  <si>
    <t>Grupo Marfa, SRL</t>
  </si>
  <si>
    <t>E450000006887</t>
  </si>
  <si>
    <t>E450000000184</t>
  </si>
  <si>
    <t>E450000000185</t>
  </si>
  <si>
    <t>B1500000147</t>
  </si>
  <si>
    <t>SDQ Training Center, SRL</t>
  </si>
  <si>
    <t>Constructora Sol BKJ, SRL</t>
  </si>
  <si>
    <t>Factura No. 0118, Estudios de suelo Palya los Minos, Rios San Juan, Maria Trinidad Sanchez.</t>
  </si>
  <si>
    <t>B1500000118</t>
  </si>
  <si>
    <t>Factura No. 0119, Estudio de suelo Extension Mirador Punta Rusia, Puerto Plata</t>
  </si>
  <si>
    <t>B1500000119</t>
  </si>
  <si>
    <t>Factura no. 1030. Servicio de almuerzo para los colaboradores del CEIZTUR.</t>
  </si>
  <si>
    <t>B1500001030</t>
  </si>
  <si>
    <t>Factura no. 1029. Servicio de almuerzo para los colaboradores del CEIZTUR.</t>
  </si>
  <si>
    <t>B1500001029</t>
  </si>
  <si>
    <t>Factura No. 0120, Estudios de suelo Extension Sosua Sur, Puerto Plata.</t>
  </si>
  <si>
    <t>B1500000120</t>
  </si>
  <si>
    <t>E450000000188</t>
  </si>
  <si>
    <t>B1500001147</t>
  </si>
  <si>
    <t>B1500000055</t>
  </si>
  <si>
    <t>SERD NET, SRL</t>
  </si>
  <si>
    <t>B1500000112</t>
  </si>
  <si>
    <t>Nu Energy SRL</t>
  </si>
  <si>
    <t>B1500000170</t>
  </si>
  <si>
    <t>E450000000444</t>
  </si>
  <si>
    <t>Devialsa, Desarrollo Vial, SRL</t>
  </si>
  <si>
    <t>Project and Construction Services PCS, SRL</t>
  </si>
  <si>
    <t>Constructora CAG, SRL</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</si>
  <si>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</si>
  <si>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</si>
  <si>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</si>
  <si>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</si>
  <si>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</si>
  <si>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</si>
  <si>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</si>
  <si>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</si>
  <si>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</si>
  <si>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</si>
  <si>
    <t>AL 31/8/2025</t>
  </si>
  <si>
    <t>HUMANO SEGUROS S A</t>
  </si>
  <si>
    <t>CENTRO DE EXPORTACION E INVERSIONES DE LA REPUBLICA DOMINICANA</t>
  </si>
  <si>
    <t>XIOMARA DEL CARMEN MARMOLEJOS ACOSTA</t>
  </si>
  <si>
    <t>GRUPO DIARIO LIBRE S A</t>
  </si>
  <si>
    <t>Bozzetto, SRL</t>
  </si>
  <si>
    <t>Adivig, SRL</t>
  </si>
  <si>
    <t>CARMEN ENICIA CHEVALIER DE CASADO</t>
  </si>
  <si>
    <t>Soluciones de Tecnologia Guerrero Peña, SRL</t>
  </si>
  <si>
    <t>Romiva, SRL</t>
  </si>
  <si>
    <t>CS Caribbean Services, SRL</t>
  </si>
  <si>
    <t>Luminario M &amp; M. S.R.L</t>
  </si>
  <si>
    <t>Impresos C&amp;M, SRL</t>
  </si>
  <si>
    <t>Editora Listin Diario, SA</t>
  </si>
  <si>
    <t>PRODUCCIONES CUCALAMBE, SRL</t>
  </si>
  <si>
    <t>Alda Group &amp; Consulting, SRL</t>
  </si>
  <si>
    <t>REFRIASU LOGÍSTIC AND CONSTRUCTION S.R.L.</t>
  </si>
  <si>
    <t>Almacenes Casa Vito, SRL</t>
  </si>
  <si>
    <t>Green Site Ingenieria y Construcción, SRL</t>
  </si>
  <si>
    <t>CPU Servicios, SRL</t>
  </si>
  <si>
    <t>MARIO JOSE HURTADO IMBERT</t>
  </si>
  <si>
    <t>ITCORP GONGLOSS, SRL</t>
  </si>
  <si>
    <t>Sistemas &amp; Tecnología, SRL</t>
  </si>
  <si>
    <t>Oliortiz Confort Supply S.R.L</t>
  </si>
  <si>
    <t>Multiservicios Y Construcciones Easyfixxer, SRL</t>
  </si>
  <si>
    <t>Galen Office Supply, SRL</t>
  </si>
  <si>
    <t>Consorcio Solsanit, SRL</t>
  </si>
  <si>
    <t>Daf Trading, SRL</t>
  </si>
  <si>
    <t>MAXIMILIANO ENCARNACION MEJIA</t>
  </si>
  <si>
    <t>OMX Multiservicios, SRL</t>
  </si>
  <si>
    <t>Critical Power, SRL</t>
  </si>
  <si>
    <t>ARQUICONSTRUSA S A</t>
  </si>
  <si>
    <t>Consorcio PPNorte</t>
  </si>
  <si>
    <t>Pago Fact. No. 0055. Contratación de servicio de desayunos y almuerzos para los Operativos del Programa Nacional de Limpieza de Playa ,Balnearios, y Emergencias o Situaciones prevista del (PNLPB), según anexos.</t>
  </si>
  <si>
    <t>Pago factura No. 0243, Servicios de Contratación de Estudios Médicos de preempleo para el CEIZTUR, según anexos.</t>
  </si>
  <si>
    <t>Pago Factura No. 6887.Renovación de la Póliza de Seguro No. 2-2-814-0014122, para Equipos de Maquinaria y Contratistas correspondiente a 6 Tractores JOHN DEERE y  4 Barredoras SURF RAKE con vigencia 01 de agosto 2025 hasta el 1 de agosto 2026, según anexo</t>
  </si>
  <si>
    <t>Pago factura No. 5070, Correspondiente al mes de agosto del  2025, del Seguro Medico de Salud a los empleados del CEIZTUR, según anexos.</t>
  </si>
  <si>
    <t>Pago Factura No. 0079. Cesión de derecho Contrato 32-2021 por los gastos de mantenimiento del edificio del CEI-RD espacio concedido al CEIZTUR, correspondiente al mes de agosto 2025.</t>
  </si>
  <si>
    <t>Pago Fact. No. 1147, por concepto de Tramites Legales de Documentos, según anexos.</t>
  </si>
  <si>
    <t>Pago Factura No.0095; Por el Alquiler de un inmueble que aloja oficinas de la policía de Turismo POLITUR, correspondiente al mes de agosto 2025.</t>
  </si>
  <si>
    <t>Pago factura No. 0444. Servicio de Publicación en dos Periódicos por dos días para Convocatoria a Licitación Pública Nacional con ref.: CEIZTUR-CCC-LPN-2025-0002,(Días 28 y 29 de junio 2025), según anexos.</t>
  </si>
  <si>
    <t>Pago factura No. 0019. Contratación de Estudios Geotécnicos (Construcción vía de acceso a Playa Las Canas/Jumunuco tramo calle sabina-escuela compadre Pascual), según anexos.</t>
  </si>
  <si>
    <t>Pago Avance 20% del monto RD$14,532,972.35 Contrato No. 08-2025. Suministro e instalación de equipos de aires acondicionados para la 4ta. planta del Edificio de ProDominicana.</t>
  </si>
  <si>
    <t>Pago Fact. No. 0169, Cub. No.25 Proy. No.371 Cont. No.2-2022; Mejoramiento del Malecón Santo Domingo Este.</t>
  </si>
  <si>
    <t>Pago factura No. 0799. Adquisición de 400 Fardos de Agua para los Brigadistas que estarán Participando en el Operativo de Limpieza realizado por el PNLPB, destinado a MiPymes Mujer (compra de 66 fardos).</t>
  </si>
  <si>
    <t>Pago Factura No 1058, por concepto de Tramites Legales de Documentos, según anexos.</t>
  </si>
  <si>
    <t>Pago factura No. 0031. Adquisición de equipos y componentes tecnológicos para uso de distintos Departamentos de la institución, destinado a MiPymes (Disco duro para el servidor HPE), según anexos.</t>
  </si>
  <si>
    <t>Pago factura No. 0215. Adquisición Materiales Gastable de Oficina para uso de la Institución, destinado a Mipymes, segun anexos.</t>
  </si>
  <si>
    <t>Pago Fact. No 1153, por concepto de Tramites Legales de Documentos, según anexos.</t>
  </si>
  <si>
    <t>Pago factura No. 0313. Adquisición Materiales de Limpieza (guantes) para uso de la institución, destinado a MiPymes, segun anexos.</t>
  </si>
  <si>
    <t>Pago factura No. 0800. Adquisición Materiales Gastable de Oficina para uso de la Institución, destinado a Mipymes, segun anexos.</t>
  </si>
  <si>
    <t>Pago factura No. 0157. Suministro e Instalación de Laminado a Vehículos de la Flotilla de la Institución, destinado a Mipymes mujer, segun anexos</t>
  </si>
  <si>
    <t>Pago factura No. 0406. Adquisición de Talonarios para desembolso de Tickets de combustible segun anexos.</t>
  </si>
  <si>
    <t>Pago factura No. 0264. Adquisición de materiales de higiene y limpieza para uso de la institución, segun anexos.</t>
  </si>
  <si>
    <t>Pago Factura no. 7155, por los servicios de renta mensual de Internet móvil para las cámaras de vídeo vigilancia instaladas en Playa Macao correspondientes al mes de agosto  del 2025, según anexos.</t>
  </si>
  <si>
    <t>Pago factura no.1281. Servicio para contratación de publicidad en dos periódicos de circulación nacional para Convocatorias de Licitación Publica Nacional (publicación Ref.: CEIZTUR-CCC-LPN-2025-0002, los días 28 y 29 de julio 2025)  según anexos.</t>
  </si>
  <si>
    <t>Pago factura No. 0057. Contratación de Servicio de Desayunos y Almuerzos para los Operativos del Programa Nacional de Limpieza de Playas, Balnearios del PNLPB, destinado a MiPymes, (400 desayunos y 400 almuerzos Zona Norte),según anexos</t>
  </si>
  <si>
    <t>Pago factura No. 0040. Contratación de Servicio de Desayunos y Almuerzos para los Operativos del Programa Nacional de Limpieza de Playas, Balnearios (PNLPB), destinado a MiPymes, (Zona Este y Zona Sur),según anexo</t>
  </si>
  <si>
    <t>Pago factura No. 5138, Adquisición papel toalla y servilletas de papel para utilizado por las oficinas de la institución, según anexos.</t>
  </si>
  <si>
    <t>Pago factura No. 0147. Adquisición de equipos de medición para ser usado en control de calidad y fiscalización, relanzamiento (1 instrumento de medición hormigón esclerómetro y 1 Telurometro), según anexos.</t>
  </si>
  <si>
    <t>Pago factura No. 0463. Servicio para contratación de publicidad en dos Periódicos de circulación nacional  para Convocatoria a Licitación Pública Nacional con ref.: CEIZTUR-CCC-LPN-2025-0003,(Días 14 y 15 de agosto 2025), según anexos.</t>
  </si>
  <si>
    <t>Pago factura No. 0324, Contratación para Servicio de Mantenimiento Preventivo y Correctivo de Aires Acondicionado de la Institución por nueve meses o hasta agotar monto contratado, según anexos.</t>
  </si>
  <si>
    <t>Pago Fact. No. 1161, Por concepto de Tramites Legales de Documentos, según anexos.</t>
  </si>
  <si>
    <t>Pago Fact. 0112. Contratación de Servicio de Mantenimiento Preventivo y Correctivo Para Barredoras de la Institución, según anexos.</t>
  </si>
  <si>
    <t>Pago Factura No.0035, Proy. No.402, Lote 2: Supervisión de la Cub No.5 del Proyecto No. 401; Construcción de Parque Urbano, Municipio Bajos de Haina, Provincia San Cristóbal, Contrato No. 24-2023.</t>
  </si>
  <si>
    <t>Pago Fact. No. 0142, Cub. No. 3 Proy. No.420 Contrato No. 25-2024; Reconstrucción Parque Central Juan Pablo Duarte y su entorno municipio Samaná, provincia Samaná.</t>
  </si>
  <si>
    <t>Pago Fact. No. 0170, Cub. No.26 Proy. No.371 Cont. No.2-2022; Mejoramiento del Malecón Santo Domingo Este.</t>
  </si>
  <si>
    <t>Pago Fact. No. 0069, Cub. No. 6 Proy. No.421 Contrato No. 24-2024; Reconstrucción del Muelle Turístico de Miches, Provincia El Seibo. Relanzamiento</t>
  </si>
  <si>
    <t>Pago Fact. No. 0324, Cub. No.6, Proy. No.408 Contrato No.1-2024; Construcción de la Terminal Turística del Puerto de Barahona, Municipio Santa Cruz, Provincia Barahona. Lote 1: Demoliciones, Mejoramiento de Suelo, Nivelación y Confección de Plataforma.</t>
  </si>
  <si>
    <t>Pago Factura No. 7887, Servicios de Renta Mensual de las Flotas del CEIZTUR, correspondiente al mes de julio 2025, según anexos.</t>
  </si>
  <si>
    <t>Pago factura No. 0148. Adquisición de Componentes y Accesorios Tecnológicos para uso de la Institución, destinado a MiPymes (Fortiswiich 248E-FPOE), según anexos.</t>
  </si>
  <si>
    <t>Pago factura No. 0007. Adquisición  de Fundas Plásticas para uso en el Programa Nacional de Limpieza de Playas y Balnearios (PNLPB), según anexos.</t>
  </si>
  <si>
    <t>Pago factura No. 0013. Adquisición de Herramientas para la Brigada del Programa Nacional de Limpieza de Playas y Balnearios del (PNLPB). Destinado a MiPymes mujer (guantes de nitrilo y tela, rastrillo tipo araña metal y de plastico), segun anexos.</t>
  </si>
  <si>
    <t>Pago Factura No. 1166, Por concepto de Tramites Legales de Documentos, según anexos.</t>
  </si>
  <si>
    <t>Pago factura No. 0024. Adquisición de Herramientas para la Brigada del Programa Nacional de Limpieza de Playas y Balnearios del (PNLPB). Destinado a MiPymes mujer (50 botas de goma), según anexos.</t>
  </si>
  <si>
    <t>Pago factura No. 0565. Servicio de Alquiler de Furgón para almacén provisional de los trabajos de restauración del monumento Alcázar de Colon, Ciudad, Colonial, Distrito Nacional, (Pago agosto), segun anexos.</t>
  </si>
  <si>
    <t>Pago factura No. 0802. Adquisición de 66 Fardos de Agua para los Brigadistas que estarán Participando en el Operativo de Limpieza realizado por el PNLPB, destinado a MiPymes Mujer.</t>
  </si>
  <si>
    <t>Pago factura No. 0471. Servicio para contratación de publicidad en dos periódicos de circulación nacional para Convocatoria de Licitación Pública Nacional (Publicacion  Ref.: CEIZTUR-CCC-LPN-2025-0004, los dias 20 y 21 de agosto 2025 segun anexos.</t>
  </si>
  <si>
    <t>Pago factura No. 0311. Capacitaciones Varias para los Colaboradores de la Institución (Diseño arquitectónico AutoCAD) según anexos.</t>
  </si>
  <si>
    <t>Pago factura No. 0433. Adquisición de Toners y Cartuchos para uso de la Institución, Destinado a MiPymes Mujer, (toner HP 201A amarillo, toner HP 201A azul, toner HP 201A negro, toner HP 201A rosado y toner HP 206a negro) según anexos.</t>
  </si>
  <si>
    <t>Pago fact. No.0234, Cub. No.33 Proy. No.11 Cont. No.91-2014, Construcción de Sistema de Alcantarillado Sanitario Linea de Impulsión y Planta de Tratamiento para Las Terrenas Samana.</t>
  </si>
  <si>
    <t>Pago fact. No.0103, Cub. No.6 Proy. No.401  Contrato No.22-2023; Construcción de Parque Urbano, Municipio Bajos de Haina, Provincia San Cristóbal ,Relanzamiento; Lote 1: Construcción de Parque urbano Municipio de Haina, Provincia San Cristobal.</t>
  </si>
  <si>
    <t>Pago Fact. No. 0276, Cub. No.6 Proy. No.404 Contrato No.25-2023; Reconstrucción de las Calles del Municipio de Sosúa Provincia Puerto Plata.</t>
  </si>
  <si>
    <t>Pago factura No. 1807. Servicio de alquiler de grúa para el movimiento del generador eléctrico de Ceiztur en la institución, segun anexos.</t>
  </si>
  <si>
    <t>Pago factura No. 0072. Adquisición Materiales Gastable de Oficina para uso de la Institución, destinado a Mipymes (papel timbrado), segun anexos.</t>
  </si>
  <si>
    <t>Pago factura No. 1236. Adquisición de Herramientas para la Brigada del Programa Nacional de Limpieza de Playas y Balnearios del (PNLPB). Destinado a MiPymes mujer (125 unidades de pala cuadrada de corte), segun anexos.</t>
  </si>
  <si>
    <t>Pago Fact. No. 0382, Cub. No.3 Proy. No. 424  Cont. No. 28-2024; Reconstrucción Vía de Acceso a Playa Teco, Distrito Municipal Maimón, Provincia Puerto Plata.</t>
  </si>
  <si>
    <t>Pago factura No. 0574. Adquisición de Componentes y Accesorios Tecnológicos para la Institución, destinado a MiPymes, según anexos.</t>
  </si>
  <si>
    <t>Pago factura No. 0721 Contratación de servicio Gold por un año para UPS de la institución, según anexos.</t>
  </si>
  <si>
    <t>Pago Fact. No. 0020, Cub. No.17,  Proy. No.389, Contrato No. 28-2022; Reconstrucción Vía de Acceso al Salto de Aguas Blancas, Municipio de Constanza, La Vega.</t>
  </si>
  <si>
    <t>Pago Fact. No.0007, Cub. No.7 Proy. No.373 Contrato No. 7-2022; Mejoramiento del Frente Costero de la Playa Sosua, Provincia Puerto Plata (Plaza Norte) Lote 2.</t>
  </si>
  <si>
    <t>2811</t>
  </si>
  <si>
    <t>2815</t>
  </si>
  <si>
    <t>3060</t>
  </si>
  <si>
    <t>3065</t>
  </si>
  <si>
    <t>3069</t>
  </si>
  <si>
    <t>3075</t>
  </si>
  <si>
    <t>3077</t>
  </si>
  <si>
    <t>3079</t>
  </si>
  <si>
    <t>3085</t>
  </si>
  <si>
    <t>3093</t>
  </si>
  <si>
    <t>3096</t>
  </si>
  <si>
    <t>3098</t>
  </si>
  <si>
    <t>3100</t>
  </si>
  <si>
    <t>3102</t>
  </si>
  <si>
    <t>3105</t>
  </si>
  <si>
    <t>3107</t>
  </si>
  <si>
    <t>3111</t>
  </si>
  <si>
    <t>3115</t>
  </si>
  <si>
    <t>3120</t>
  </si>
  <si>
    <t>3122</t>
  </si>
  <si>
    <t>3132</t>
  </si>
  <si>
    <t>3138</t>
  </si>
  <si>
    <t>3140</t>
  </si>
  <si>
    <t>3145</t>
  </si>
  <si>
    <t>3149</t>
  </si>
  <si>
    <t>3151</t>
  </si>
  <si>
    <t>3155</t>
  </si>
  <si>
    <t>11/08/2025</t>
  </si>
  <si>
    <t>27/08/2025</t>
  </si>
  <si>
    <t>28/08/2025</t>
  </si>
  <si>
    <t>29/08/2025</t>
  </si>
  <si>
    <t>30/08/2025</t>
  </si>
  <si>
    <t>Pago facturas No. 0175 Contratacion de Servicio de mantenimiento general y reparación por garantía de tractores y barredoras para limpieza de playas del PNLPB, segun anexos.</t>
  </si>
  <si>
    <t>Pago facturas No.0184 Contratacion de Servicio de mantenimiento general y reparación por garantía de tractores y barredoras para limpieza de playas del PNLPB, segun anexos.</t>
  </si>
  <si>
    <t>Pago facturas No. 0185  Contratacion de Servicio de mantenimiento general y reparación por garantía de tractores y barredoras para limpieza de playas del PNLPB, segun anexos.</t>
  </si>
  <si>
    <t>Pago facturas No. 0188 Contratacion de Servicio de mantenimiento general y reparación por garantía de tractores y barredoras para limpieza de playas del PNLPB, segun anexos.</t>
  </si>
  <si>
    <t>B1500000243</t>
  </si>
  <si>
    <t>E450000005070</t>
  </si>
  <si>
    <t>B1500000079</t>
  </si>
  <si>
    <t>B1500000095</t>
  </si>
  <si>
    <t>B1500000019</t>
  </si>
  <si>
    <t>B1500000169</t>
  </si>
  <si>
    <t>B1500000799</t>
  </si>
  <si>
    <t>N/A</t>
  </si>
  <si>
    <t>B1500001058</t>
  </si>
  <si>
    <t>Pago factura factura No. 0798. Adqulslción de Insumos para uao de la Institución, dirigido a MlPymes, según aneaos</t>
  </si>
  <si>
    <t>B1500000798</t>
  </si>
  <si>
    <t>B1500000031</t>
  </si>
  <si>
    <t>B1500000215</t>
  </si>
  <si>
    <t>B1500000313</t>
  </si>
  <si>
    <t>B1500001153</t>
  </si>
  <si>
    <t>B1500000800</t>
  </si>
  <si>
    <t>B1500000157</t>
  </si>
  <si>
    <t>B1500000406</t>
  </si>
  <si>
    <t>B1500000264</t>
  </si>
  <si>
    <t>E450000017155</t>
  </si>
  <si>
    <t>E450000001281</t>
  </si>
  <si>
    <t>B1500000057</t>
  </si>
  <si>
    <t>B1500000040</t>
  </si>
  <si>
    <t>B1500005138</t>
  </si>
  <si>
    <t>E450000000463</t>
  </si>
  <si>
    <t>B1500000324</t>
  </si>
  <si>
    <t>B1500001161</t>
  </si>
  <si>
    <t>Pago facturas No. 3661 Contratación de los Servicios de Mantenimientos preventivos y correctivos en Taller de los Vehículos de la Institución, Dirigido a MIPYMES, segun anexos.</t>
  </si>
  <si>
    <t>Pago facturas No. 3662. Contratación de los Servicios de Mantenimientos preventivos y correctivos en Taller de los Vehículos de la Institución, Dirigido a MIPYMES, segun anexos.</t>
  </si>
  <si>
    <t>Pago facturas No.3663. Contratación de los Servicios de Mantenimientos preventivos y correctivos en Taller de los Vehículos de la Institución, Dirigido a MIPYMES, segun anexos.</t>
  </si>
  <si>
    <t>Pago facturas No.  3664. Contratación de los Servicios de Mantenimientos preventivos y correctivos en Taller de los Vehículos de la Institución, Dirigido a MIPYMES, segun anexos.</t>
  </si>
  <si>
    <t>Pago facturas No.  3665. Contratación de los Servicios de Mantenimientos preventivos y correctivos en Taller de los Vehículos de la Institución, Dirigido a MIPYMES, segun anexos.</t>
  </si>
  <si>
    <t>Pago facturas No. 3666. Contratación de los Servicios de Mantenimientos preventivos y correctivos en Taller de los Vehículos de la Institución, Dirigido a MIPYMES, segun anexos.</t>
  </si>
  <si>
    <t>Pago facturas No.3667. Contratación de los Servicios de Mantenimientos preventivos y correctivos en Taller de los Vehículos de la Institución, Dirigido a MIPYMES, segun anexos.</t>
  </si>
  <si>
    <t>B1500003661</t>
  </si>
  <si>
    <t>B1500003662</t>
  </si>
  <si>
    <t>B1500003663</t>
  </si>
  <si>
    <t>B1500003666</t>
  </si>
  <si>
    <t>B1500003667</t>
  </si>
  <si>
    <t>B1500003664</t>
  </si>
  <si>
    <t>B1500003665</t>
  </si>
  <si>
    <t>Pago factura No. 1037. Correspondiente al servicio de almuerzo para los empleados del CEIZTUR, del 21 al 25 de julio y del 28 de julio al 01 de agosto del 2025, según anexos.</t>
  </si>
  <si>
    <t>Pago factura No. 1038. Correspondiente al servicio de almuerzo para los empleados del CEIZTUR, del 21 al 25 de julio y del 28 de julio al 01 de agosto del 2025, según anexos.</t>
  </si>
  <si>
    <t>B1500001037</t>
  </si>
  <si>
    <t xml:space="preserve">B1500001038 </t>
  </si>
  <si>
    <t>B1500000035</t>
  </si>
  <si>
    <t>B1500000142</t>
  </si>
  <si>
    <t>B1500000069</t>
  </si>
  <si>
    <t>E450000087887</t>
  </si>
  <si>
    <t>E450000000148</t>
  </si>
  <si>
    <t>E450000000007</t>
  </si>
  <si>
    <t>B1500000013</t>
  </si>
  <si>
    <t>B1500001166</t>
  </si>
  <si>
    <t>B1500000024</t>
  </si>
  <si>
    <t>B1500000565</t>
  </si>
  <si>
    <t>B1500000802</t>
  </si>
  <si>
    <t>E450000000471</t>
  </si>
  <si>
    <t>B1500000311</t>
  </si>
  <si>
    <t>B1500000433</t>
  </si>
  <si>
    <t>B1500000234</t>
  </si>
  <si>
    <t>B1500000103</t>
  </si>
  <si>
    <t>B1500000276</t>
  </si>
  <si>
    <t>B1500001807</t>
  </si>
  <si>
    <t>B1500000072</t>
  </si>
  <si>
    <t>B1500001236</t>
  </si>
  <si>
    <t>B1500000382</t>
  </si>
  <si>
    <t>B1500000574</t>
  </si>
  <si>
    <t>B1500000721</t>
  </si>
  <si>
    <t>B1500000020</t>
  </si>
  <si>
    <t>B1500000007</t>
  </si>
  <si>
    <t>Inversiones Express, SRL</t>
  </si>
  <si>
    <t xml:space="preserve">Factura No. 0170. Renovacion de licencias informatica para uso de la institucion. </t>
  </si>
  <si>
    <t xml:space="preserve">	ESCUELA DE ALTA DIRECCION BARNA</t>
  </si>
  <si>
    <t>Factura No. 1207.  Programa de Desarrollo de Competencias Directivas en el Estado para un colaborador de la institucion.</t>
  </si>
  <si>
    <t>B1500001207</t>
  </si>
  <si>
    <t>MYTRAK TECHNOLOGY SRL</t>
  </si>
  <si>
    <t>Factura No. 0275. Plan mensual de los dervicios de GPS para uso de la institucion.</t>
  </si>
  <si>
    <t>B1500000275</t>
  </si>
  <si>
    <t>Factura No. 1297. Servicio de publicacion en medios oficiales el proceso de licitacion publica Nacional CEIZTUR-CCC-LPN-2025-0003.</t>
  </si>
  <si>
    <t>E450000001297</t>
  </si>
  <si>
    <t xml:space="preserve">MRO Mantenimiento Operación &amp; Reparacion </t>
  </si>
  <si>
    <t>B1500001074</t>
  </si>
  <si>
    <t xml:space="preserve">Francheska Martinez Ramon </t>
  </si>
  <si>
    <t>Factura no. 1074. Adquisicion de herraminetas para el Programa Nacional  de Limpieza de Playas y Balneareos  de la institucion.</t>
  </si>
  <si>
    <t>Factura 0074 servicios de desayunos y almuerzos para los operativos del Programa Nacional  de Limpieza de Playas y Balneareos  de la institucion.</t>
  </si>
  <si>
    <t>B1500000074</t>
  </si>
  <si>
    <t xml:space="preserve">Maderas Tropicales, SRL </t>
  </si>
  <si>
    <t>Factura 0245. Suministro, transplante, manetenimiento y recuperacion de palmas Cana en el Malecon de Cabrera, Municipio de Cabrera, Provincia Maria Trinidad Sanchez .</t>
  </si>
  <si>
    <t>B1500000245</t>
  </si>
  <si>
    <t>Factura No. 4170, Servicios de llenado de  agua fina botellon 5gls.</t>
  </si>
  <si>
    <t>Factura No. 4593.  Servicios de llenado de  agua fina botellon 5gls.</t>
  </si>
  <si>
    <t>B15000004593</t>
  </si>
  <si>
    <t>Factura No. 4590.  Servicios de llenado de  agua fina botellon 5gls.</t>
  </si>
  <si>
    <t>B15000004590</t>
  </si>
  <si>
    <t>Factura No. 4592.  Servicios de llenado de  agua fina botellon 5gls.</t>
  </si>
  <si>
    <t>B15000004592</t>
  </si>
  <si>
    <t>Factura No. 4591.  Servicios de llenado de  agua fina botellon 5gls.</t>
  </si>
  <si>
    <t>B15000004591</t>
  </si>
  <si>
    <t>Santo Domingo Motors Company, SA</t>
  </si>
  <si>
    <t>Factura No. 3133  Servicio de mantenimiento  correspondiente a  la flotilla vehicular del CEIZTUR y POLITUR.</t>
  </si>
  <si>
    <t>Factura No. 3794  Servicio de mantenimiento  correspondiente a  la flotilla vehicular del CEIZTUR y POLITUR.</t>
  </si>
  <si>
    <t>Factura No. 3666  Servicio de mantenimiento  correspondiente a  la flotilla vehicular del CEIZTUR y POLITUR.</t>
  </si>
  <si>
    <t>E450000003666</t>
  </si>
  <si>
    <t>Factura No. 3695  Servicio de mantenimiento  correspondiente a  la flotilla vehicular del CEIZTUR y POLITUR.</t>
  </si>
  <si>
    <t>E450000003695</t>
  </si>
  <si>
    <t>Factura No. 3697  Servicio de mantenimiento  correspondiente a  la flotilla vehicular del CEIZTUR y POLITUR.</t>
  </si>
  <si>
    <t>E450000003697</t>
  </si>
  <si>
    <t>Factura No. 3699  Servicio de mantenimiento  correspondiente a  la flotilla vehicular del CEIZTUR y POLITUR.</t>
  </si>
  <si>
    <t>E450000003699</t>
  </si>
  <si>
    <t>Factura No. 3702  Servicio de mantenimiento  correspondiente a  la flotilla vehicular del CEIZTUR y POLITUR.</t>
  </si>
  <si>
    <t>E450000003702</t>
  </si>
  <si>
    <t>Factura No. 3703  Servicio de mantenimiento  correspondiente a  la flotilla vehicular del CEIZTUR y POLITUR.</t>
  </si>
  <si>
    <t>E450000003703</t>
  </si>
  <si>
    <t>Factura No. 3704  Servicio de mantenimiento  correspondiente a  la flotilla vehicular del CEIZTUR y POLITUR.</t>
  </si>
  <si>
    <t>E450000003704</t>
  </si>
  <si>
    <t>Factura No. 3705 Servicio de mantenimiento  correspondiente a  la flotilla vehicular del CEIZTUR y POLITUR.</t>
  </si>
  <si>
    <t>E450000003705</t>
  </si>
  <si>
    <t>Factura No. 3706  Servicio de mantenimiento  correspondiente a  la flotilla vehicular del CEIZTUR y POLITUR.</t>
  </si>
  <si>
    <t>E450000003706</t>
  </si>
  <si>
    <t>Factura No. 3759  Servicio de mantenimiento  correspondiente a  la flotilla vehicular del CEIZTUR y POLITUR.</t>
  </si>
  <si>
    <t>E450000003759</t>
  </si>
  <si>
    <t>Factura No. 3760  Servicio de mantenimiento  correspondiente a  la flotilla vehicular del CEIZTUR y POLITUR.</t>
  </si>
  <si>
    <t>E450000003760</t>
  </si>
  <si>
    <t>E450000003794</t>
  </si>
  <si>
    <t>Factura No. 3800  Servicio de mantenimiento  correspondiente a  la flotilla vehicular del CEIZTUR y POLITUR.</t>
  </si>
  <si>
    <t>E450000003800</t>
  </si>
  <si>
    <t>Factura No. 3805  Servicio de mantenimiento  correspondiente a  la flotilla vehicular del CEIZTUR y POLITUR.</t>
  </si>
  <si>
    <t>E450000003805</t>
  </si>
  <si>
    <t>Factura No. 3806  Servicio de mantenimiento  correspondiente a  la flotilla vehicular del CEIZTUR y POLITUR.</t>
  </si>
  <si>
    <t>E45000000386</t>
  </si>
  <si>
    <t>Factura No. 3808  Servicio de mantenimiento  correspondiente a  la flotilla vehicular del CEIZTUR y POLITUR.</t>
  </si>
  <si>
    <t>E450000003808</t>
  </si>
  <si>
    <t>Factura No. 3827  Servicio de mantenimiento  correspondiente a  la flotilla vehicular del CEIZTUR y POLITUR.</t>
  </si>
  <si>
    <t>E450000003827</t>
  </si>
  <si>
    <t>Factura No. 3832  Servicio de mantenimiento  correspondiente a  la flotilla vehicular del CEIZTUR y POLITUR.</t>
  </si>
  <si>
    <t>E450000003832</t>
  </si>
  <si>
    <t>Factura No. 3840  Servicio de mantenimiento  correspondiente a  la flotilla vehicular del CEIZTUR y POLITUR.</t>
  </si>
  <si>
    <t>E450000003840</t>
  </si>
  <si>
    <t>Factura No. 3841  Servicio de mantenimiento  correspondiente a  la flotilla vehicular del CEIZTUR y POLITUR.</t>
  </si>
  <si>
    <t>E450000003481</t>
  </si>
  <si>
    <t>Factura No. 3860  Servicio de mantenimiento  correspondiente a  la flotilla vehicular del CEIZTUR y POLITUR.</t>
  </si>
  <si>
    <t>E450000003860</t>
  </si>
  <si>
    <t>Factura No. 3866  Servicio de mantenimiento  correspondiente a  la flotilla vehicular del CEIZTUR y POLITUR.</t>
  </si>
  <si>
    <t>E450000003866</t>
  </si>
  <si>
    <t>Factura No. 3909  Servicio de mantenimiento  correspondiente a  la flotilla vehicular del CEIZTUR y POLITUR.</t>
  </si>
  <si>
    <t>E450000003909</t>
  </si>
  <si>
    <t>Pago facturas No.0207 Contratacion de Servicio de mantenimiento general y reparación por garantía de tractores y barredoras para limpieza de playas del PNLPB, segun anexos.</t>
  </si>
  <si>
    <t>E450000000207</t>
  </si>
  <si>
    <t>B1500000113</t>
  </si>
  <si>
    <t>B1500000114</t>
  </si>
  <si>
    <t>B1500000115</t>
  </si>
  <si>
    <t>B1500001041</t>
  </si>
  <si>
    <t>B1500001042</t>
  </si>
  <si>
    <t>Factura  0114. Contratación de Servicio de Mantenimiento Preventivo y Correctivo Para Barredoras de la Institución, según anexos.</t>
  </si>
  <si>
    <t>Factura  0113. Contratación de Servicio de Mantenimiento Preventivo y Correctivo Para Barredoras de la Institución, según anexos.</t>
  </si>
  <si>
    <t>Factura  0115. Contratación de Servicio de Mantenimiento Preventivo y Correctivo Para Barredoras de la Institución, según anexos.</t>
  </si>
  <si>
    <t>Factura No. 1042. Correspondiente al servicio de almuerzo para los empleados del CEIZTUR, del 11 al 15 de agosto , según anexos.</t>
  </si>
  <si>
    <t>Factura  NO. 7399. Inclusion a la poliza de seguros 2-2-814-0014122 Equipo de Maquinaria y Contratistas vigencia desde el 01/8/2025 hasta 01/08/2026.</t>
  </si>
  <si>
    <t>E450000007399</t>
  </si>
  <si>
    <t>Factura  No. 1041. Correspondiente al servicio de almuerzo para los empleados del CEIZTUR, del 04 al 08 de agosto , según anexos.</t>
  </si>
  <si>
    <t xml:space="preserve">	PONTIFICIA UNIVERSIDAD CATOLICA MADRE Y MAESTRA</t>
  </si>
  <si>
    <t>Factura No. 1142. Curso especializado ortografia y redaccion de informes para dos colaboradoras de la institucion.</t>
  </si>
  <si>
    <t>E450000001142</t>
  </si>
  <si>
    <t>Santo Domingo Motors Company SA</t>
  </si>
  <si>
    <t>Factura No. 3016  Servicio de mantenimiento  correspondiente a  la flotilla vehicular del CEIZTUR y POLITUR.</t>
  </si>
  <si>
    <t>E450000003016</t>
  </si>
  <si>
    <t>Factura No. 3066  Servicio de mantenimiento  correspondiente a  la flotilla vehicular del CEIZTUR y POLITUR.</t>
  </si>
  <si>
    <t>E450000003066</t>
  </si>
  <si>
    <t>Factura No. 3071  Servicio de mantenimiento  correspondiente a  la flotilla vehicular del CEIZTUR y POLITUR.</t>
  </si>
  <si>
    <t>E450000003071</t>
  </si>
  <si>
    <t>Factura No. 3080  Servicio de mantenimiento  correspondiente a  la flotilla vehicular del CEIZTUR y POLITUR.</t>
  </si>
  <si>
    <t>E450000003080</t>
  </si>
  <si>
    <t>Factura No. 3114  Servicio de mantenimiento  correspondiente a  la flotilla vehicular del CEIZTUR y POLITUR.</t>
  </si>
  <si>
    <t>E450000003114</t>
  </si>
  <si>
    <t>Factura No. 3121  Servicio de mantenimiento  correspondiente a  la flotilla vehicular del CEIZTUR y POLITUR.</t>
  </si>
  <si>
    <t>E450000003121</t>
  </si>
  <si>
    <t>Factura No. 3126  Servicio de mantenimiento  correspondiente a  la flotilla vehicular del CEIZTUR y POLITUR.</t>
  </si>
  <si>
    <t>E450000003126</t>
  </si>
  <si>
    <t>Factura No. 3127  Servicio de mantenimiento  correspondiente a  la flotilla vehicular del CEIZTUR y POLITUR.</t>
  </si>
  <si>
    <t>E450000003127</t>
  </si>
  <si>
    <t>Factura No. 3131  Servicio de mantenimiento  correspondiente a  la flotilla vehicular del CEIZTUR y POLITUR.</t>
  </si>
  <si>
    <t>E450000003131</t>
  </si>
  <si>
    <t>E450000003133</t>
  </si>
  <si>
    <t>Factura No. 3137  Servicio de mantenimiento  correspondiente a  la flotilla vehicular del CEIZTUR y POLITUR.</t>
  </si>
  <si>
    <t>E450000003137</t>
  </si>
  <si>
    <t>Factura No. 3138  Servicio de mantenimiento  correspondiente a  la flotilla vehicular del CEIZTUR y POLITUR.</t>
  </si>
  <si>
    <t>E450000003138</t>
  </si>
  <si>
    <t>Factura No. 3143  Servicio de mantenimiento  correspondiente a  la flotilla vehicular del CEIZTUR y POLITUR.</t>
  </si>
  <si>
    <t>E450000003143</t>
  </si>
  <si>
    <t>Factura No. 3191  Servicio de mantenimiento  correspondiente a  la flotilla vehicular del CEIZTUR y POLITUR.</t>
  </si>
  <si>
    <t>E450000003191</t>
  </si>
  <si>
    <t>Factura No. 3326  Servicio de mantenimiento  correspondiente a  la flotilla vehicular del CEIZTUR y POLITUR.</t>
  </si>
  <si>
    <t>E450000003326</t>
  </si>
  <si>
    <t xml:space="preserve">Factura no. 3350. Servicio de mantenimiento correpondiente a la flotilla vehicular del CEIZTUR y POLITUR. </t>
  </si>
  <si>
    <t>E450000003350</t>
  </si>
  <si>
    <t xml:space="preserve">Factura no. 3336. Servicio de mantenimiento correpondiente a la flotilla vehicular del CEIZTUR y POLITUR. </t>
  </si>
  <si>
    <t>E450000003336</t>
  </si>
  <si>
    <t xml:space="preserve">Factura no. 3331. Servicio de mantenimiento correpondiente a la flotilla vehicular del CEIZTUR y POLITUR. </t>
  </si>
  <si>
    <t>E450000003331</t>
  </si>
  <si>
    <t xml:space="preserve">Factura no. 3338. Servicio de mantenimiento correpondiente a la flotilla vehicular del CEIZTUR y POLITUR. </t>
  </si>
  <si>
    <t>E450000003338</t>
  </si>
  <si>
    <t xml:space="preserve">Factura no. 3332. Servicio de mantenimiento correpondiente a la flotilla vehicular del CEIZTUR y POLITUR. </t>
  </si>
  <si>
    <t>E450000003332</t>
  </si>
  <si>
    <t xml:space="preserve">Factura no. 3339. Servicio de mantenimiento correpondiente a la flotilla vehicular del CEIZTUR y POLITUR. </t>
  </si>
  <si>
    <t>E450000003339</t>
  </si>
  <si>
    <t xml:space="preserve">Factura no. 3343. Servicio de mantenimiento correpondiente a la flotilla vehicular del CEIZTUR y POLITUR. </t>
  </si>
  <si>
    <t>E450000003343</t>
  </si>
  <si>
    <t xml:space="preserve">Factura no. 3456. Servicio de mantenimiento correpondiente a la flotilla vehicular del CEIZTUR y POLITUR. </t>
  </si>
  <si>
    <t>E450000003456</t>
  </si>
  <si>
    <t xml:space="preserve">Factura no. 3337. Servicio de mantenimiento correpondiente a la flotilla vehicular del CEIZTUR y POLITUR. </t>
  </si>
  <si>
    <t>E450000003337</t>
  </si>
  <si>
    <t xml:space="preserve">Factura no. 3325. Servicio de mantenimiento correpondiente a la flotilla vehicular del CEIZTUR y POLITUR. </t>
  </si>
  <si>
    <t>E450000003325</t>
  </si>
  <si>
    <t>Factura No. 3389  Servicio de mantenimiento  correspondiente a  la flotilla vehicular del CEIZTUR y POLITUR.</t>
  </si>
  <si>
    <t>E450000003389</t>
  </si>
  <si>
    <t>Factura No. 3390  Servicio de mantenimiento  correspondiente a  la flotilla vehicular del CEIZTUR y POLITUR.</t>
  </si>
  <si>
    <t>E450000003390</t>
  </si>
  <si>
    <t>Factura No. 3387  Servicio de mantenimiento  correspondiente a  la flotilla vehicular del CEIZTUR y POLITUR.</t>
  </si>
  <si>
    <t>E450000003387</t>
  </si>
  <si>
    <t>Factura No. 3374  Servicio de mantenimiento  correspondiente a  la flotilla vehicular del CEIZTUR y POLITUR.</t>
  </si>
  <si>
    <t>E450000003374</t>
  </si>
  <si>
    <t>Factura No. 3470  Servicio de mantenimiento  correspondiente a  la flotilla vehicular del CEIZTUR y POLITUR.</t>
  </si>
  <si>
    <t>E450000003470</t>
  </si>
  <si>
    <t>Factura No. 3471  Servicio de mantenimiento  correspondiente a  la flotilla vehicular del CEIZTUR y POLITUR.</t>
  </si>
  <si>
    <t>E450000003471</t>
  </si>
  <si>
    <t>Factura No. 3500  Servicio de mantenimiento  correspondiente a  la flotilla vehicular del CEIZTUR y POLITUR.</t>
  </si>
  <si>
    <t>E450000003500</t>
  </si>
  <si>
    <t>Factura No. 3505  Servicio de mantenimiento  correspondiente a  la flotilla vehicular del CEIZTUR y POLITUR.</t>
  </si>
  <si>
    <t>E450000003505</t>
  </si>
  <si>
    <t>Factura No. 3559  Servicio de mantenimiento  correspondiente a  la flotilla vehicular del CEIZTUR y POLITUR.</t>
  </si>
  <si>
    <t>E450000003559</t>
  </si>
  <si>
    <t>Factura No. 3573  Servicio de mantenimiento  correspondiente a  la flotilla vehicular del CEIZTUR y POLITUR.</t>
  </si>
  <si>
    <t>E450000003573</t>
  </si>
  <si>
    <t>Factura No. 3581  Servicio de mantenimiento  correspondiente a  la flotilla vehicular del CEIZTUR y POLITUR.</t>
  </si>
  <si>
    <t>E450000003581</t>
  </si>
  <si>
    <t xml:space="preserve">Instituto de Formacion Turistica del Caribe </t>
  </si>
  <si>
    <t>Grupo Diario Libre 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</si>
</sst>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9" x14ac:knownFonts="1">
    <font>
      <sz val="11"/>
      <color theme="1"/>
      <name val="Aptos Narrow"/>
      <family val="2"/>
      <scheme val="minor"/>
    </font>
    <font>
      <sz val="11"/>
      <color theme="1"/>
      <name val="Aptos Narrow"/>
      <family val="2"/>
      <scheme val="minor"/>
    </font>
    <font>
      <sz val="10"/>
      <color theme="1"/>
      <name val="Century Gothic"/>
      <family val="2"/>
    </font>
    <font>
      <b/>
      <sz val="10"/>
      <name val="Century Gothic"/>
      <family val="2"/>
    </font>
    <font>
      <b/>
      <sz val="10"/>
      <color rgb="FFFF0000"/>
      <name val="Century Gothic"/>
      <family val="2"/>
    </font>
    <font>
      <b/>
      <sz val="9"/>
      <color rgb="FFFF0000"/>
      <name val="Century Gothic"/>
      <family val="2"/>
    </font>
    <font>
      <b/>
      <sz val="10"/>
      <color theme="1"/>
      <name val="Century Gothic"/>
      <family val="2"/>
    </font>
    <font>
      <b/>
      <sz val="9"/>
      <color theme="1"/>
      <name val="Century Gothic"/>
      <family val="2"/>
    </font>
    <font>
      <sz val="10"/>
      <color rgb="FFFF0000"/>
      <name val="Century Gothic"/>
      <family val="2"/>
    </font>
    <font>
      <sz val="9"/>
      <color theme="1"/>
      <name val="Century Gothic"/>
      <family val="2"/>
    </font>
    <font>
      <sz val="12"/>
      <color rgb="FF000000"/>
      <name val="Century Gothic"/>
      <family val="2"/>
    </font>
    <font>
      <b/>
      <sz val="10"/>
      <color rgb="FF000000"/>
      <name val="Century Gothic"/>
      <family val="2"/>
    </font>
    <font>
      <sz val="8"/>
      <name val="Aptos Narrow"/>
      <family val="2"/>
      <scheme val="minor"/>
    </font>
    <font>
      <sz val="11"/>
      <color theme="1"/>
      <name val="Century Gothic"/>
      <family val="2"/>
    </font>
    <font>
      <b/>
      <sz val="11"/>
      <color theme="1"/>
      <name val="Century Gothic"/>
      <family val="2"/>
    </font>
    <font>
      <sz val="11"/>
      <color theme="1"/>
      <name val="Book Antiqua"/>
      <family val="1"/>
    </font>
    <font>
      <b/>
      <sz val="11"/>
      <name val="Century Gothic"/>
      <family val="2"/>
    </font>
    <font>
      <sz val="11"/>
      <color rgb="FF000000"/>
      <name val="Century Gothic"/>
      <family val="2"/>
    </font>
    <font>
      <b/>
      <sz val="11"/>
      <color rgb="FF000000"/>
      <name val="Century Gothic"/>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14" fontId="2" fillId="0" borderId="0" xfId="0" applyNumberFormat="1" applyFont="1" applyAlignment="1">
      <alignment horizont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left"/>
    </xf>
    <xf numFmtId="165" fontId="2" fillId="0" borderId="0" xfId="0" applyNumberFormat="1" applyFont="1" applyAlignment="1">
      <alignment horizontal="center"/>
    </xf>
    <xf numFmtId="0" fontId="2" fillId="0" borderId="0" xfId="0" applyFont="1"/>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5" fillId="2" borderId="0" xfId="0" applyNumberFormat="1" applyFont="1" applyFill="1" applyAlignment="1">
      <alignment horizontal="center" vertical="center"/>
    </xf>
    <xf numFmtId="0" fontId="4" fillId="2" borderId="0" xfId="0" applyFont="1" applyFill="1" applyAlignment="1">
      <alignment horizontal="center"/>
    </xf>
    <xf numFmtId="14" fontId="4" fillId="2" borderId="0" xfId="0" applyNumberFormat="1" applyFont="1" applyFill="1"/>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64" fontId="4" fillId="2" borderId="0" xfId="0" applyNumberFormat="1" applyFont="1" applyFill="1" applyAlignment="1">
      <alignment horizontal="center"/>
    </xf>
    <xf numFmtId="165" fontId="4" fillId="2" borderId="0" xfId="0" applyNumberFormat="1" applyFont="1" applyFill="1" applyAlignment="1">
      <alignment horizontal="center"/>
    </xf>
    <xf numFmtId="1" fontId="6" fillId="3" borderId="1" xfId="0" applyNumberFormat="1" applyFont="1" applyFill="1" applyBorder="1" applyAlignment="1">
      <alignment horizontal="center" vertical="center"/>
    </xf>
    <xf numFmtId="43"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164" fontId="6" fillId="3" borderId="1" xfId="1" applyFont="1" applyFill="1" applyBorder="1" applyAlignment="1">
      <alignment horizontal="center" vertical="center" wrapText="1"/>
    </xf>
    <xf numFmtId="2" fontId="2" fillId="0" borderId="0" xfId="0" applyNumberFormat="1" applyFont="1" applyAlignment="1">
      <alignment horizont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164" fontId="2" fillId="0" borderId="0" xfId="1" applyFont="1" applyFill="1" applyAlignment="1">
      <alignment horizontal="center" vertical="center"/>
    </xf>
    <xf numFmtId="14" fontId="2" fillId="0" borderId="0" xfId="0" applyNumberFormat="1" applyFont="1" applyAlignment="1">
      <alignment horizontal="left" vertical="center"/>
    </xf>
    <xf numFmtId="164" fontId="2" fillId="0" borderId="0" xfId="1" applyFont="1" applyFill="1" applyAlignment="1">
      <alignment horizontal="left" vertical="center"/>
    </xf>
    <xf numFmtId="166" fontId="2" fillId="0" borderId="0" xfId="0" applyNumberFormat="1" applyFont="1" applyAlignment="1">
      <alignment horizontal="left" vertical="center"/>
    </xf>
    <xf numFmtId="0" fontId="8" fillId="0" borderId="0" xfId="0" applyFont="1" applyAlignment="1">
      <alignment horizontal="center"/>
    </xf>
    <xf numFmtId="14" fontId="8" fillId="0" borderId="0" xfId="0" applyNumberFormat="1" applyFont="1" applyAlignment="1">
      <alignment horizont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164" fontId="2" fillId="0" borderId="0" xfId="1" applyFont="1" applyAlignment="1">
      <alignment horizontal="left" vertical="center"/>
    </xf>
    <xf numFmtId="49" fontId="9" fillId="0" borderId="0" xfId="0" applyNumberFormat="1" applyFont="1" applyAlignment="1">
      <alignment horizontal="center" vertical="center"/>
    </xf>
    <xf numFmtId="43"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left" wrapText="1"/>
    </xf>
    <xf numFmtId="0" fontId="9" fillId="0" borderId="0" xfId="0" applyFont="1" applyAlignment="1">
      <alignment horizontal="center" vertical="center"/>
    </xf>
    <xf numFmtId="43" fontId="2" fillId="0" borderId="0" xfId="0" applyNumberFormat="1" applyFont="1" applyAlignment="1">
      <alignment vertical="center" wrapText="1"/>
    </xf>
    <xf numFmtId="43" fontId="2" fillId="0" borderId="0" xfId="0" applyNumberFormat="1" applyFont="1" applyAlignment="1">
      <alignment horizontal="left" vertical="center"/>
    </xf>
    <xf numFmtId="164" fontId="2" fillId="0" borderId="0" xfId="1" applyFont="1" applyAlignment="1">
      <alignment horizontal="center" vertical="center"/>
    </xf>
    <xf numFmtId="0" fontId="2" fillId="0" borderId="0" xfId="0" applyFont="1" applyAlignment="1">
      <alignment horizontal="left" vertical="center"/>
    </xf>
    <xf numFmtId="43" fontId="6" fillId="3" borderId="1" xfId="0" applyNumberFormat="1" applyFont="1" applyFill="1" applyBorder="1" applyAlignment="1">
      <alignment horizontal="left" vertical="center" wrapText="1"/>
    </xf>
    <xf numFmtId="0" fontId="6" fillId="0" borderId="0" xfId="0" applyFont="1" applyAlignment="1">
      <alignment horizontal="center" wrapText="1"/>
    </xf>
    <xf numFmtId="0" fontId="11" fillId="0" borderId="0" xfId="0" applyFont="1" applyAlignment="1">
      <alignment horizontal="center" vertical="center" wrapText="1"/>
    </xf>
    <xf numFmtId="0" fontId="10" fillId="0" borderId="0" xfId="0" applyFont="1" applyAlignment="1">
      <alignment horizontal="center"/>
    </xf>
    <xf numFmtId="0" fontId="4" fillId="2" borderId="0" xfId="0" applyFont="1" applyFill="1" applyAlignment="1">
      <alignment horizontal="left" vertical="center"/>
    </xf>
    <xf numFmtId="0" fontId="13" fillId="0" borderId="0" xfId="0" applyFont="1"/>
    <xf numFmtId="0" fontId="13" fillId="0" borderId="0" xfId="0" applyFont="1" applyAlignment="1">
      <alignment horizontal="center"/>
    </xf>
    <xf numFmtId="43" fontId="13" fillId="0" borderId="0" xfId="0" applyNumberFormat="1" applyFont="1" applyAlignment="1">
      <alignment vertical="center" wrapText="1"/>
    </xf>
    <xf numFmtId="49" fontId="13" fillId="0" borderId="0" xfId="0" applyNumberFormat="1" applyFont="1" applyAlignment="1">
      <alignment horizontal="center" vertical="center" wrapText="1"/>
    </xf>
    <xf numFmtId="43" fontId="13" fillId="0" borderId="0" xfId="0" applyNumberFormat="1" applyFont="1" applyAlignment="1">
      <alignment horizontal="left" vertical="center"/>
    </xf>
    <xf numFmtId="14" fontId="13" fillId="0" borderId="0" xfId="0" applyNumberFormat="1" applyFont="1" applyAlignment="1">
      <alignment horizontal="center" vertical="center"/>
    </xf>
    <xf numFmtId="164" fontId="13" fillId="0" borderId="0" xfId="1" applyFont="1" applyAlignment="1">
      <alignment horizontal="left" vertical="center"/>
    </xf>
    <xf numFmtId="14" fontId="13" fillId="0" borderId="0" xfId="0" applyNumberFormat="1" applyFont="1" applyAlignment="1">
      <alignment horizontal="left" vertical="center"/>
    </xf>
    <xf numFmtId="164" fontId="13" fillId="0" borderId="0" xfId="1" applyFont="1" applyAlignment="1">
      <alignment horizontal="center" vertical="center"/>
    </xf>
    <xf numFmtId="166" fontId="13" fillId="0" borderId="0" xfId="0" applyNumberFormat="1" applyFont="1" applyAlignment="1">
      <alignment horizontal="left" vertical="center"/>
    </xf>
    <xf numFmtId="0" fontId="13" fillId="0" borderId="0" xfId="0" applyFont="1" applyAlignment="1">
      <alignment vertical="center" wrapText="1"/>
    </xf>
    <xf numFmtId="49" fontId="13" fillId="0" borderId="0" xfId="0" applyNumberFormat="1" applyFont="1" applyAlignment="1">
      <alignment horizontal="center" vertical="center"/>
    </xf>
    <xf numFmtId="0" fontId="13" fillId="0" borderId="0" xfId="0" applyFont="1" applyAlignment="1">
      <alignment horizontal="left" vertical="center"/>
    </xf>
    <xf numFmtId="43" fontId="13" fillId="0" borderId="0" xfId="0" applyNumberFormat="1" applyFont="1" applyAlignment="1">
      <alignment horizontal="center" vertical="center" wrapText="1"/>
    </xf>
    <xf numFmtId="164" fontId="13" fillId="0" borderId="0" xfId="1" applyFont="1" applyFill="1" applyAlignment="1">
      <alignment horizontal="center" vertical="center"/>
    </xf>
    <xf numFmtId="49" fontId="13" fillId="0" borderId="0" xfId="0" applyNumberFormat="1" applyFont="1" applyAlignment="1">
      <alignment horizontal="center" vertical="top" wrapText="1"/>
    </xf>
    <xf numFmtId="49" fontId="14" fillId="0" borderId="0" xfId="0" applyNumberFormat="1" applyFont="1" applyAlignment="1">
      <alignment horizontal="center" wrapText="1"/>
    </xf>
    <xf numFmtId="14" fontId="13" fillId="0" borderId="0" xfId="0" applyNumberFormat="1" applyFont="1" applyAlignment="1">
      <alignment horizontal="center"/>
    </xf>
    <xf numFmtId="164" fontId="14" fillId="0" borderId="2" xfId="1" applyFont="1" applyBorder="1" applyAlignment="1"/>
    <xf numFmtId="164" fontId="14" fillId="0" borderId="0" xfId="1" applyFont="1" applyBorder="1" applyAlignment="1">
      <alignment horizontal="left"/>
    </xf>
    <xf numFmtId="0" fontId="13" fillId="0" borderId="0" xfId="0" applyFont="1" applyAlignment="1">
      <alignment horizontal="center" vertical="center" wrapText="1"/>
    </xf>
    <xf numFmtId="164" fontId="13" fillId="0" borderId="0" xfId="1" applyFont="1" applyAlignment="1"/>
    <xf numFmtId="14" fontId="13" fillId="0" borderId="0" xfId="0" applyNumberFormat="1" applyFont="1" applyAlignment="1">
      <alignment horizontal="left"/>
    </xf>
    <xf numFmtId="49" fontId="15" fillId="0" borderId="0" xfId="0" applyNumberFormat="1" applyFont="1" applyAlignment="1">
      <alignment horizontal="center" vertical="center" wrapText="1"/>
    </xf>
    <xf numFmtId="0" fontId="16" fillId="0" borderId="0" xfId="0" applyFont="1" applyAlignment="1">
      <alignment horizontal="center" wrapText="1"/>
    </xf>
    <xf numFmtId="0" fontId="13" fillId="0" borderId="0" xfId="0" applyFont="1" applyAlignment="1">
      <alignment horizontal="left"/>
    </xf>
    <xf numFmtId="0" fontId="13" fillId="0" borderId="0" xfId="0" applyFont="1" applyAlignment="1">
      <alignment horizontal="center" wrapText="1"/>
    </xf>
    <xf numFmtId="0" fontId="16" fillId="0" borderId="0" xfId="0" applyFont="1" applyAlignment="1">
      <alignment horizontal="center"/>
    </xf>
    <xf numFmtId="0" fontId="14" fillId="0" borderId="0" xfId="0" applyFont="1" applyAlignment="1">
      <alignment horizontal="center" wrapText="1"/>
    </xf>
    <xf numFmtId="167" fontId="13" fillId="0" borderId="0" xfId="1" applyNumberFormat="1" applyFont="1" applyAlignment="1">
      <alignment horizontal="center"/>
    </xf>
    <xf numFmtId="0" fontId="17" fillId="0" borderId="0" xfId="0" applyFont="1" applyAlignment="1">
      <alignment horizontal="center"/>
    </xf>
    <xf numFmtId="0" fontId="14" fillId="0" borderId="0" xfId="0" applyFont="1" applyAlignment="1">
      <alignment horizontal="center" wrapText="1"/>
    </xf>
    <xf numFmtId="0" fontId="13" fillId="0" borderId="0" xfId="0" applyFont="1" applyAlignment="1">
      <alignment horizontal="center" wrapText="1"/>
    </xf>
    <xf numFmtId="0" fontId="18" fillId="0" borderId="0" xfId="0" applyFont="1" applyAlignment="1">
      <alignment horizontal="center" vertical="center" wrapText="1"/>
    </xf>
    <xf numFmtId="0" fontId="13" fillId="0" borderId="0" xfId="0" applyFont="1" applyAlignment="1">
      <alignment horizontal="left" wrapText="1"/>
    </xf>
    <xf numFmtId="0" fontId="13" fillId="0" borderId="0" xfId="0" applyFont="1" applyAlignment="1">
      <alignment horizontal="center" vertical="center"/>
    </xf>
    <xf numFmtId="43" fontId="13" fillId="0" borderId="0" xfId="0" applyNumberFormat="1" applyFont="1" applyAlignment="1">
      <alignment horizontal="center"/>
    </xf>
    <xf numFmtId="43" fontId="13" fillId="0" borderId="0" xfId="0" applyNumberFormat="1" applyFont="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3063422</xdr:colOff>
      <xdr:row>3</xdr:row>
      <xdr:rowOff>150544</xdr:rowOff>
    </xdr:to>
    <xdr:pic>
      <xdr:nvPicPr>
        <xdr:cNvPr id="2" name="Picture 1">
          <a:extLst>
            <a:ext uri="{FF2B5EF4-FFF2-40B4-BE49-F238E27FC236}">
              <a16:creationId xmlns:a16="http://schemas.microsoft.com/office/drawing/2014/main" id="{43118B3B-BC8A-4D69-BFFC-FAE2C3FABD39}"/>
            </a:ext>
          </a:extLst>
        </xdr:cNvPr>
        <xdr:cNvPicPr/>
      </xdr:nvPicPr>
      <xdr:blipFill rotWithShape="1">
        <a:blip xmlns:r="http://schemas.openxmlformats.org/officeDocument/2006/relationships" r:embed="rId1"/>
        <a:srcRect l="21147" t="21357" r="20430" b="67487"/>
        <a:stretch/>
      </xdr:blipFill>
      <xdr:spPr bwMode="auto">
        <a:xfrm>
          <a:off x="12700" y="27517"/>
          <a:ext cx="5971722" cy="66277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330C-9156-486A-90DC-D20D8536D151}">
  <dimension ref="A4:P275"/>
  <sheetViews>
    <sheetView showGridLines="0" tabSelected="1" view="pageBreakPreview" zoomScale="90" zoomScaleNormal="90" zoomScaleSheetLayoutView="90" workbookViewId="0">
      <pane xSplit="12" ySplit="9" topLeftCell="M160" activePane="bottomRight" state="frozen"/>
      <selection pane="topRight" activeCell="L1" sqref="L1"/>
      <selection pane="bottomLeft" activeCell="A10" sqref="A10"/>
      <selection pane="bottomRight" activeCell="D163" sqref="D163"/>
    </sheetView>
  </sheetViews>
  <sheetFormatPr baseColWidth="10" defaultColWidth="4.28515625" defaultRowHeight="14.25" x14ac:dyDescent="0.25"/>
  <cols>
    <col min="1" max="1" width="2.5703125" style="10" customWidth="1"/>
    <col min="2" max="2" width="7.85546875" style="1" customWidth="1"/>
    <col min="3" max="3" width="33.28515625" style="2" customWidth="1"/>
    <col min="4" max="4" width="77.28515625" style="42" customWidth="1"/>
    <col min="5" max="5" width="21.85546875" style="50" bestFit="1" customWidth="1"/>
    <col min="6" max="6" width="22.85546875" style="4" customWidth="1"/>
    <col min="7" max="7" width="17.5703125" style="5" customWidth="1"/>
    <col min="8" max="8" width="15.7109375" style="6" customWidth="1"/>
    <col min="9" max="9" width="15.7109375" style="7" hidden="1" customWidth="1"/>
    <col min="10" max="10" width="16.7109375" style="1" customWidth="1"/>
    <col min="11" max="11" width="14.85546875" style="1" customWidth="1"/>
    <col min="12" max="12" width="17.28515625" style="8" customWidth="1"/>
    <col min="13" max="13" width="18.140625" style="1" customWidth="1"/>
    <col min="14" max="14" width="15.28515625" style="1" bestFit="1" customWidth="1"/>
    <col min="15" max="15" width="4.28515625" style="10"/>
    <col min="16" max="16" width="4.28515625" style="11"/>
    <col min="17" max="16384" width="4.28515625" style="10"/>
  </cols>
  <sheetData>
    <row r="4" spans="1:16" ht="13.5" x14ac:dyDescent="0.25">
      <c r="D4" s="3"/>
      <c r="N4" s="9"/>
    </row>
    <row r="5" spans="1:16" ht="13.5" x14ac:dyDescent="0.25">
      <c r="B5" s="12" t="s">
        <v>0</v>
      </c>
      <c r="D5" s="3"/>
    </row>
    <row r="6" spans="1:16" ht="13.5" x14ac:dyDescent="0.25">
      <c r="B6" s="12" t="s">
        <v>1</v>
      </c>
      <c r="C6" s="13"/>
      <c r="D6" s="14"/>
      <c r="E6" s="55"/>
      <c r="F6" s="16"/>
      <c r="G6" s="17"/>
      <c r="H6" s="18"/>
      <c r="I6" s="19"/>
      <c r="J6" s="20"/>
      <c r="K6" s="20"/>
      <c r="M6" s="21"/>
      <c r="N6" s="22"/>
    </row>
    <row r="7" spans="1:16" ht="13.5" x14ac:dyDescent="0.25">
      <c r="B7" s="12" t="s">
        <v>72</v>
      </c>
      <c r="C7" s="13"/>
      <c r="D7" s="14"/>
      <c r="E7" s="55"/>
      <c r="F7" s="16"/>
      <c r="G7" s="20"/>
      <c r="H7" s="18"/>
      <c r="I7" s="19"/>
      <c r="J7" s="20"/>
      <c r="K7" s="20"/>
      <c r="M7" s="15"/>
      <c r="N7" s="15"/>
    </row>
    <row r="9" spans="1:16" s="1" customFormat="1" ht="51" x14ac:dyDescent="0.25">
      <c r="B9" s="23" t="s">
        <v>2</v>
      </c>
      <c r="C9" s="24" t="s">
        <v>3</v>
      </c>
      <c r="D9" s="25" t="s">
        <v>4</v>
      </c>
      <c r="E9" s="51" t="s">
        <v>5</v>
      </c>
      <c r="F9" s="24" t="s">
        <v>6</v>
      </c>
      <c r="G9" s="24" t="s">
        <v>7</v>
      </c>
      <c r="H9" s="24" t="s">
        <v>8</v>
      </c>
      <c r="I9" s="26"/>
      <c r="J9" s="24" t="s">
        <v>9</v>
      </c>
      <c r="K9" s="24" t="s">
        <v>10</v>
      </c>
      <c r="L9" s="24" t="s">
        <v>11</v>
      </c>
      <c r="M9" s="24" t="s">
        <v>12</v>
      </c>
      <c r="N9" s="24" t="s">
        <v>13</v>
      </c>
      <c r="P9" s="27"/>
    </row>
    <row r="10" spans="1:16" ht="44.25" customHeight="1" x14ac:dyDescent="0.3">
      <c r="A10" s="56"/>
      <c r="B10" s="57">
        <v>1</v>
      </c>
      <c r="C10" s="58" t="s">
        <v>14</v>
      </c>
      <c r="D10" s="59" t="s">
        <v>288</v>
      </c>
      <c r="E10" s="60" t="s">
        <v>15</v>
      </c>
      <c r="F10" s="61">
        <v>45779</v>
      </c>
      <c r="G10" s="62">
        <v>3245</v>
      </c>
      <c r="H10" s="63">
        <v>46022</v>
      </c>
      <c r="I10" s="41">
        <f>+G10-J10-K10</f>
        <v>0</v>
      </c>
      <c r="J10" s="64">
        <f>IF(M10&gt;0,G10,0)</f>
        <v>0</v>
      </c>
      <c r="K10" s="64">
        <f>IF(J10&gt;0,0,G10)</f>
        <v>3245</v>
      </c>
      <c r="L10" s="65" t="str">
        <f>IF(J10&gt;0,"Completo","Pendiente")</f>
        <v>Pendiente</v>
      </c>
      <c r="M10" s="35"/>
      <c r="N10" s="36"/>
    </row>
    <row r="11" spans="1:16" ht="36" customHeight="1" x14ac:dyDescent="0.25">
      <c r="B11" s="1">
        <v>2</v>
      </c>
      <c r="C11" s="47" t="s">
        <v>362</v>
      </c>
      <c r="D11" s="29" t="s">
        <v>363</v>
      </c>
      <c r="E11" s="48" t="s">
        <v>364</v>
      </c>
      <c r="F11" s="30">
        <v>45810</v>
      </c>
      <c r="G11" s="41">
        <v>18063.55</v>
      </c>
      <c r="H11" s="32">
        <v>46022</v>
      </c>
      <c r="I11" s="41">
        <v>0</v>
      </c>
      <c r="J11" s="49">
        <v>18063.55</v>
      </c>
      <c r="K11" s="49">
        <v>0</v>
      </c>
      <c r="L11" s="34" t="s">
        <v>20</v>
      </c>
      <c r="M11" s="35">
        <v>2817</v>
      </c>
      <c r="N11" s="36">
        <v>45881</v>
      </c>
    </row>
    <row r="12" spans="1:16" ht="18.75" customHeight="1" x14ac:dyDescent="0.3">
      <c r="A12" s="56"/>
      <c r="B12" s="57">
        <v>3</v>
      </c>
      <c r="C12" s="66" t="s">
        <v>16</v>
      </c>
      <c r="D12" s="67" t="s">
        <v>17</v>
      </c>
      <c r="E12" s="68" t="s">
        <v>18</v>
      </c>
      <c r="F12" s="61">
        <v>45810</v>
      </c>
      <c r="G12" s="62">
        <v>22495</v>
      </c>
      <c r="H12" s="63">
        <v>46022</v>
      </c>
      <c r="I12" s="41">
        <f>+G12-J12-K12</f>
        <v>0</v>
      </c>
      <c r="J12" s="64">
        <f>IF(M12&gt;0,G12,0)</f>
        <v>0</v>
      </c>
      <c r="K12" s="64">
        <f>IF(J12&gt;0,0,G12)</f>
        <v>22495</v>
      </c>
      <c r="L12" s="65" t="str">
        <f>IF(J12&gt;0,"Completo","Pendiente")</f>
        <v>Pendiente</v>
      </c>
      <c r="M12" s="35"/>
      <c r="N12" s="36"/>
    </row>
    <row r="13" spans="1:16" ht="27" x14ac:dyDescent="0.25">
      <c r="B13" s="1">
        <v>4</v>
      </c>
      <c r="C13" s="47" t="s">
        <v>362</v>
      </c>
      <c r="D13" s="29" t="s">
        <v>365</v>
      </c>
      <c r="E13" s="48" t="s">
        <v>366</v>
      </c>
      <c r="F13" s="30">
        <v>45811</v>
      </c>
      <c r="G13" s="41">
        <v>68296.929999999993</v>
      </c>
      <c r="H13" s="32">
        <v>46022</v>
      </c>
      <c r="I13" s="41">
        <v>0</v>
      </c>
      <c r="J13" s="49">
        <v>68296.929999999993</v>
      </c>
      <c r="K13" s="49">
        <v>0</v>
      </c>
      <c r="L13" s="34" t="s">
        <v>20</v>
      </c>
      <c r="M13" s="35">
        <v>2817</v>
      </c>
      <c r="N13" s="36">
        <v>45881</v>
      </c>
    </row>
    <row r="14" spans="1:16" ht="27" x14ac:dyDescent="0.25">
      <c r="B14" s="1">
        <v>5</v>
      </c>
      <c r="C14" s="47" t="s">
        <v>362</v>
      </c>
      <c r="D14" s="29" t="s">
        <v>367</v>
      </c>
      <c r="E14" s="48" t="s">
        <v>368</v>
      </c>
      <c r="F14" s="30">
        <v>45811</v>
      </c>
      <c r="G14" s="41">
        <v>56591.76</v>
      </c>
      <c r="H14" s="32">
        <v>46022</v>
      </c>
      <c r="I14" s="41">
        <v>0</v>
      </c>
      <c r="J14" s="49">
        <v>56591.76</v>
      </c>
      <c r="K14" s="49">
        <v>0</v>
      </c>
      <c r="L14" s="34" t="s">
        <v>20</v>
      </c>
      <c r="M14" s="35">
        <v>2817</v>
      </c>
      <c r="N14" s="36">
        <v>45881</v>
      </c>
    </row>
    <row r="15" spans="1:16" ht="27" x14ac:dyDescent="0.25">
      <c r="B15" s="1">
        <v>6</v>
      </c>
      <c r="C15" s="47" t="s">
        <v>362</v>
      </c>
      <c r="D15" s="29" t="s">
        <v>369</v>
      </c>
      <c r="E15" s="48" t="s">
        <v>370</v>
      </c>
      <c r="F15" s="30">
        <v>45812</v>
      </c>
      <c r="G15" s="41">
        <v>19882.75</v>
      </c>
      <c r="H15" s="32">
        <v>46022</v>
      </c>
      <c r="I15" s="41">
        <v>0</v>
      </c>
      <c r="J15" s="49">
        <v>19882.75</v>
      </c>
      <c r="K15" s="49">
        <v>0</v>
      </c>
      <c r="L15" s="34" t="s">
        <v>20</v>
      </c>
      <c r="M15" s="35">
        <v>2817</v>
      </c>
      <c r="N15" s="36">
        <v>45881</v>
      </c>
    </row>
    <row r="16" spans="1:16" ht="27" x14ac:dyDescent="0.25">
      <c r="B16" s="1">
        <v>7</v>
      </c>
      <c r="C16" s="47" t="s">
        <v>362</v>
      </c>
      <c r="D16" s="29" t="s">
        <v>371</v>
      </c>
      <c r="E16" s="48" t="s">
        <v>372</v>
      </c>
      <c r="F16" s="30">
        <v>45814</v>
      </c>
      <c r="G16" s="41">
        <v>3404.45</v>
      </c>
      <c r="H16" s="32">
        <v>46022</v>
      </c>
      <c r="I16" s="41">
        <v>0</v>
      </c>
      <c r="J16" s="49">
        <v>3404.45</v>
      </c>
      <c r="K16" s="49">
        <v>0</v>
      </c>
      <c r="L16" s="34" t="s">
        <v>20</v>
      </c>
      <c r="M16" s="35">
        <v>2817</v>
      </c>
      <c r="N16" s="36">
        <v>45881</v>
      </c>
    </row>
    <row r="17" spans="2:14" ht="27" x14ac:dyDescent="0.25">
      <c r="B17" s="1">
        <v>8</v>
      </c>
      <c r="C17" s="47" t="s">
        <v>362</v>
      </c>
      <c r="D17" s="29" t="s">
        <v>373</v>
      </c>
      <c r="E17" s="48" t="s">
        <v>374</v>
      </c>
      <c r="F17" s="30">
        <v>45814</v>
      </c>
      <c r="G17" s="41">
        <v>28965.31</v>
      </c>
      <c r="H17" s="32">
        <v>46022</v>
      </c>
      <c r="I17" s="41">
        <v>0</v>
      </c>
      <c r="J17" s="49">
        <v>28965.31</v>
      </c>
      <c r="K17" s="49">
        <v>0</v>
      </c>
      <c r="L17" s="34" t="s">
        <v>20</v>
      </c>
      <c r="M17" s="35">
        <v>2817</v>
      </c>
      <c r="N17" s="36">
        <v>45881</v>
      </c>
    </row>
    <row r="18" spans="2:14" ht="27" x14ac:dyDescent="0.25">
      <c r="B18" s="1">
        <v>9</v>
      </c>
      <c r="C18" s="47" t="s">
        <v>362</v>
      </c>
      <c r="D18" s="29" t="s">
        <v>375</v>
      </c>
      <c r="E18" s="48" t="s">
        <v>376</v>
      </c>
      <c r="F18" s="30">
        <v>45817</v>
      </c>
      <c r="G18" s="41">
        <v>48018.32</v>
      </c>
      <c r="H18" s="32">
        <v>46022</v>
      </c>
      <c r="I18" s="41">
        <v>0</v>
      </c>
      <c r="J18" s="49">
        <v>48018.32</v>
      </c>
      <c r="K18" s="49">
        <v>0</v>
      </c>
      <c r="L18" s="34" t="s">
        <v>20</v>
      </c>
      <c r="M18" s="35">
        <v>2817</v>
      </c>
      <c r="N18" s="36">
        <v>45881</v>
      </c>
    </row>
    <row r="19" spans="2:14" ht="27" x14ac:dyDescent="0.25">
      <c r="B19" s="1">
        <v>10</v>
      </c>
      <c r="C19" s="47" t="s">
        <v>362</v>
      </c>
      <c r="D19" s="29" t="s">
        <v>377</v>
      </c>
      <c r="E19" s="48" t="s">
        <v>378</v>
      </c>
      <c r="F19" s="30">
        <v>45817</v>
      </c>
      <c r="G19" s="41">
        <v>34436.33</v>
      </c>
      <c r="H19" s="32">
        <v>46022</v>
      </c>
      <c r="I19" s="41">
        <v>0</v>
      </c>
      <c r="J19" s="49">
        <v>34436.33</v>
      </c>
      <c r="K19" s="49">
        <v>0</v>
      </c>
      <c r="L19" s="34" t="s">
        <v>20</v>
      </c>
      <c r="M19" s="35">
        <v>2817</v>
      </c>
      <c r="N19" s="36">
        <v>45881</v>
      </c>
    </row>
    <row r="20" spans="2:14" ht="27" x14ac:dyDescent="0.25">
      <c r="B20" s="1">
        <v>11</v>
      </c>
      <c r="C20" s="47" t="s">
        <v>362</v>
      </c>
      <c r="D20" s="29" t="s">
        <v>379</v>
      </c>
      <c r="E20" s="48" t="s">
        <v>380</v>
      </c>
      <c r="F20" s="30">
        <v>45817</v>
      </c>
      <c r="G20" s="41">
        <v>11328.66</v>
      </c>
      <c r="H20" s="32">
        <v>46022</v>
      </c>
      <c r="I20" s="41">
        <v>0</v>
      </c>
      <c r="J20" s="49">
        <v>11328.66</v>
      </c>
      <c r="K20" s="49">
        <v>0</v>
      </c>
      <c r="L20" s="34" t="s">
        <v>20</v>
      </c>
      <c r="M20" s="35">
        <v>2817</v>
      </c>
      <c r="N20" s="36">
        <v>45881</v>
      </c>
    </row>
    <row r="21" spans="2:14" ht="27" x14ac:dyDescent="0.25">
      <c r="B21" s="1">
        <v>12</v>
      </c>
      <c r="C21" s="47" t="s">
        <v>362</v>
      </c>
      <c r="D21" s="29" t="s">
        <v>298</v>
      </c>
      <c r="E21" s="48" t="s">
        <v>381</v>
      </c>
      <c r="F21" s="30">
        <v>45817</v>
      </c>
      <c r="G21" s="33">
        <v>27265.15</v>
      </c>
      <c r="H21" s="32">
        <v>46022</v>
      </c>
      <c r="I21" s="33">
        <v>0</v>
      </c>
      <c r="J21" s="49">
        <v>27265.15</v>
      </c>
      <c r="K21" s="49">
        <v>0</v>
      </c>
      <c r="L21" s="34" t="s">
        <v>20</v>
      </c>
      <c r="M21" s="35">
        <v>2817</v>
      </c>
      <c r="N21" s="36">
        <v>45881</v>
      </c>
    </row>
    <row r="22" spans="2:14" ht="27" x14ac:dyDescent="0.25">
      <c r="B22" s="1">
        <v>13</v>
      </c>
      <c r="C22" s="47" t="s">
        <v>362</v>
      </c>
      <c r="D22" s="29" t="s">
        <v>382</v>
      </c>
      <c r="E22" s="48" t="s">
        <v>383</v>
      </c>
      <c r="F22" s="30">
        <v>45817</v>
      </c>
      <c r="G22" s="33">
        <v>64084</v>
      </c>
      <c r="H22" s="32">
        <v>46022</v>
      </c>
      <c r="I22" s="33">
        <v>0</v>
      </c>
      <c r="J22" s="49">
        <v>64084</v>
      </c>
      <c r="K22" s="49">
        <v>0</v>
      </c>
      <c r="L22" s="34" t="s">
        <v>20</v>
      </c>
      <c r="M22" s="35">
        <v>2817</v>
      </c>
      <c r="N22" s="36">
        <v>45881</v>
      </c>
    </row>
    <row r="23" spans="2:14" ht="27" x14ac:dyDescent="0.25">
      <c r="B23" s="1">
        <v>14</v>
      </c>
      <c r="C23" s="47" t="s">
        <v>362</v>
      </c>
      <c r="D23" s="29" t="s">
        <v>384</v>
      </c>
      <c r="E23" s="48" t="s">
        <v>385</v>
      </c>
      <c r="F23" s="30">
        <v>45818</v>
      </c>
      <c r="G23" s="33">
        <v>26778.2</v>
      </c>
      <c r="H23" s="32">
        <v>46022</v>
      </c>
      <c r="I23" s="33">
        <v>0</v>
      </c>
      <c r="J23" s="49">
        <v>26778.2</v>
      </c>
      <c r="K23" s="49">
        <v>0</v>
      </c>
      <c r="L23" s="34" t="s">
        <v>20</v>
      </c>
      <c r="M23" s="35">
        <v>2817</v>
      </c>
      <c r="N23" s="36">
        <v>45881</v>
      </c>
    </row>
    <row r="24" spans="2:14" ht="27" x14ac:dyDescent="0.25">
      <c r="B24" s="1">
        <v>15</v>
      </c>
      <c r="C24" s="47" t="s">
        <v>362</v>
      </c>
      <c r="D24" s="29" t="s">
        <v>386</v>
      </c>
      <c r="E24" s="48" t="s">
        <v>387</v>
      </c>
      <c r="F24" s="30">
        <v>45818</v>
      </c>
      <c r="G24" s="33">
        <v>16968.330000000002</v>
      </c>
      <c r="H24" s="32">
        <v>46022</v>
      </c>
      <c r="I24" s="33">
        <v>0</v>
      </c>
      <c r="J24" s="49">
        <v>16968.330000000002</v>
      </c>
      <c r="K24" s="49">
        <v>0</v>
      </c>
      <c r="L24" s="34" t="s">
        <v>20</v>
      </c>
      <c r="M24" s="35">
        <v>2817</v>
      </c>
      <c r="N24" s="36">
        <v>45881</v>
      </c>
    </row>
    <row r="25" spans="2:14" ht="27" x14ac:dyDescent="0.25">
      <c r="B25" s="1">
        <v>16</v>
      </c>
      <c r="C25" s="47" t="s">
        <v>362</v>
      </c>
      <c r="D25" s="29" t="s">
        <v>388</v>
      </c>
      <c r="E25" s="48" t="s">
        <v>389</v>
      </c>
      <c r="F25" s="30">
        <v>45821</v>
      </c>
      <c r="G25" s="41">
        <v>10670.06</v>
      </c>
      <c r="H25" s="32">
        <v>46022</v>
      </c>
      <c r="I25" s="41">
        <v>0</v>
      </c>
      <c r="J25" s="49">
        <v>10670.06</v>
      </c>
      <c r="K25" s="49">
        <v>0</v>
      </c>
      <c r="L25" s="34" t="s">
        <v>20</v>
      </c>
      <c r="M25" s="35">
        <v>2964</v>
      </c>
      <c r="N25" s="36">
        <v>45889</v>
      </c>
    </row>
    <row r="26" spans="2:14" ht="27" x14ac:dyDescent="0.25">
      <c r="B26" s="1">
        <v>17</v>
      </c>
      <c r="C26" s="47" t="s">
        <v>362</v>
      </c>
      <c r="D26" s="29" t="s">
        <v>390</v>
      </c>
      <c r="E26" s="48" t="s">
        <v>391</v>
      </c>
      <c r="F26" s="30">
        <v>45839</v>
      </c>
      <c r="G26" s="41">
        <v>9081.14</v>
      </c>
      <c r="H26" s="32">
        <v>46022</v>
      </c>
      <c r="I26" s="41"/>
      <c r="J26" s="49">
        <v>9081.14</v>
      </c>
      <c r="K26" s="49">
        <v>0</v>
      </c>
      <c r="L26" s="34" t="s">
        <v>20</v>
      </c>
      <c r="M26" s="35">
        <v>2964</v>
      </c>
      <c r="N26" s="36">
        <v>45889</v>
      </c>
    </row>
    <row r="27" spans="2:14" ht="27" x14ac:dyDescent="0.25">
      <c r="B27" s="1">
        <v>18</v>
      </c>
      <c r="C27" s="47" t="s">
        <v>362</v>
      </c>
      <c r="D27" s="29" t="s">
        <v>392</v>
      </c>
      <c r="E27" s="48" t="s">
        <v>393</v>
      </c>
      <c r="F27" s="30">
        <v>45839</v>
      </c>
      <c r="G27" s="41">
        <v>17925.3</v>
      </c>
      <c r="H27" s="32">
        <v>46022</v>
      </c>
      <c r="I27" s="41"/>
      <c r="J27" s="49">
        <v>17925.3</v>
      </c>
      <c r="K27" s="49">
        <v>0</v>
      </c>
      <c r="L27" s="34" t="s">
        <v>20</v>
      </c>
      <c r="M27" s="35">
        <v>2964</v>
      </c>
      <c r="N27" s="36">
        <v>45889</v>
      </c>
    </row>
    <row r="28" spans="2:14" ht="27" x14ac:dyDescent="0.25">
      <c r="B28" s="1">
        <v>19</v>
      </c>
      <c r="C28" s="47" t="s">
        <v>362</v>
      </c>
      <c r="D28" s="29" t="s">
        <v>394</v>
      </c>
      <c r="E28" s="48" t="s">
        <v>395</v>
      </c>
      <c r="F28" s="30">
        <v>45839</v>
      </c>
      <c r="G28" s="41">
        <v>51919.16</v>
      </c>
      <c r="H28" s="32">
        <v>46022</v>
      </c>
      <c r="I28" s="41"/>
      <c r="J28" s="49">
        <v>51919.16</v>
      </c>
      <c r="K28" s="49">
        <v>0</v>
      </c>
      <c r="L28" s="34" t="s">
        <v>20</v>
      </c>
      <c r="M28" s="35">
        <v>2964</v>
      </c>
      <c r="N28" s="36">
        <v>45889</v>
      </c>
    </row>
    <row r="29" spans="2:14" ht="27" x14ac:dyDescent="0.25">
      <c r="B29" s="1">
        <v>20</v>
      </c>
      <c r="C29" s="47" t="s">
        <v>362</v>
      </c>
      <c r="D29" s="29" t="s">
        <v>396</v>
      </c>
      <c r="E29" s="48" t="s">
        <v>397</v>
      </c>
      <c r="F29" s="30">
        <v>45839</v>
      </c>
      <c r="G29" s="41">
        <v>11556.33</v>
      </c>
      <c r="H29" s="32">
        <v>46022</v>
      </c>
      <c r="I29" s="41"/>
      <c r="J29" s="49">
        <v>11556.33</v>
      </c>
      <c r="K29" s="49">
        <v>0</v>
      </c>
      <c r="L29" s="34" t="s">
        <v>20</v>
      </c>
      <c r="M29" s="35">
        <v>2964</v>
      </c>
      <c r="N29" s="36">
        <v>45889</v>
      </c>
    </row>
    <row r="30" spans="2:14" ht="27" x14ac:dyDescent="0.25">
      <c r="B30" s="1">
        <v>21</v>
      </c>
      <c r="C30" s="47" t="s">
        <v>362</v>
      </c>
      <c r="D30" s="29" t="s">
        <v>398</v>
      </c>
      <c r="E30" s="48" t="s">
        <v>399</v>
      </c>
      <c r="F30" s="30">
        <v>45839</v>
      </c>
      <c r="G30" s="41">
        <v>59161.27</v>
      </c>
      <c r="H30" s="32">
        <v>46022</v>
      </c>
      <c r="I30" s="41"/>
      <c r="J30" s="49">
        <v>59161.27</v>
      </c>
      <c r="K30" s="49">
        <v>0</v>
      </c>
      <c r="L30" s="34" t="s">
        <v>20</v>
      </c>
      <c r="M30" s="35">
        <v>2964</v>
      </c>
      <c r="N30" s="36">
        <v>45889</v>
      </c>
    </row>
    <row r="31" spans="2:14" ht="27" x14ac:dyDescent="0.25">
      <c r="B31" s="1">
        <v>22</v>
      </c>
      <c r="C31" s="47" t="s">
        <v>362</v>
      </c>
      <c r="D31" s="29" t="s">
        <v>400</v>
      </c>
      <c r="E31" s="48" t="s">
        <v>401</v>
      </c>
      <c r="F31" s="30">
        <v>45839</v>
      </c>
      <c r="G31" s="41">
        <v>59228.53</v>
      </c>
      <c r="H31" s="32">
        <v>46022</v>
      </c>
      <c r="I31" s="41"/>
      <c r="J31" s="49">
        <v>59228.53</v>
      </c>
      <c r="K31" s="49">
        <v>0</v>
      </c>
      <c r="L31" s="34" t="s">
        <v>20</v>
      </c>
      <c r="M31" s="35">
        <v>2964</v>
      </c>
      <c r="N31" s="36">
        <v>45889</v>
      </c>
    </row>
    <row r="32" spans="2:14" ht="27" x14ac:dyDescent="0.25">
      <c r="B32" s="1">
        <v>23</v>
      </c>
      <c r="C32" s="47" t="s">
        <v>362</v>
      </c>
      <c r="D32" s="29" t="s">
        <v>402</v>
      </c>
      <c r="E32" s="48" t="s">
        <v>403</v>
      </c>
      <c r="F32" s="30">
        <v>45839</v>
      </c>
      <c r="G32" s="41">
        <v>23542.46</v>
      </c>
      <c r="H32" s="32">
        <v>46022</v>
      </c>
      <c r="I32" s="41"/>
      <c r="J32" s="49">
        <v>23542.46</v>
      </c>
      <c r="K32" s="49">
        <v>0</v>
      </c>
      <c r="L32" s="34" t="s">
        <v>20</v>
      </c>
      <c r="M32" s="35">
        <v>2964</v>
      </c>
      <c r="N32" s="36">
        <v>45889</v>
      </c>
    </row>
    <row r="33" spans="2:14" ht="27" x14ac:dyDescent="0.25">
      <c r="B33" s="1">
        <v>24</v>
      </c>
      <c r="C33" s="47" t="s">
        <v>362</v>
      </c>
      <c r="D33" s="29" t="s">
        <v>404</v>
      </c>
      <c r="E33" s="48" t="s">
        <v>405</v>
      </c>
      <c r="F33" s="30">
        <v>45839</v>
      </c>
      <c r="G33" s="41">
        <v>59859.21</v>
      </c>
      <c r="H33" s="32">
        <v>46022</v>
      </c>
      <c r="I33" s="41"/>
      <c r="J33" s="49">
        <v>59859.21</v>
      </c>
      <c r="K33" s="49">
        <v>0</v>
      </c>
      <c r="L33" s="34" t="s">
        <v>20</v>
      </c>
      <c r="M33" s="35">
        <v>2964</v>
      </c>
      <c r="N33" s="36">
        <v>45889</v>
      </c>
    </row>
    <row r="34" spans="2:14" ht="27" x14ac:dyDescent="0.25">
      <c r="B34" s="1">
        <v>25</v>
      </c>
      <c r="C34" s="47" t="s">
        <v>362</v>
      </c>
      <c r="D34" s="29" t="s">
        <v>408</v>
      </c>
      <c r="E34" s="48" t="s">
        <v>409</v>
      </c>
      <c r="F34" s="30">
        <v>45839</v>
      </c>
      <c r="G34" s="41">
        <v>24085.5</v>
      </c>
      <c r="H34" s="32">
        <v>46022</v>
      </c>
      <c r="I34" s="41"/>
      <c r="J34" s="49">
        <v>24085.5</v>
      </c>
      <c r="K34" s="49">
        <v>0</v>
      </c>
      <c r="L34" s="34" t="s">
        <v>20</v>
      </c>
      <c r="M34" s="35">
        <v>2964</v>
      </c>
      <c r="N34" s="36">
        <v>45889</v>
      </c>
    </row>
    <row r="35" spans="2:14" ht="27" x14ac:dyDescent="0.25">
      <c r="B35" s="1">
        <v>26</v>
      </c>
      <c r="C35" s="47" t="s">
        <v>362</v>
      </c>
      <c r="D35" s="29" t="s">
        <v>410</v>
      </c>
      <c r="E35" s="48" t="s">
        <v>411</v>
      </c>
      <c r="F35" s="30">
        <v>45839</v>
      </c>
      <c r="G35" s="41">
        <v>19011.98</v>
      </c>
      <c r="H35" s="32">
        <v>46022</v>
      </c>
      <c r="I35" s="41"/>
      <c r="J35" s="49">
        <v>19011.98</v>
      </c>
      <c r="K35" s="49">
        <v>0</v>
      </c>
      <c r="L35" s="34" t="s">
        <v>20</v>
      </c>
      <c r="M35" s="35">
        <v>2964</v>
      </c>
      <c r="N35" s="36">
        <v>45889</v>
      </c>
    </row>
    <row r="36" spans="2:14" ht="27" x14ac:dyDescent="0.25">
      <c r="B36" s="1">
        <v>27</v>
      </c>
      <c r="C36" s="47" t="s">
        <v>362</v>
      </c>
      <c r="D36" s="29" t="s">
        <v>412</v>
      </c>
      <c r="E36" s="48" t="s">
        <v>413</v>
      </c>
      <c r="F36" s="30">
        <v>45840</v>
      </c>
      <c r="G36" s="41">
        <v>23746.23</v>
      </c>
      <c r="H36" s="32">
        <v>46022</v>
      </c>
      <c r="I36" s="41"/>
      <c r="J36" s="49">
        <v>23746.23</v>
      </c>
      <c r="K36" s="49">
        <v>0</v>
      </c>
      <c r="L36" s="34" t="s">
        <v>20</v>
      </c>
      <c r="M36" s="35">
        <v>2964</v>
      </c>
      <c r="N36" s="36">
        <v>45889</v>
      </c>
    </row>
    <row r="37" spans="2:14" ht="27" x14ac:dyDescent="0.25">
      <c r="B37" s="1">
        <v>28</v>
      </c>
      <c r="C37" s="47" t="s">
        <v>362</v>
      </c>
      <c r="D37" s="29" t="s">
        <v>414</v>
      </c>
      <c r="E37" s="48" t="s">
        <v>415</v>
      </c>
      <c r="F37" s="30">
        <v>45840</v>
      </c>
      <c r="G37" s="41">
        <v>14944.19</v>
      </c>
      <c r="H37" s="32">
        <v>46022</v>
      </c>
      <c r="I37" s="41"/>
      <c r="J37" s="49">
        <v>14944.19</v>
      </c>
      <c r="K37" s="49">
        <v>0</v>
      </c>
      <c r="L37" s="34" t="s">
        <v>20</v>
      </c>
      <c r="M37" s="35">
        <v>2964</v>
      </c>
      <c r="N37" s="36">
        <v>45889</v>
      </c>
    </row>
    <row r="38" spans="2:14" ht="27" x14ac:dyDescent="0.25">
      <c r="B38" s="1">
        <v>29</v>
      </c>
      <c r="C38" s="47" t="s">
        <v>362</v>
      </c>
      <c r="D38" s="29" t="s">
        <v>416</v>
      </c>
      <c r="E38" s="48" t="s">
        <v>417</v>
      </c>
      <c r="F38" s="30">
        <v>45840</v>
      </c>
      <c r="G38" s="41">
        <v>48503.040000000001</v>
      </c>
      <c r="H38" s="32">
        <v>46022</v>
      </c>
      <c r="I38" s="41"/>
      <c r="J38" s="49">
        <v>48503.040000000001</v>
      </c>
      <c r="K38" s="49">
        <v>0</v>
      </c>
      <c r="L38" s="34" t="s">
        <v>20</v>
      </c>
      <c r="M38" s="35">
        <v>2964</v>
      </c>
      <c r="N38" s="36">
        <v>45889</v>
      </c>
    </row>
    <row r="39" spans="2:14" ht="27" x14ac:dyDescent="0.25">
      <c r="B39" s="1">
        <v>30</v>
      </c>
      <c r="C39" s="47" t="s">
        <v>362</v>
      </c>
      <c r="D39" s="29" t="s">
        <v>418</v>
      </c>
      <c r="E39" s="48" t="s">
        <v>419</v>
      </c>
      <c r="F39" s="30">
        <v>45840</v>
      </c>
      <c r="G39" s="41">
        <v>17365.189999999999</v>
      </c>
      <c r="H39" s="32">
        <v>46022</v>
      </c>
      <c r="I39" s="41"/>
      <c r="J39" s="49">
        <v>17365.189999999999</v>
      </c>
      <c r="K39" s="49">
        <v>0</v>
      </c>
      <c r="L39" s="34" t="s">
        <v>20</v>
      </c>
      <c r="M39" s="35">
        <v>2964</v>
      </c>
      <c r="N39" s="36">
        <v>45889</v>
      </c>
    </row>
    <row r="40" spans="2:14" ht="27" x14ac:dyDescent="0.25">
      <c r="B40" s="1">
        <v>31</v>
      </c>
      <c r="C40" s="47" t="s">
        <v>362</v>
      </c>
      <c r="D40" s="29" t="s">
        <v>406</v>
      </c>
      <c r="E40" s="48" t="s">
        <v>407</v>
      </c>
      <c r="F40" s="30">
        <v>45846</v>
      </c>
      <c r="G40" s="41">
        <v>12199.9</v>
      </c>
      <c r="H40" s="32">
        <v>46022</v>
      </c>
      <c r="I40" s="41"/>
      <c r="J40" s="49">
        <v>12199.9</v>
      </c>
      <c r="K40" s="49">
        <v>0</v>
      </c>
      <c r="L40" s="34" t="s">
        <v>20</v>
      </c>
      <c r="M40" s="35">
        <v>2964</v>
      </c>
      <c r="N40" s="36">
        <v>45889</v>
      </c>
    </row>
    <row r="41" spans="2:14" ht="27" x14ac:dyDescent="0.25">
      <c r="B41" s="1">
        <v>32</v>
      </c>
      <c r="C41" s="47" t="s">
        <v>362</v>
      </c>
      <c r="D41" s="29" t="s">
        <v>420</v>
      </c>
      <c r="E41" s="48" t="s">
        <v>421</v>
      </c>
      <c r="F41" s="30">
        <v>45846</v>
      </c>
      <c r="G41" s="41">
        <v>14228.9</v>
      </c>
      <c r="H41" s="32">
        <v>46022</v>
      </c>
      <c r="I41" s="41"/>
      <c r="J41" s="49">
        <v>14228.9</v>
      </c>
      <c r="K41" s="49">
        <v>0</v>
      </c>
      <c r="L41" s="34" t="s">
        <v>20</v>
      </c>
      <c r="M41" s="35">
        <v>2964</v>
      </c>
      <c r="N41" s="36">
        <v>45889</v>
      </c>
    </row>
    <row r="42" spans="2:14" ht="27" x14ac:dyDescent="0.25">
      <c r="B42" s="1">
        <v>33</v>
      </c>
      <c r="C42" s="47" t="s">
        <v>362</v>
      </c>
      <c r="D42" s="29" t="s">
        <v>422</v>
      </c>
      <c r="E42" s="48" t="s">
        <v>423</v>
      </c>
      <c r="F42" s="30">
        <v>45846</v>
      </c>
      <c r="G42" s="41">
        <v>52970.45</v>
      </c>
      <c r="H42" s="32">
        <v>46022</v>
      </c>
      <c r="I42" s="41"/>
      <c r="J42" s="49">
        <v>52970.45</v>
      </c>
      <c r="K42" s="49">
        <v>0</v>
      </c>
      <c r="L42" s="34" t="s">
        <v>20</v>
      </c>
      <c r="M42" s="35">
        <v>2964</v>
      </c>
      <c r="N42" s="36">
        <v>45889</v>
      </c>
    </row>
    <row r="43" spans="2:14" ht="48" customHeight="1" x14ac:dyDescent="0.25">
      <c r="B43" s="1">
        <v>34</v>
      </c>
      <c r="C43" s="28" t="s">
        <v>26</v>
      </c>
      <c r="D43" s="29" t="s">
        <v>195</v>
      </c>
      <c r="E43" s="48" t="s">
        <v>30</v>
      </c>
      <c r="F43" s="30">
        <v>45848</v>
      </c>
      <c r="G43" s="41">
        <v>172148.81</v>
      </c>
      <c r="H43" s="32">
        <v>46022</v>
      </c>
      <c r="I43" s="41"/>
      <c r="J43" s="49">
        <f>IF(M43&gt;0,G43,0)</f>
        <v>172148.81</v>
      </c>
      <c r="K43" s="49">
        <f>IF(J43&gt;0,0,G43)</f>
        <v>0</v>
      </c>
      <c r="L43" s="34" t="s">
        <v>20</v>
      </c>
      <c r="M43" s="35">
        <v>2833</v>
      </c>
      <c r="N43" s="36">
        <v>45882</v>
      </c>
    </row>
    <row r="44" spans="2:14" ht="31.5" customHeight="1" x14ac:dyDescent="0.25">
      <c r="B44" s="1">
        <v>35</v>
      </c>
      <c r="C44" s="47" t="s">
        <v>362</v>
      </c>
      <c r="D44" s="29" t="s">
        <v>424</v>
      </c>
      <c r="E44" s="48" t="s">
        <v>425</v>
      </c>
      <c r="F44" s="30">
        <v>45848</v>
      </c>
      <c r="G44" s="41">
        <v>72359.06</v>
      </c>
      <c r="H44" s="32">
        <v>46022</v>
      </c>
      <c r="I44" s="41"/>
      <c r="J44" s="49">
        <v>72359.06</v>
      </c>
      <c r="K44" s="49">
        <v>0</v>
      </c>
      <c r="L44" s="34" t="s">
        <v>20</v>
      </c>
      <c r="M44" s="35">
        <v>2964</v>
      </c>
      <c r="N44" s="36">
        <v>45889</v>
      </c>
    </row>
    <row r="45" spans="2:14" ht="34.5" customHeight="1" x14ac:dyDescent="0.25">
      <c r="B45" s="1">
        <v>36</v>
      </c>
      <c r="C45" s="47" t="s">
        <v>362</v>
      </c>
      <c r="D45" s="29" t="s">
        <v>426</v>
      </c>
      <c r="E45" s="48" t="s">
        <v>427</v>
      </c>
      <c r="F45" s="30">
        <v>45848</v>
      </c>
      <c r="G45" s="41">
        <v>94901.49</v>
      </c>
      <c r="H45" s="32">
        <v>46022</v>
      </c>
      <c r="I45" s="41"/>
      <c r="J45" s="49">
        <v>94901.49</v>
      </c>
      <c r="K45" s="49">
        <v>0</v>
      </c>
      <c r="L45" s="34" t="s">
        <v>20</v>
      </c>
      <c r="M45" s="35">
        <v>2964</v>
      </c>
      <c r="N45" s="36">
        <v>45889</v>
      </c>
    </row>
    <row r="46" spans="2:14" ht="60" customHeight="1" x14ac:dyDescent="0.25">
      <c r="B46" s="1">
        <v>37</v>
      </c>
      <c r="C46" s="28" t="s">
        <v>25</v>
      </c>
      <c r="D46" s="29" t="s">
        <v>107</v>
      </c>
      <c r="E46" s="48" t="s">
        <v>35</v>
      </c>
      <c r="F46" s="30">
        <v>45854</v>
      </c>
      <c r="G46" s="41">
        <v>579146.23999999999</v>
      </c>
      <c r="H46" s="32">
        <v>46022</v>
      </c>
      <c r="I46" s="41"/>
      <c r="J46" s="49">
        <f>IF(M46&gt;0,G46,0)</f>
        <v>579146.23999999999</v>
      </c>
      <c r="K46" s="49">
        <f>IF(J46&gt;0,0,G46)</f>
        <v>0</v>
      </c>
      <c r="L46" s="34" t="s">
        <v>20</v>
      </c>
      <c r="M46" s="35">
        <v>2758</v>
      </c>
      <c r="N46" s="36">
        <v>45875</v>
      </c>
    </row>
    <row r="47" spans="2:14" ht="56.25" customHeight="1" x14ac:dyDescent="0.25">
      <c r="B47" s="1">
        <v>38</v>
      </c>
      <c r="C47" s="28" t="s">
        <v>26</v>
      </c>
      <c r="D47" s="29" t="s">
        <v>196</v>
      </c>
      <c r="E47" s="48" t="s">
        <v>36</v>
      </c>
      <c r="F47" s="30">
        <v>45855</v>
      </c>
      <c r="G47" s="41">
        <v>38520.19</v>
      </c>
      <c r="H47" s="32">
        <v>46022</v>
      </c>
      <c r="I47" s="41"/>
      <c r="J47" s="49">
        <f>IF(M47&gt;0,G47,0)</f>
        <v>38520.19</v>
      </c>
      <c r="K47" s="49">
        <f>IF(J47&gt;0,0,G47)</f>
        <v>0</v>
      </c>
      <c r="L47" s="34" t="s">
        <v>20</v>
      </c>
      <c r="M47" s="35">
        <v>2833</v>
      </c>
      <c r="N47" s="36">
        <v>45882</v>
      </c>
    </row>
    <row r="48" spans="2:14" ht="49.5" customHeight="1" x14ac:dyDescent="0.25">
      <c r="B48" s="1">
        <v>39</v>
      </c>
      <c r="C48" s="28" t="s">
        <v>26</v>
      </c>
      <c r="D48" s="29" t="s">
        <v>197</v>
      </c>
      <c r="E48" s="48" t="s">
        <v>37</v>
      </c>
      <c r="F48" s="30">
        <v>45855</v>
      </c>
      <c r="G48" s="41">
        <v>48406.92</v>
      </c>
      <c r="H48" s="32">
        <v>46022</v>
      </c>
      <c r="I48" s="41"/>
      <c r="J48" s="49">
        <f>IF(M48&gt;0,G48,0)</f>
        <v>48406.92</v>
      </c>
      <c r="K48" s="49">
        <f>IF(J48&gt;0,0,G48)</f>
        <v>0</v>
      </c>
      <c r="L48" s="34" t="s">
        <v>20</v>
      </c>
      <c r="M48" s="35">
        <v>2833</v>
      </c>
      <c r="N48" s="36">
        <v>45882</v>
      </c>
    </row>
    <row r="49" spans="2:14" ht="33" customHeight="1" x14ac:dyDescent="0.25">
      <c r="B49" s="1">
        <v>40</v>
      </c>
      <c r="C49" s="47" t="s">
        <v>362</v>
      </c>
      <c r="D49" s="29" t="s">
        <v>428</v>
      </c>
      <c r="E49" s="48" t="s">
        <v>429</v>
      </c>
      <c r="F49" s="30">
        <v>45855</v>
      </c>
      <c r="G49" s="41">
        <v>51324.959999999999</v>
      </c>
      <c r="H49" s="32">
        <v>46022</v>
      </c>
      <c r="I49" s="41"/>
      <c r="J49" s="49">
        <v>51324.959999999999</v>
      </c>
      <c r="K49" s="49">
        <v>0</v>
      </c>
      <c r="L49" s="34" t="s">
        <v>20</v>
      </c>
      <c r="M49" s="35">
        <v>2964</v>
      </c>
      <c r="N49" s="36">
        <v>45889</v>
      </c>
    </row>
    <row r="50" spans="2:14" ht="48" customHeight="1" x14ac:dyDescent="0.25">
      <c r="B50" s="1">
        <v>41</v>
      </c>
      <c r="C50" s="28" t="s">
        <v>87</v>
      </c>
      <c r="D50" s="29" t="s">
        <v>131</v>
      </c>
      <c r="E50" s="48" t="s">
        <v>38</v>
      </c>
      <c r="F50" s="30">
        <v>45856</v>
      </c>
      <c r="G50" s="41">
        <v>708000</v>
      </c>
      <c r="H50" s="32">
        <v>46022</v>
      </c>
      <c r="I50" s="41"/>
      <c r="J50" s="49">
        <f>IF(M50&gt;0,G50,0)</f>
        <v>708000</v>
      </c>
      <c r="K50" s="49">
        <f>IF(J50&gt;0,0,G50)</f>
        <v>0</v>
      </c>
      <c r="L50" s="34" t="s">
        <v>20</v>
      </c>
      <c r="M50" s="35">
        <v>2930</v>
      </c>
      <c r="N50" s="36">
        <v>45888</v>
      </c>
    </row>
    <row r="51" spans="2:14" ht="30.75" customHeight="1" x14ac:dyDescent="0.25">
      <c r="B51" s="1">
        <v>42</v>
      </c>
      <c r="C51" s="47" t="s">
        <v>362</v>
      </c>
      <c r="D51" s="29" t="s">
        <v>430</v>
      </c>
      <c r="E51" s="48" t="s">
        <v>431</v>
      </c>
      <c r="F51" s="30">
        <v>45856</v>
      </c>
      <c r="G51" s="41">
        <v>11554.84</v>
      </c>
      <c r="H51" s="32">
        <v>46022</v>
      </c>
      <c r="I51" s="41"/>
      <c r="J51" s="49">
        <v>11554.84</v>
      </c>
      <c r="K51" s="49">
        <v>0</v>
      </c>
      <c r="L51" s="34" t="s">
        <v>20</v>
      </c>
      <c r="M51" s="35">
        <v>2964</v>
      </c>
      <c r="N51" s="36">
        <v>45889</v>
      </c>
    </row>
    <row r="52" spans="2:14" ht="37.5" customHeight="1" x14ac:dyDescent="0.25">
      <c r="B52" s="1">
        <v>43</v>
      </c>
      <c r="C52" s="47" t="s">
        <v>362</v>
      </c>
      <c r="D52" s="29" t="s">
        <v>432</v>
      </c>
      <c r="E52" s="48" t="s">
        <v>433</v>
      </c>
      <c r="F52" s="30">
        <v>45856</v>
      </c>
      <c r="G52" s="41">
        <v>28438.57</v>
      </c>
      <c r="H52" s="32">
        <v>46022</v>
      </c>
      <c r="I52" s="41"/>
      <c r="J52" s="49">
        <v>28438.57</v>
      </c>
      <c r="K52" s="49">
        <v>0</v>
      </c>
      <c r="L52" s="34" t="s">
        <v>20</v>
      </c>
      <c r="M52" s="35">
        <v>2964</v>
      </c>
      <c r="N52" s="36">
        <v>45889</v>
      </c>
    </row>
    <row r="53" spans="2:14" ht="32.25" customHeight="1" x14ac:dyDescent="0.25">
      <c r="B53" s="1">
        <v>44</v>
      </c>
      <c r="C53" s="47" t="s">
        <v>40</v>
      </c>
      <c r="D53" s="29" t="s">
        <v>41</v>
      </c>
      <c r="E53" s="48" t="s">
        <v>42</v>
      </c>
      <c r="F53" s="30">
        <v>45860</v>
      </c>
      <c r="G53" s="41">
        <v>163156.24</v>
      </c>
      <c r="H53" s="32">
        <v>46387</v>
      </c>
      <c r="I53" s="41"/>
      <c r="J53" s="49">
        <f>IF(M53&gt;0,G53,0)</f>
        <v>163156.24</v>
      </c>
      <c r="K53" s="49">
        <f>IF(J53&gt;0,0,G53)</f>
        <v>0</v>
      </c>
      <c r="L53" s="34" t="s">
        <v>20</v>
      </c>
      <c r="M53" s="35">
        <v>2749</v>
      </c>
      <c r="N53" s="36">
        <v>45875</v>
      </c>
    </row>
    <row r="54" spans="2:14" ht="23.25" customHeight="1" x14ac:dyDescent="0.25">
      <c r="B54" s="1">
        <v>45</v>
      </c>
      <c r="C54" s="47" t="s">
        <v>40</v>
      </c>
      <c r="D54" s="29" t="s">
        <v>43</v>
      </c>
      <c r="E54" s="48" t="s">
        <v>44</v>
      </c>
      <c r="F54" s="30">
        <v>45860</v>
      </c>
      <c r="G54" s="41">
        <v>156656.79999999999</v>
      </c>
      <c r="H54" s="32">
        <v>46387</v>
      </c>
      <c r="I54" s="41"/>
      <c r="J54" s="49">
        <f>IF(M54&gt;0,G54,0)</f>
        <v>156656.79999999999</v>
      </c>
      <c r="K54" s="49">
        <f>IF(J54&gt;0,0,G54)</f>
        <v>0</v>
      </c>
      <c r="L54" s="34" t="s">
        <v>20</v>
      </c>
      <c r="M54" s="35">
        <v>2749</v>
      </c>
      <c r="N54" s="36">
        <v>45875</v>
      </c>
    </row>
    <row r="55" spans="2:14" ht="27" x14ac:dyDescent="0.25">
      <c r="B55" s="1">
        <v>46</v>
      </c>
      <c r="C55" s="28" t="s">
        <v>29</v>
      </c>
      <c r="D55" s="29" t="s">
        <v>45</v>
      </c>
      <c r="E55" s="48" t="s">
        <v>46</v>
      </c>
      <c r="F55" s="30">
        <v>45860</v>
      </c>
      <c r="G55" s="41">
        <v>74104</v>
      </c>
      <c r="H55" s="32">
        <v>46387</v>
      </c>
      <c r="I55" s="41"/>
      <c r="J55" s="49">
        <f>IF(M55&gt;0,G55,0)</f>
        <v>74104</v>
      </c>
      <c r="K55" s="49">
        <f>IF(J55&gt;0,0,G55)</f>
        <v>0</v>
      </c>
      <c r="L55" s="34" t="s">
        <v>20</v>
      </c>
      <c r="M55" s="35">
        <v>2950</v>
      </c>
      <c r="N55" s="36">
        <v>45889</v>
      </c>
    </row>
    <row r="56" spans="2:14" ht="27" x14ac:dyDescent="0.25">
      <c r="B56" s="1">
        <v>47</v>
      </c>
      <c r="C56" s="28" t="s">
        <v>29</v>
      </c>
      <c r="D56" s="29" t="s">
        <v>47</v>
      </c>
      <c r="E56" s="48" t="s">
        <v>48</v>
      </c>
      <c r="F56" s="30">
        <v>45860</v>
      </c>
      <c r="G56" s="41">
        <v>73096</v>
      </c>
      <c r="H56" s="32">
        <v>46387</v>
      </c>
      <c r="I56" s="41"/>
      <c r="J56" s="49">
        <f>IF(M56&gt;0,G56,0)</f>
        <v>73096</v>
      </c>
      <c r="K56" s="49">
        <f>IF(J56&gt;0,0,G56)</f>
        <v>0</v>
      </c>
      <c r="L56" s="34" t="s">
        <v>20</v>
      </c>
      <c r="M56" s="35">
        <v>2950</v>
      </c>
      <c r="N56" s="36">
        <v>45889</v>
      </c>
    </row>
    <row r="57" spans="2:14" ht="13.5" x14ac:dyDescent="0.25">
      <c r="B57" s="1">
        <v>48</v>
      </c>
      <c r="C57" s="47" t="s">
        <v>40</v>
      </c>
      <c r="D57" s="29" t="s">
        <v>49</v>
      </c>
      <c r="E57" s="48" t="s">
        <v>50</v>
      </c>
      <c r="F57" s="30">
        <v>45861</v>
      </c>
      <c r="G57" s="41">
        <v>235480.8</v>
      </c>
      <c r="H57" s="32">
        <v>46387</v>
      </c>
      <c r="I57" s="41"/>
      <c r="J57" s="49">
        <f>IF(M57&gt;0,G57,0)</f>
        <v>235480.8</v>
      </c>
      <c r="K57" s="49">
        <f>IF(J57&gt;0,0,G57)</f>
        <v>0</v>
      </c>
      <c r="L57" s="34" t="s">
        <v>20</v>
      </c>
      <c r="M57" s="35">
        <v>2749</v>
      </c>
      <c r="N57" s="36">
        <v>45875</v>
      </c>
    </row>
    <row r="58" spans="2:14" ht="60.75" customHeight="1" x14ac:dyDescent="0.25">
      <c r="B58" s="1">
        <v>49</v>
      </c>
      <c r="C58" s="28" t="s">
        <v>21</v>
      </c>
      <c r="D58" s="29" t="s">
        <v>105</v>
      </c>
      <c r="E58" s="48" t="s">
        <v>53</v>
      </c>
      <c r="F58" s="30">
        <v>45862</v>
      </c>
      <c r="G58" s="41">
        <v>37760</v>
      </c>
      <c r="H58" s="32">
        <v>46387</v>
      </c>
      <c r="I58" s="41"/>
      <c r="J58" s="49">
        <f>IF(M58&gt;0,G58,0)</f>
        <v>37760</v>
      </c>
      <c r="K58" s="49">
        <f>IF(J58&gt;0,0,G58)</f>
        <v>0</v>
      </c>
      <c r="L58" s="34" t="s">
        <v>20</v>
      </c>
      <c r="M58" s="35">
        <v>2737</v>
      </c>
      <c r="N58" s="36">
        <v>45875</v>
      </c>
    </row>
    <row r="59" spans="2:14" ht="36" customHeight="1" x14ac:dyDescent="0.25">
      <c r="B59" s="1">
        <v>50</v>
      </c>
      <c r="C59" s="28" t="s">
        <v>28</v>
      </c>
      <c r="D59" s="29" t="s">
        <v>110</v>
      </c>
      <c r="E59" s="48" t="s">
        <v>52</v>
      </c>
      <c r="F59" s="30">
        <v>45862</v>
      </c>
      <c r="G59" s="41">
        <v>70800</v>
      </c>
      <c r="H59" s="32">
        <v>46387</v>
      </c>
      <c r="I59" s="41"/>
      <c r="J59" s="49">
        <f>IF(M59&gt;0,G59,0)</f>
        <v>70800</v>
      </c>
      <c r="K59" s="49">
        <f>IF(J59&gt;0,0,G59)</f>
        <v>0</v>
      </c>
      <c r="L59" s="34" t="s">
        <v>20</v>
      </c>
      <c r="M59" s="35">
        <v>2761</v>
      </c>
      <c r="N59" s="36">
        <v>45875</v>
      </c>
    </row>
    <row r="60" spans="2:14" ht="45" customHeight="1" x14ac:dyDescent="0.25">
      <c r="B60" s="1">
        <v>51</v>
      </c>
      <c r="C60" s="28" t="s">
        <v>26</v>
      </c>
      <c r="D60" s="29" t="s">
        <v>198</v>
      </c>
      <c r="E60" s="48" t="s">
        <v>51</v>
      </c>
      <c r="F60" s="30">
        <v>45862</v>
      </c>
      <c r="G60" s="41">
        <v>142845.03</v>
      </c>
      <c r="H60" s="32">
        <v>46022</v>
      </c>
      <c r="I60" s="41"/>
      <c r="J60" s="49">
        <f>IF(M60&gt;0,G60,0)</f>
        <v>142845.03</v>
      </c>
      <c r="K60" s="49">
        <f>IF(J60&gt;0,0,G60)</f>
        <v>0</v>
      </c>
      <c r="L60" s="34" t="s">
        <v>20</v>
      </c>
      <c r="M60" s="35">
        <v>2833</v>
      </c>
      <c r="N60" s="36">
        <v>45882</v>
      </c>
    </row>
    <row r="61" spans="2:14" ht="37.5" customHeight="1" x14ac:dyDescent="0.25">
      <c r="B61" s="1">
        <v>52</v>
      </c>
      <c r="C61" s="28" t="s">
        <v>89</v>
      </c>
      <c r="D61" s="29" t="s">
        <v>135</v>
      </c>
      <c r="E61" s="48" t="s">
        <v>55</v>
      </c>
      <c r="F61" s="30">
        <v>45863</v>
      </c>
      <c r="G61" s="41">
        <v>373133.7</v>
      </c>
      <c r="H61" s="32">
        <v>46022</v>
      </c>
      <c r="I61" s="41">
        <f>+F61</f>
        <v>45863</v>
      </c>
      <c r="J61" s="49">
        <f>IF(M61&gt;0,G61,0)</f>
        <v>373133.7</v>
      </c>
      <c r="K61" s="49">
        <f>IF(J61&gt;0,0,G61)</f>
        <v>0</v>
      </c>
      <c r="L61" s="34" t="s">
        <v>20</v>
      </c>
      <c r="M61" s="35">
        <v>2944</v>
      </c>
      <c r="N61" s="36">
        <v>45889</v>
      </c>
    </row>
    <row r="62" spans="2:14" ht="46.5" customHeight="1" x14ac:dyDescent="0.25">
      <c r="B62" s="1">
        <v>53</v>
      </c>
      <c r="C62" s="28" t="s">
        <v>76</v>
      </c>
      <c r="D62" s="29" t="s">
        <v>112</v>
      </c>
      <c r="E62" s="48" t="s">
        <v>58</v>
      </c>
      <c r="F62" s="30">
        <v>45867</v>
      </c>
      <c r="G62" s="41">
        <v>61019.78</v>
      </c>
      <c r="H62" s="32">
        <v>46022</v>
      </c>
      <c r="I62" s="41"/>
      <c r="J62" s="49">
        <f>IF(M62&gt;0,G62,0)</f>
        <v>61019.78</v>
      </c>
      <c r="K62" s="49">
        <f>IF(J62&gt;0,0,G62)</f>
        <v>0</v>
      </c>
      <c r="L62" s="34" t="s">
        <v>20</v>
      </c>
      <c r="M62" s="35">
        <v>2769</v>
      </c>
      <c r="N62" s="36">
        <v>45875</v>
      </c>
    </row>
    <row r="63" spans="2:14" ht="52.5" customHeight="1" x14ac:dyDescent="0.25">
      <c r="B63" s="1">
        <v>54</v>
      </c>
      <c r="C63" s="28" t="s">
        <v>22</v>
      </c>
      <c r="D63" s="29" t="s">
        <v>226</v>
      </c>
      <c r="E63" s="48" t="s">
        <v>233</v>
      </c>
      <c r="F63" s="30">
        <v>45869</v>
      </c>
      <c r="G63" s="31">
        <v>9912</v>
      </c>
      <c r="H63" s="32">
        <v>46387</v>
      </c>
      <c r="I63" s="33"/>
      <c r="J63" s="49">
        <f>IF(M63&gt;0,G63,0)</f>
        <v>9912</v>
      </c>
      <c r="K63" s="49">
        <f>IF(J63&gt;0,0,G63)</f>
        <v>0</v>
      </c>
      <c r="L63" s="34" t="s">
        <v>20</v>
      </c>
      <c r="M63" s="35">
        <v>2956</v>
      </c>
      <c r="N63" s="36">
        <v>45889</v>
      </c>
    </row>
    <row r="64" spans="2:14" ht="51" customHeight="1" x14ac:dyDescent="0.25">
      <c r="B64" s="1">
        <v>55</v>
      </c>
      <c r="C64" s="28" t="s">
        <v>22</v>
      </c>
      <c r="D64" s="29" t="s">
        <v>227</v>
      </c>
      <c r="E64" s="48" t="s">
        <v>234</v>
      </c>
      <c r="F64" s="30">
        <v>45869</v>
      </c>
      <c r="G64" s="31">
        <v>31299.5</v>
      </c>
      <c r="H64" s="32">
        <v>46387</v>
      </c>
      <c r="I64" s="33"/>
      <c r="J64" s="49">
        <f>IF(M64&gt;0,G64,0)</f>
        <v>31299.5</v>
      </c>
      <c r="K64" s="49">
        <f>IF(J64&gt;0,0,G64)</f>
        <v>0</v>
      </c>
      <c r="L64" s="34" t="s">
        <v>20</v>
      </c>
      <c r="M64" s="35">
        <v>2956</v>
      </c>
      <c r="N64" s="36">
        <v>45889</v>
      </c>
    </row>
    <row r="65" spans="1:14" ht="46.5" customHeight="1" x14ac:dyDescent="0.25">
      <c r="B65" s="1">
        <v>56</v>
      </c>
      <c r="C65" s="28" t="s">
        <v>22</v>
      </c>
      <c r="D65" s="29" t="s">
        <v>228</v>
      </c>
      <c r="E65" s="48" t="s">
        <v>235</v>
      </c>
      <c r="F65" s="30">
        <v>45869</v>
      </c>
      <c r="G65" s="31">
        <v>25842</v>
      </c>
      <c r="H65" s="32">
        <v>46387</v>
      </c>
      <c r="I65" s="33"/>
      <c r="J65" s="49">
        <f>IF(M65&gt;0,G65,0)</f>
        <v>25842</v>
      </c>
      <c r="K65" s="49">
        <f>IF(J65&gt;0,0,G65)</f>
        <v>0</v>
      </c>
      <c r="L65" s="34" t="s">
        <v>20</v>
      </c>
      <c r="M65" s="35">
        <v>2956</v>
      </c>
      <c r="N65" s="36">
        <v>45889</v>
      </c>
    </row>
    <row r="66" spans="1:14" ht="45.75" customHeight="1" x14ac:dyDescent="0.25">
      <c r="B66" s="1">
        <v>57</v>
      </c>
      <c r="C66" s="28" t="s">
        <v>22</v>
      </c>
      <c r="D66" s="29" t="s">
        <v>229</v>
      </c>
      <c r="E66" s="48" t="s">
        <v>238</v>
      </c>
      <c r="F66" s="30">
        <v>45869</v>
      </c>
      <c r="G66" s="31">
        <v>8879.5</v>
      </c>
      <c r="H66" s="32">
        <v>46387</v>
      </c>
      <c r="I66" s="33"/>
      <c r="J66" s="49">
        <f>IF(M66&gt;0,G66,0)</f>
        <v>8879.5</v>
      </c>
      <c r="K66" s="49">
        <f>IF(J66&gt;0,0,G66)</f>
        <v>0</v>
      </c>
      <c r="L66" s="34" t="s">
        <v>20</v>
      </c>
      <c r="M66" s="35">
        <v>2956</v>
      </c>
      <c r="N66" s="36">
        <v>45889</v>
      </c>
    </row>
    <row r="67" spans="1:14" ht="48.75" customHeight="1" x14ac:dyDescent="0.25">
      <c r="B67" s="1">
        <v>58</v>
      </c>
      <c r="C67" s="28" t="s">
        <v>22</v>
      </c>
      <c r="D67" s="29" t="s">
        <v>230</v>
      </c>
      <c r="E67" s="48" t="s">
        <v>239</v>
      </c>
      <c r="F67" s="30">
        <v>45869</v>
      </c>
      <c r="G67" s="31">
        <v>11210</v>
      </c>
      <c r="H67" s="32">
        <v>46387</v>
      </c>
      <c r="I67" s="33"/>
      <c r="J67" s="49">
        <f>IF(M67&gt;0,G67,0)</f>
        <v>11210</v>
      </c>
      <c r="K67" s="49">
        <f>IF(J67&gt;0,0,G67)</f>
        <v>0</v>
      </c>
      <c r="L67" s="34" t="s">
        <v>20</v>
      </c>
      <c r="M67" s="35">
        <v>2956</v>
      </c>
      <c r="N67" s="36">
        <v>45889</v>
      </c>
    </row>
    <row r="68" spans="1:14" ht="44.25" customHeight="1" x14ac:dyDescent="0.25">
      <c r="B68" s="1">
        <v>59</v>
      </c>
      <c r="C68" s="28" t="s">
        <v>22</v>
      </c>
      <c r="D68" s="29" t="s">
        <v>231</v>
      </c>
      <c r="E68" s="48" t="s">
        <v>236</v>
      </c>
      <c r="F68" s="30">
        <v>45869</v>
      </c>
      <c r="G68" s="31">
        <v>27051.5</v>
      </c>
      <c r="H68" s="32">
        <v>46387</v>
      </c>
      <c r="I68" s="33"/>
      <c r="J68" s="49">
        <f>IF(M68&gt;0,G68,0)</f>
        <v>27051.5</v>
      </c>
      <c r="K68" s="49">
        <f>IF(J68&gt;0,0,G68)</f>
        <v>0</v>
      </c>
      <c r="L68" s="34" t="s">
        <v>20</v>
      </c>
      <c r="M68" s="35">
        <v>2956</v>
      </c>
      <c r="N68" s="36">
        <v>45889</v>
      </c>
    </row>
    <row r="69" spans="1:14" ht="43.5" customHeight="1" x14ac:dyDescent="0.25">
      <c r="B69" s="1">
        <v>60</v>
      </c>
      <c r="C69" s="28" t="s">
        <v>22</v>
      </c>
      <c r="D69" s="29" t="s">
        <v>232</v>
      </c>
      <c r="E69" s="48" t="s">
        <v>237</v>
      </c>
      <c r="F69" s="30">
        <v>45869</v>
      </c>
      <c r="G69" s="31">
        <v>25000</v>
      </c>
      <c r="H69" s="32">
        <v>46387</v>
      </c>
      <c r="I69" s="33"/>
      <c r="J69" s="49">
        <f>IF(M69&gt;0,G69,0)</f>
        <v>25000</v>
      </c>
      <c r="K69" s="49">
        <f>IF(J69&gt;0,0,G69)</f>
        <v>0</v>
      </c>
      <c r="L69" s="34" t="s">
        <v>20</v>
      </c>
      <c r="M69" s="35">
        <v>2956</v>
      </c>
      <c r="N69" s="36">
        <v>45889</v>
      </c>
    </row>
    <row r="70" spans="1:14" ht="35.25" customHeight="1" x14ac:dyDescent="0.25">
      <c r="B70" s="1">
        <v>61</v>
      </c>
      <c r="C70" s="28" t="s">
        <v>23</v>
      </c>
      <c r="D70" s="29" t="s">
        <v>106</v>
      </c>
      <c r="E70" s="48" t="s">
        <v>199</v>
      </c>
      <c r="F70" s="30">
        <v>45870</v>
      </c>
      <c r="G70" s="31">
        <v>9620</v>
      </c>
      <c r="H70" s="32">
        <v>46387</v>
      </c>
      <c r="I70" s="33"/>
      <c r="J70" s="49">
        <f>IF(M70&gt;0,G70,0)</f>
        <v>9620</v>
      </c>
      <c r="K70" s="49">
        <f>IF(J70&gt;0,0,G70)</f>
        <v>0</v>
      </c>
      <c r="L70" s="34" t="s">
        <v>20</v>
      </c>
      <c r="M70" s="35">
        <v>2752</v>
      </c>
      <c r="N70" s="36">
        <v>45875</v>
      </c>
    </row>
    <row r="71" spans="1:14" ht="35.25" customHeight="1" x14ac:dyDescent="0.25">
      <c r="B71" s="1">
        <v>62</v>
      </c>
      <c r="C71" s="28" t="s">
        <v>73</v>
      </c>
      <c r="D71" s="29" t="s">
        <v>108</v>
      </c>
      <c r="E71" s="48" t="s">
        <v>200</v>
      </c>
      <c r="F71" s="30">
        <v>45870</v>
      </c>
      <c r="G71" s="31">
        <v>2000294.81</v>
      </c>
      <c r="H71" s="32">
        <v>46387</v>
      </c>
      <c r="I71" s="33"/>
      <c r="J71" s="49">
        <f>IF(M71&gt;0,G71,0)</f>
        <v>2000294.81</v>
      </c>
      <c r="K71" s="49">
        <f>IF(J71&gt;0,0,G71)</f>
        <v>0</v>
      </c>
      <c r="L71" s="34" t="s">
        <v>20</v>
      </c>
      <c r="M71" s="35">
        <v>2759</v>
      </c>
      <c r="N71" s="36">
        <v>45875</v>
      </c>
    </row>
    <row r="72" spans="1:14" ht="46.5" customHeight="1" x14ac:dyDescent="0.25">
      <c r="B72" s="1">
        <v>63</v>
      </c>
      <c r="C72" s="28" t="s">
        <v>77</v>
      </c>
      <c r="D72" s="29" t="s">
        <v>113</v>
      </c>
      <c r="E72" s="48" t="s">
        <v>203</v>
      </c>
      <c r="F72" s="30">
        <v>45870</v>
      </c>
      <c r="G72" s="31">
        <v>922388.3</v>
      </c>
      <c r="H72" s="32">
        <v>46022</v>
      </c>
      <c r="I72" s="33"/>
      <c r="J72" s="49">
        <f>IF(M72&gt;0,G72,0)</f>
        <v>922388.3</v>
      </c>
      <c r="K72" s="49">
        <f>IF(J72&gt;0,0,G72)</f>
        <v>0</v>
      </c>
      <c r="L72" s="34" t="s">
        <v>20</v>
      </c>
      <c r="M72" s="35">
        <v>2776</v>
      </c>
      <c r="N72" s="36">
        <v>45875</v>
      </c>
    </row>
    <row r="73" spans="1:14" ht="39" customHeight="1" x14ac:dyDescent="0.3">
      <c r="A73" s="56"/>
      <c r="B73" s="57">
        <v>64</v>
      </c>
      <c r="C73" s="69" t="s">
        <v>297</v>
      </c>
      <c r="D73" s="59" t="s">
        <v>300</v>
      </c>
      <c r="E73" s="60" t="s">
        <v>301</v>
      </c>
      <c r="F73" s="61">
        <v>45870</v>
      </c>
      <c r="G73" s="70">
        <v>20762.21</v>
      </c>
      <c r="H73" s="63">
        <v>46022</v>
      </c>
      <c r="I73" s="33"/>
      <c r="J73" s="70">
        <v>0</v>
      </c>
      <c r="K73" s="70">
        <f>IF(J73&gt;0,0,G73)</f>
        <v>20762.21</v>
      </c>
      <c r="L73" s="65" t="str">
        <f>IF(K73&lt;0,"Completo","Pendiente")</f>
        <v>Pendiente</v>
      </c>
      <c r="M73" s="35"/>
      <c r="N73" s="36"/>
    </row>
    <row r="74" spans="1:14" ht="32.25" customHeight="1" x14ac:dyDescent="0.3">
      <c r="A74" s="56"/>
      <c r="B74" s="57">
        <v>65</v>
      </c>
      <c r="C74" s="69" t="s">
        <v>297</v>
      </c>
      <c r="D74" s="59" t="s">
        <v>302</v>
      </c>
      <c r="E74" s="60" t="s">
        <v>303</v>
      </c>
      <c r="F74" s="61">
        <v>45870</v>
      </c>
      <c r="G74" s="70">
        <v>42928.14</v>
      </c>
      <c r="H74" s="63">
        <v>46022</v>
      </c>
      <c r="I74" s="33"/>
      <c r="J74" s="70">
        <v>0</v>
      </c>
      <c r="K74" s="70">
        <f>IF(J74&gt;0,0,G74)</f>
        <v>42928.14</v>
      </c>
      <c r="L74" s="65" t="str">
        <f>IF(K74&lt;0,"Completo","Pendiente")</f>
        <v>Pendiente</v>
      </c>
      <c r="M74" s="35"/>
      <c r="N74" s="36"/>
    </row>
    <row r="75" spans="1:14" ht="31.5" customHeight="1" x14ac:dyDescent="0.3">
      <c r="A75" s="56"/>
      <c r="B75" s="57">
        <v>66</v>
      </c>
      <c r="C75" s="69" t="s">
        <v>297</v>
      </c>
      <c r="D75" s="59" t="s">
        <v>304</v>
      </c>
      <c r="E75" s="60" t="s">
        <v>305</v>
      </c>
      <c r="F75" s="61">
        <v>45870</v>
      </c>
      <c r="G75" s="70">
        <v>36759.910000000003</v>
      </c>
      <c r="H75" s="63">
        <v>46022</v>
      </c>
      <c r="I75" s="33"/>
      <c r="J75" s="70"/>
      <c r="K75" s="70">
        <f>IF(J75&gt;0,0,G75)</f>
        <v>36759.910000000003</v>
      </c>
      <c r="L75" s="65" t="str">
        <f>IF(K75&lt;0,"Completo","Pendiente")</f>
        <v>Pendiente</v>
      </c>
      <c r="M75" s="35"/>
      <c r="N75" s="36"/>
    </row>
    <row r="76" spans="1:14" ht="30" customHeight="1" x14ac:dyDescent="0.3">
      <c r="A76" s="56"/>
      <c r="B76" s="57">
        <v>67</v>
      </c>
      <c r="C76" s="69" t="s">
        <v>297</v>
      </c>
      <c r="D76" s="59" t="s">
        <v>306</v>
      </c>
      <c r="E76" s="60" t="s">
        <v>307</v>
      </c>
      <c r="F76" s="61">
        <v>45870</v>
      </c>
      <c r="G76" s="70">
        <v>13919.06</v>
      </c>
      <c r="H76" s="63">
        <v>46022</v>
      </c>
      <c r="I76" s="33"/>
      <c r="J76" s="70">
        <v>0</v>
      </c>
      <c r="K76" s="70">
        <f>IF(J76&gt;0,0,G76)</f>
        <v>13919.06</v>
      </c>
      <c r="L76" s="65" t="str">
        <f>IF(K76&lt;0,"Completo","Pendiente")</f>
        <v>Pendiente</v>
      </c>
      <c r="M76" s="35"/>
      <c r="N76" s="36"/>
    </row>
    <row r="77" spans="1:14" ht="31.5" customHeight="1" x14ac:dyDescent="0.3">
      <c r="A77" s="56"/>
      <c r="B77" s="57">
        <v>68</v>
      </c>
      <c r="C77" s="69" t="s">
        <v>297</v>
      </c>
      <c r="D77" s="59" t="s">
        <v>308</v>
      </c>
      <c r="E77" s="60" t="s">
        <v>309</v>
      </c>
      <c r="F77" s="61">
        <v>45870</v>
      </c>
      <c r="G77" s="70">
        <v>40498.97</v>
      </c>
      <c r="H77" s="63">
        <v>46022</v>
      </c>
      <c r="I77" s="33"/>
      <c r="J77" s="70">
        <v>0</v>
      </c>
      <c r="K77" s="70">
        <f>IF(J77&gt;0,0,G77)</f>
        <v>40498.97</v>
      </c>
      <c r="L77" s="65" t="str">
        <f>IF(K77&lt;0,"Completo","Pendiente")</f>
        <v>Pendiente</v>
      </c>
      <c r="M77" s="35"/>
      <c r="N77" s="36"/>
    </row>
    <row r="78" spans="1:14" ht="30" customHeight="1" x14ac:dyDescent="0.3">
      <c r="A78" s="56"/>
      <c r="B78" s="57">
        <v>69</v>
      </c>
      <c r="C78" s="69" t="s">
        <v>297</v>
      </c>
      <c r="D78" s="59" t="s">
        <v>310</v>
      </c>
      <c r="E78" s="60" t="s">
        <v>311</v>
      </c>
      <c r="F78" s="61">
        <v>45870</v>
      </c>
      <c r="G78" s="70">
        <v>41577.519999999997</v>
      </c>
      <c r="H78" s="63">
        <v>46022</v>
      </c>
      <c r="I78" s="33"/>
      <c r="J78" s="70">
        <v>0</v>
      </c>
      <c r="K78" s="70">
        <f>IF(J78&gt;0,0,G78)</f>
        <v>41577.519999999997</v>
      </c>
      <c r="L78" s="65" t="str">
        <f>IF(K78&lt;0,"Completo","Pendiente")</f>
        <v>Pendiente</v>
      </c>
      <c r="M78" s="39"/>
      <c r="N78" s="30"/>
    </row>
    <row r="79" spans="1:14" ht="33" x14ac:dyDescent="0.3">
      <c r="A79" s="56"/>
      <c r="B79" s="57">
        <v>70</v>
      </c>
      <c r="C79" s="69" t="s">
        <v>297</v>
      </c>
      <c r="D79" s="59" t="s">
        <v>312</v>
      </c>
      <c r="E79" s="60" t="s">
        <v>313</v>
      </c>
      <c r="F79" s="61">
        <v>45870</v>
      </c>
      <c r="G79" s="70">
        <v>23893.05</v>
      </c>
      <c r="H79" s="63">
        <v>46022</v>
      </c>
      <c r="I79" s="33"/>
      <c r="J79" s="70">
        <v>0</v>
      </c>
      <c r="K79" s="70">
        <f>IF(J79&gt;0,0,G79)</f>
        <v>23893.05</v>
      </c>
      <c r="L79" s="65" t="str">
        <f>IF(K79&lt;0,"Completo","Pendiente")</f>
        <v>Pendiente</v>
      </c>
      <c r="M79" s="35"/>
      <c r="N79" s="36"/>
    </row>
    <row r="80" spans="1:14" ht="32.25" customHeight="1" x14ac:dyDescent="0.3">
      <c r="A80" s="56"/>
      <c r="B80" s="57">
        <v>71</v>
      </c>
      <c r="C80" s="69" t="s">
        <v>297</v>
      </c>
      <c r="D80" s="59" t="s">
        <v>314</v>
      </c>
      <c r="E80" s="60" t="s">
        <v>315</v>
      </c>
      <c r="F80" s="61">
        <v>45870</v>
      </c>
      <c r="G80" s="70">
        <v>38230.21</v>
      </c>
      <c r="H80" s="63">
        <v>46022</v>
      </c>
      <c r="I80" s="33"/>
      <c r="J80" s="70">
        <v>0</v>
      </c>
      <c r="K80" s="70">
        <f>IF(J80&gt;0,0,G80)</f>
        <v>38230.21</v>
      </c>
      <c r="L80" s="65" t="str">
        <f>IF(K80&lt;0,"Completo","Pendiente")</f>
        <v>Pendiente</v>
      </c>
      <c r="M80" s="35"/>
      <c r="N80" s="36"/>
    </row>
    <row r="81" spans="1:14" ht="33" x14ac:dyDescent="0.3">
      <c r="A81" s="56"/>
      <c r="B81" s="57">
        <v>72</v>
      </c>
      <c r="C81" s="69" t="s">
        <v>297</v>
      </c>
      <c r="D81" s="59" t="s">
        <v>316</v>
      </c>
      <c r="E81" s="60" t="s">
        <v>317</v>
      </c>
      <c r="F81" s="61">
        <v>45870</v>
      </c>
      <c r="G81" s="70">
        <v>20701.52</v>
      </c>
      <c r="H81" s="63">
        <v>46022</v>
      </c>
      <c r="I81" s="33"/>
      <c r="J81" s="70">
        <v>0</v>
      </c>
      <c r="K81" s="70">
        <f>IF(J81&gt;0,0,G81)</f>
        <v>20701.52</v>
      </c>
      <c r="L81" s="65" t="str">
        <f>IF(K81&lt;0,"Completo","Pendiente")</f>
        <v>Pendiente</v>
      </c>
      <c r="M81" s="35"/>
      <c r="N81" s="36"/>
    </row>
    <row r="82" spans="1:14" ht="48.75" customHeight="1" x14ac:dyDescent="0.25">
      <c r="B82" s="1">
        <v>73</v>
      </c>
      <c r="C82" s="28" t="s">
        <v>74</v>
      </c>
      <c r="D82" s="29" t="s">
        <v>109</v>
      </c>
      <c r="E82" s="48" t="s">
        <v>201</v>
      </c>
      <c r="F82" s="30">
        <v>45873</v>
      </c>
      <c r="G82" s="31">
        <v>300000</v>
      </c>
      <c r="H82" s="32">
        <v>46387</v>
      </c>
      <c r="I82" s="33"/>
      <c r="J82" s="49">
        <f>IF(M82&gt;0,G82,0)</f>
        <v>300000</v>
      </c>
      <c r="K82" s="49">
        <f>IF(J82&gt;0,0,G82)</f>
        <v>0</v>
      </c>
      <c r="L82" s="34" t="s">
        <v>20</v>
      </c>
      <c r="M82" s="35">
        <v>2760</v>
      </c>
      <c r="N82" s="36">
        <v>45875</v>
      </c>
    </row>
    <row r="83" spans="1:14" ht="33" customHeight="1" x14ac:dyDescent="0.25">
      <c r="B83" s="1">
        <v>74</v>
      </c>
      <c r="C83" s="28" t="s">
        <v>79</v>
      </c>
      <c r="D83" s="29" t="s">
        <v>117</v>
      </c>
      <c r="E83" s="48" t="s">
        <v>207</v>
      </c>
      <c r="F83" s="30">
        <v>45873</v>
      </c>
      <c r="G83" s="31">
        <v>375240</v>
      </c>
      <c r="H83" s="32">
        <v>46387</v>
      </c>
      <c r="I83" s="33"/>
      <c r="J83" s="49">
        <f>IF(M83&gt;0,G83,0)</f>
        <v>375240</v>
      </c>
      <c r="K83" s="49">
        <f>IF(J83&gt;0,0,G83)</f>
        <v>0</v>
      </c>
      <c r="L83" s="34" t="s">
        <v>20</v>
      </c>
      <c r="M83" s="35">
        <v>2838</v>
      </c>
      <c r="N83" s="36">
        <v>45882</v>
      </c>
    </row>
    <row r="84" spans="1:14" ht="32.25" customHeight="1" x14ac:dyDescent="0.25">
      <c r="B84" s="1">
        <v>75</v>
      </c>
      <c r="C84" s="28" t="s">
        <v>84</v>
      </c>
      <c r="D84" s="29" t="s">
        <v>124</v>
      </c>
      <c r="E84" s="48" t="s">
        <v>216</v>
      </c>
      <c r="F84" s="30">
        <v>45873</v>
      </c>
      <c r="G84" s="31">
        <v>5805.6</v>
      </c>
      <c r="H84" s="32">
        <v>46387</v>
      </c>
      <c r="I84" s="33"/>
      <c r="J84" s="49">
        <f>IF(M84&gt;0,G84,0)</f>
        <v>5805.6</v>
      </c>
      <c r="K84" s="49">
        <f>IF(J84&gt;0,0,G84)</f>
        <v>0</v>
      </c>
      <c r="L84" s="34" t="s">
        <v>20</v>
      </c>
      <c r="M84" s="35">
        <v>2860</v>
      </c>
      <c r="N84" s="36">
        <v>45882</v>
      </c>
    </row>
    <row r="85" spans="1:14" ht="48" customHeight="1" x14ac:dyDescent="0.25">
      <c r="B85" s="1">
        <v>76</v>
      </c>
      <c r="C85" s="28" t="s">
        <v>93</v>
      </c>
      <c r="D85" s="29" t="s">
        <v>142</v>
      </c>
      <c r="E85" s="48" t="s">
        <v>248</v>
      </c>
      <c r="F85" s="30">
        <v>45873</v>
      </c>
      <c r="G85" s="31">
        <v>185460.8</v>
      </c>
      <c r="H85" s="32">
        <v>46387</v>
      </c>
      <c r="I85" s="33"/>
      <c r="J85" s="49">
        <f>IF(M85&gt;0,G85,0)</f>
        <v>185460.8</v>
      </c>
      <c r="K85" s="49">
        <f>IF(J85&gt;0,0,G85)</f>
        <v>0</v>
      </c>
      <c r="L85" s="34" t="s">
        <v>20</v>
      </c>
      <c r="M85" s="35" t="s">
        <v>169</v>
      </c>
      <c r="N85" s="36" t="s">
        <v>193</v>
      </c>
    </row>
    <row r="86" spans="1:14" ht="38.25" customHeight="1" x14ac:dyDescent="0.3">
      <c r="A86" s="56"/>
      <c r="B86" s="57">
        <v>77</v>
      </c>
      <c r="C86" s="69" t="s">
        <v>297</v>
      </c>
      <c r="D86" s="59" t="s">
        <v>318</v>
      </c>
      <c r="E86" s="60" t="s">
        <v>319</v>
      </c>
      <c r="F86" s="61">
        <v>45873</v>
      </c>
      <c r="G86" s="70">
        <v>14722.41</v>
      </c>
      <c r="H86" s="63">
        <v>46022</v>
      </c>
      <c r="I86" s="33"/>
      <c r="J86" s="70">
        <v>0</v>
      </c>
      <c r="K86" s="70">
        <f>IF(J86&gt;0,0,G86)</f>
        <v>14722.41</v>
      </c>
      <c r="L86" s="65" t="str">
        <f>IF(K86&lt;0,"Completo","Pendiente")</f>
        <v>Pendiente</v>
      </c>
      <c r="M86" s="35"/>
      <c r="N86" s="36"/>
    </row>
    <row r="87" spans="1:14" ht="42.75" customHeight="1" x14ac:dyDescent="0.3">
      <c r="A87" s="56"/>
      <c r="B87" s="57">
        <v>78</v>
      </c>
      <c r="C87" s="69" t="s">
        <v>297</v>
      </c>
      <c r="D87" s="59" t="s">
        <v>320</v>
      </c>
      <c r="E87" s="60" t="s">
        <v>321</v>
      </c>
      <c r="F87" s="61">
        <v>45873</v>
      </c>
      <c r="G87" s="70">
        <v>18234.8</v>
      </c>
      <c r="H87" s="63">
        <v>46022</v>
      </c>
      <c r="I87" s="33"/>
      <c r="J87" s="70">
        <v>0</v>
      </c>
      <c r="K87" s="70">
        <f>IF(J87&gt;0,0,G87)</f>
        <v>18234.8</v>
      </c>
      <c r="L87" s="65" t="str">
        <f>IF(K87&lt;0,"Completo","Pendiente")</f>
        <v>Pendiente</v>
      </c>
      <c r="M87" s="35"/>
      <c r="N87" s="36"/>
    </row>
    <row r="88" spans="1:14" ht="39.75" customHeight="1" x14ac:dyDescent="0.25">
      <c r="B88" s="1">
        <v>79</v>
      </c>
      <c r="C88" s="28" t="s">
        <v>75</v>
      </c>
      <c r="D88" s="29" t="s">
        <v>111</v>
      </c>
      <c r="E88" s="48" t="s">
        <v>202</v>
      </c>
      <c r="F88" s="30">
        <v>45874</v>
      </c>
      <c r="G88" s="31">
        <v>405331.74</v>
      </c>
      <c r="H88" s="32">
        <v>46022</v>
      </c>
      <c r="I88" s="33"/>
      <c r="J88" s="49">
        <f>IF(M88&gt;0,G88,0)</f>
        <v>405331.74</v>
      </c>
      <c r="K88" s="49">
        <f>IF(J88&gt;0,0,G88)</f>
        <v>0</v>
      </c>
      <c r="L88" s="34" t="s">
        <v>20</v>
      </c>
      <c r="M88" s="35">
        <v>2762</v>
      </c>
      <c r="N88" s="36">
        <v>45875</v>
      </c>
    </row>
    <row r="89" spans="1:14" ht="37.5" customHeight="1" x14ac:dyDescent="0.25">
      <c r="B89" s="1">
        <v>80</v>
      </c>
      <c r="C89" s="28" t="s">
        <v>34</v>
      </c>
      <c r="D89" s="29" t="s">
        <v>115</v>
      </c>
      <c r="E89" s="48" t="s">
        <v>204</v>
      </c>
      <c r="F89" s="30">
        <v>45874</v>
      </c>
      <c r="G89" s="31">
        <v>16035542.02</v>
      </c>
      <c r="H89" s="32">
        <v>46022</v>
      </c>
      <c r="I89" s="33"/>
      <c r="J89" s="49">
        <f>IF(M89&gt;0,G89,0)</f>
        <v>16035542.02</v>
      </c>
      <c r="K89" s="49">
        <f>IF(J89&gt;0,0,G89)</f>
        <v>0</v>
      </c>
      <c r="L89" s="34" t="s">
        <v>20</v>
      </c>
      <c r="M89" s="35" t="s">
        <v>164</v>
      </c>
      <c r="N89" s="36" t="s">
        <v>190</v>
      </c>
    </row>
    <row r="90" spans="1:14" ht="40.5" customHeight="1" x14ac:dyDescent="0.25">
      <c r="B90" s="1">
        <v>81</v>
      </c>
      <c r="C90" s="28" t="s">
        <v>83</v>
      </c>
      <c r="D90" s="29" t="s">
        <v>123</v>
      </c>
      <c r="E90" s="48" t="s">
        <v>215</v>
      </c>
      <c r="F90" s="30">
        <v>45874</v>
      </c>
      <c r="G90" s="31">
        <v>60180</v>
      </c>
      <c r="H90" s="32">
        <v>46387</v>
      </c>
      <c r="I90" s="33"/>
      <c r="J90" s="49">
        <f>IF(M90&gt;0,G90,0)</f>
        <v>60180</v>
      </c>
      <c r="K90" s="49">
        <f>IF(J90&gt;0,0,G90)</f>
        <v>0</v>
      </c>
      <c r="L90" s="34" t="s">
        <v>20</v>
      </c>
      <c r="M90" s="35">
        <v>2858</v>
      </c>
      <c r="N90" s="36">
        <v>45882</v>
      </c>
    </row>
    <row r="91" spans="1:14" ht="40.5" x14ac:dyDescent="0.25">
      <c r="B91" s="1">
        <v>82</v>
      </c>
      <c r="C91" s="28" t="s">
        <v>19</v>
      </c>
      <c r="D91" s="29" t="s">
        <v>126</v>
      </c>
      <c r="E91" s="48" t="s">
        <v>218</v>
      </c>
      <c r="F91" s="30">
        <v>45874</v>
      </c>
      <c r="G91" s="31">
        <v>43486.05</v>
      </c>
      <c r="H91" s="32">
        <v>46387</v>
      </c>
      <c r="I91" s="33"/>
      <c r="J91" s="49">
        <f>IF(M91&gt;0,G91,0)</f>
        <v>43486.05</v>
      </c>
      <c r="K91" s="49">
        <f>IF(J91&gt;0,0,G91)</f>
        <v>0</v>
      </c>
      <c r="L91" s="34" t="s">
        <v>20</v>
      </c>
      <c r="M91" s="35">
        <v>2867</v>
      </c>
      <c r="N91" s="36">
        <v>45882</v>
      </c>
    </row>
    <row r="92" spans="1:14" ht="39.75" customHeight="1" x14ac:dyDescent="0.25">
      <c r="B92" s="1">
        <v>83</v>
      </c>
      <c r="C92" s="28" t="s">
        <v>102</v>
      </c>
      <c r="D92" s="29" t="s">
        <v>160</v>
      </c>
      <c r="E92" s="48" t="s">
        <v>266</v>
      </c>
      <c r="F92" s="30">
        <v>45874</v>
      </c>
      <c r="G92" s="31">
        <v>204848</v>
      </c>
      <c r="H92" s="32">
        <v>46387</v>
      </c>
      <c r="I92" s="33"/>
      <c r="J92" s="49">
        <f>IF(M92&gt;0,G92,0)</f>
        <v>204848</v>
      </c>
      <c r="K92" s="49">
        <f>IF(J92&gt;0,0,G92)</f>
        <v>0</v>
      </c>
      <c r="L92" s="34" t="s">
        <v>20</v>
      </c>
      <c r="M92" s="35" t="s">
        <v>187</v>
      </c>
      <c r="N92" s="36" t="s">
        <v>193</v>
      </c>
    </row>
    <row r="93" spans="1:14" ht="29.25" customHeight="1" x14ac:dyDescent="0.25">
      <c r="B93" s="1">
        <v>84</v>
      </c>
      <c r="C93" s="28" t="s">
        <v>28</v>
      </c>
      <c r="D93" s="29" t="s">
        <v>120</v>
      </c>
      <c r="E93" s="48" t="s">
        <v>213</v>
      </c>
      <c r="F93" s="30">
        <v>45875</v>
      </c>
      <c r="G93" s="31">
        <v>35400</v>
      </c>
      <c r="H93" s="32">
        <v>46022</v>
      </c>
      <c r="I93" s="31"/>
      <c r="J93" s="49">
        <f>IF(M93&gt;0,G93,0)</f>
        <v>35400</v>
      </c>
      <c r="K93" s="49">
        <f>IF(J93&gt;0,0,G93)</f>
        <v>0</v>
      </c>
      <c r="L93" s="34" t="s">
        <v>20</v>
      </c>
      <c r="M93" s="35">
        <v>2849</v>
      </c>
      <c r="N93" s="36">
        <v>45882</v>
      </c>
    </row>
    <row r="94" spans="1:14" ht="33" customHeight="1" x14ac:dyDescent="0.25">
      <c r="B94" s="1">
        <v>85</v>
      </c>
      <c r="C94" s="28" t="s">
        <v>82</v>
      </c>
      <c r="D94" s="29" t="s">
        <v>121</v>
      </c>
      <c r="E94" s="48" t="s">
        <v>212</v>
      </c>
      <c r="F94" s="30">
        <v>45875</v>
      </c>
      <c r="G94" s="31">
        <v>120820.2</v>
      </c>
      <c r="H94" s="32">
        <v>46022</v>
      </c>
      <c r="I94" s="33"/>
      <c r="J94" s="49">
        <f>IF(M94&gt;0,G94,0)</f>
        <v>120820.2</v>
      </c>
      <c r="K94" s="49">
        <f>IF(J94&gt;0,0,G94)</f>
        <v>0</v>
      </c>
      <c r="L94" s="34" t="s">
        <v>20</v>
      </c>
      <c r="M94" s="35">
        <v>2852</v>
      </c>
      <c r="N94" s="36">
        <v>45882</v>
      </c>
    </row>
    <row r="95" spans="1:14" ht="41.25" customHeight="1" x14ac:dyDescent="0.25">
      <c r="B95" s="1">
        <v>86</v>
      </c>
      <c r="C95" s="28" t="s">
        <v>31</v>
      </c>
      <c r="D95" s="29" t="s">
        <v>125</v>
      </c>
      <c r="E95" s="48" t="s">
        <v>217</v>
      </c>
      <c r="F95" s="30">
        <v>45875</v>
      </c>
      <c r="G95" s="31">
        <v>1947</v>
      </c>
      <c r="H95" s="32">
        <v>46387</v>
      </c>
      <c r="I95" s="33"/>
      <c r="J95" s="49">
        <f>IF(M95&gt;0,G95,0)</f>
        <v>1947</v>
      </c>
      <c r="K95" s="49">
        <f>IF(J95&gt;0,0,G95)</f>
        <v>0</v>
      </c>
      <c r="L95" s="34" t="s">
        <v>20</v>
      </c>
      <c r="M95" s="35">
        <v>2863</v>
      </c>
      <c r="N95" s="36">
        <v>45882</v>
      </c>
    </row>
    <row r="96" spans="1:14" ht="59.25" customHeight="1" x14ac:dyDescent="0.25">
      <c r="B96" s="1">
        <v>87</v>
      </c>
      <c r="C96" s="28" t="s">
        <v>85</v>
      </c>
      <c r="D96" s="29" t="s">
        <v>127</v>
      </c>
      <c r="E96" s="48" t="s">
        <v>219</v>
      </c>
      <c r="F96" s="30">
        <v>45875</v>
      </c>
      <c r="G96" s="31">
        <v>70800</v>
      </c>
      <c r="H96" s="32">
        <v>46387</v>
      </c>
      <c r="I96" s="33"/>
      <c r="J96" s="49">
        <f>IF(M96&gt;0,G96,0)</f>
        <v>70800</v>
      </c>
      <c r="K96" s="49">
        <f>IF(J96&gt;0,0,G96)</f>
        <v>0</v>
      </c>
      <c r="L96" s="34" t="s">
        <v>20</v>
      </c>
      <c r="M96" s="35">
        <v>2869</v>
      </c>
      <c r="N96" s="36">
        <v>45882</v>
      </c>
    </row>
    <row r="97" spans="1:14" ht="54.75" customHeight="1" x14ac:dyDescent="0.25">
      <c r="B97" s="1">
        <v>88</v>
      </c>
      <c r="C97" s="28" t="s">
        <v>90</v>
      </c>
      <c r="D97" s="29" t="s">
        <v>136</v>
      </c>
      <c r="E97" s="48" t="s">
        <v>244</v>
      </c>
      <c r="F97" s="30">
        <v>45875</v>
      </c>
      <c r="G97" s="31">
        <v>222818.9</v>
      </c>
      <c r="H97" s="32">
        <v>46387</v>
      </c>
      <c r="I97" s="33"/>
      <c r="J97" s="49">
        <f>IF(M97&gt;0,G97,0)</f>
        <v>222818.9</v>
      </c>
      <c r="K97" s="49">
        <f>IF(J97&gt;0,0,G97)</f>
        <v>0</v>
      </c>
      <c r="L97" s="34" t="s">
        <v>20</v>
      </c>
      <c r="M97" s="35">
        <v>3022</v>
      </c>
      <c r="N97" s="36">
        <v>45895</v>
      </c>
    </row>
    <row r="98" spans="1:14" ht="30" customHeight="1" x14ac:dyDescent="0.3">
      <c r="A98" s="56"/>
      <c r="B98" s="57">
        <v>89</v>
      </c>
      <c r="C98" s="69" t="s">
        <v>297</v>
      </c>
      <c r="D98" s="59" t="s">
        <v>299</v>
      </c>
      <c r="E98" s="60" t="s">
        <v>322</v>
      </c>
      <c r="F98" s="61">
        <v>45875</v>
      </c>
      <c r="G98" s="70">
        <v>23997.13</v>
      </c>
      <c r="H98" s="63">
        <v>46022</v>
      </c>
      <c r="I98" s="33"/>
      <c r="J98" s="70">
        <v>0</v>
      </c>
      <c r="K98" s="70">
        <f>IF(J98&gt;0,0,G98)</f>
        <v>23997.13</v>
      </c>
      <c r="L98" s="65" t="str">
        <f>IF(K98&lt;0,"Completo","Pendiente")</f>
        <v>Pendiente</v>
      </c>
      <c r="M98" s="35"/>
      <c r="N98" s="36"/>
    </row>
    <row r="99" spans="1:14" ht="30" customHeight="1" x14ac:dyDescent="0.3">
      <c r="A99" s="56"/>
      <c r="B99" s="57">
        <v>90</v>
      </c>
      <c r="C99" s="69" t="s">
        <v>297</v>
      </c>
      <c r="D99" s="59" t="s">
        <v>323</v>
      </c>
      <c r="E99" s="60" t="s">
        <v>324</v>
      </c>
      <c r="F99" s="61">
        <v>45876</v>
      </c>
      <c r="G99" s="70">
        <v>28823.7</v>
      </c>
      <c r="H99" s="63">
        <v>46022</v>
      </c>
      <c r="I99" s="33"/>
      <c r="J99" s="70">
        <v>0</v>
      </c>
      <c r="K99" s="70">
        <f>IF(J99&gt;0,0,G99)</f>
        <v>28823.7</v>
      </c>
      <c r="L99" s="65" t="str">
        <f>IF(K99&lt;0,"Completo","Pendiente")</f>
        <v>Pendiente</v>
      </c>
      <c r="M99" s="35"/>
      <c r="N99" s="36"/>
    </row>
    <row r="100" spans="1:14" ht="31.5" customHeight="1" x14ac:dyDescent="0.3">
      <c r="A100" s="56"/>
      <c r="B100" s="57">
        <v>91</v>
      </c>
      <c r="C100" s="69" t="s">
        <v>297</v>
      </c>
      <c r="D100" s="59" t="s">
        <v>325</v>
      </c>
      <c r="E100" s="60" t="s">
        <v>326</v>
      </c>
      <c r="F100" s="61">
        <v>45876</v>
      </c>
      <c r="G100" s="70">
        <v>17972.7</v>
      </c>
      <c r="H100" s="63">
        <v>46022</v>
      </c>
      <c r="I100" s="33"/>
      <c r="J100" s="70">
        <v>0</v>
      </c>
      <c r="K100" s="70">
        <f>IF(J100&gt;0,0,G100)</f>
        <v>17972.7</v>
      </c>
      <c r="L100" s="65" t="str">
        <f>IF(K100&lt;0,"Completo","Pendiente")</f>
        <v>Pendiente</v>
      </c>
      <c r="M100" s="35"/>
      <c r="N100" s="36"/>
    </row>
    <row r="101" spans="1:14" ht="31.5" customHeight="1" x14ac:dyDescent="0.3">
      <c r="A101" s="56"/>
      <c r="B101" s="57">
        <v>92</v>
      </c>
      <c r="C101" s="69" t="s">
        <v>297</v>
      </c>
      <c r="D101" s="59" t="s">
        <v>327</v>
      </c>
      <c r="E101" s="60" t="s">
        <v>328</v>
      </c>
      <c r="F101" s="61">
        <v>45876</v>
      </c>
      <c r="G101" s="70">
        <v>62605.17</v>
      </c>
      <c r="H101" s="63">
        <v>46022</v>
      </c>
      <c r="I101" s="33"/>
      <c r="J101" s="70">
        <v>0</v>
      </c>
      <c r="K101" s="70">
        <f>IF(J101&gt;0,0,G101)</f>
        <v>62605.17</v>
      </c>
      <c r="L101" s="65" t="str">
        <f>IF(K101&lt;0,"Completo","Pendiente")</f>
        <v>Pendiente</v>
      </c>
      <c r="M101" s="35"/>
      <c r="N101" s="36"/>
    </row>
    <row r="102" spans="1:14" ht="30" customHeight="1" x14ac:dyDescent="0.3">
      <c r="A102" s="56"/>
      <c r="B102" s="57">
        <v>93</v>
      </c>
      <c r="C102" s="69" t="s">
        <v>297</v>
      </c>
      <c r="D102" s="59" t="s">
        <v>329</v>
      </c>
      <c r="E102" s="60" t="s">
        <v>330</v>
      </c>
      <c r="F102" s="61">
        <v>45876</v>
      </c>
      <c r="G102" s="70">
        <v>10873.88</v>
      </c>
      <c r="H102" s="63">
        <v>46022</v>
      </c>
      <c r="I102" s="33"/>
      <c r="J102" s="70">
        <v>0</v>
      </c>
      <c r="K102" s="70">
        <f>IF(J102&gt;0,0,G102)</f>
        <v>10873.88</v>
      </c>
      <c r="L102" s="65" t="str">
        <f>IF(K102&lt;0,"Completo","Pendiente")</f>
        <v>Pendiente</v>
      </c>
      <c r="M102" s="35"/>
      <c r="N102" s="36"/>
    </row>
    <row r="103" spans="1:14" ht="33" customHeight="1" x14ac:dyDescent="0.25">
      <c r="B103" s="1">
        <v>94</v>
      </c>
      <c r="C103" s="28" t="s">
        <v>32</v>
      </c>
      <c r="D103" s="29" t="s">
        <v>208</v>
      </c>
      <c r="E103" s="48" t="s">
        <v>209</v>
      </c>
      <c r="F103" s="30">
        <v>45877</v>
      </c>
      <c r="G103" s="31">
        <v>69194.080000000002</v>
      </c>
      <c r="H103" s="32">
        <v>46022</v>
      </c>
      <c r="I103" s="33"/>
      <c r="J103" s="49">
        <f>IF(M103&gt;0,G103,0)</f>
        <v>69194.080000000002</v>
      </c>
      <c r="K103" s="49">
        <f>IF(J103&gt;0,0,G103)</f>
        <v>0</v>
      </c>
      <c r="L103" s="34" t="s">
        <v>20</v>
      </c>
      <c r="M103" s="35">
        <v>2841</v>
      </c>
      <c r="N103" s="36">
        <v>45882</v>
      </c>
    </row>
    <row r="104" spans="1:14" ht="33" customHeight="1" x14ac:dyDescent="0.25">
      <c r="B104" s="1">
        <v>95</v>
      </c>
      <c r="C104" s="28" t="s">
        <v>81</v>
      </c>
      <c r="D104" s="29" t="s">
        <v>119</v>
      </c>
      <c r="E104" s="32" t="s">
        <v>211</v>
      </c>
      <c r="F104" s="30">
        <v>45877</v>
      </c>
      <c r="G104" s="31">
        <v>82968.039999999994</v>
      </c>
      <c r="H104" s="32">
        <v>46387</v>
      </c>
      <c r="I104" s="33"/>
      <c r="J104" s="49">
        <f>IF(M104&gt;0,G104,0)</f>
        <v>82968.039999999994</v>
      </c>
      <c r="K104" s="49">
        <f>IF(J104&gt;0,0,G104)</f>
        <v>0</v>
      </c>
      <c r="L104" s="34" t="s">
        <v>20</v>
      </c>
      <c r="M104" s="35">
        <v>2847</v>
      </c>
      <c r="N104" s="36">
        <v>45882</v>
      </c>
    </row>
    <row r="105" spans="1:14" ht="39.75" customHeight="1" x14ac:dyDescent="0.25">
      <c r="B105" s="1">
        <v>96</v>
      </c>
      <c r="C105" s="28" t="s">
        <v>27</v>
      </c>
      <c r="D105" s="29" t="s">
        <v>130</v>
      </c>
      <c r="E105" s="48" t="s">
        <v>222</v>
      </c>
      <c r="F105" s="30">
        <v>45877</v>
      </c>
      <c r="G105" s="31">
        <v>33866</v>
      </c>
      <c r="H105" s="32"/>
      <c r="I105" s="33"/>
      <c r="J105" s="49">
        <f>IF(M105&gt;0,G105,0)</f>
        <v>33866</v>
      </c>
      <c r="K105" s="49">
        <f>IF(J105&gt;0,0,G105)</f>
        <v>0</v>
      </c>
      <c r="L105" s="34" t="s">
        <v>20</v>
      </c>
      <c r="M105" s="35">
        <v>2924</v>
      </c>
      <c r="N105" s="36">
        <v>45888</v>
      </c>
    </row>
    <row r="106" spans="1:14" ht="46.5" customHeight="1" x14ac:dyDescent="0.25">
      <c r="B106" s="1">
        <v>97</v>
      </c>
      <c r="C106" s="28" t="s">
        <v>29</v>
      </c>
      <c r="D106" s="29" t="s">
        <v>240</v>
      </c>
      <c r="E106" s="48" t="s">
        <v>242</v>
      </c>
      <c r="F106" s="30">
        <v>45877</v>
      </c>
      <c r="G106" s="31">
        <v>97468</v>
      </c>
      <c r="H106" s="32">
        <v>46022</v>
      </c>
      <c r="I106" s="33"/>
      <c r="J106" s="49">
        <f>IF(M106&gt;0,G106,0)</f>
        <v>97468</v>
      </c>
      <c r="K106" s="49">
        <f>IF(J106&gt;0,0,G106)</f>
        <v>0</v>
      </c>
      <c r="L106" s="34" t="s">
        <v>20</v>
      </c>
      <c r="M106" s="35">
        <v>2960</v>
      </c>
      <c r="N106" s="36">
        <v>45889</v>
      </c>
    </row>
    <row r="107" spans="1:14" ht="49.5" customHeight="1" x14ac:dyDescent="0.25">
      <c r="B107" s="1">
        <v>98</v>
      </c>
      <c r="C107" s="28" t="s">
        <v>29</v>
      </c>
      <c r="D107" s="29" t="s">
        <v>241</v>
      </c>
      <c r="E107" s="48" t="s">
        <v>243</v>
      </c>
      <c r="F107" s="30">
        <v>45877</v>
      </c>
      <c r="G107" s="31">
        <v>69856</v>
      </c>
      <c r="H107" s="32">
        <v>46022</v>
      </c>
      <c r="I107" s="33"/>
      <c r="J107" s="49">
        <f>IF(M107&gt;0,G107,0)</f>
        <v>69856</v>
      </c>
      <c r="K107" s="49">
        <f>IF(J107&gt;0,0,G107)</f>
        <v>0</v>
      </c>
      <c r="L107" s="34" t="s">
        <v>20</v>
      </c>
      <c r="M107" s="35">
        <v>2960</v>
      </c>
      <c r="N107" s="36">
        <v>45889</v>
      </c>
    </row>
    <row r="108" spans="1:14" ht="30" customHeight="1" x14ac:dyDescent="0.3">
      <c r="A108" s="56"/>
      <c r="B108" s="57">
        <v>99</v>
      </c>
      <c r="C108" s="69" t="s">
        <v>297</v>
      </c>
      <c r="D108" s="59" t="s">
        <v>331</v>
      </c>
      <c r="E108" s="60" t="s">
        <v>332</v>
      </c>
      <c r="F108" s="61">
        <v>45877</v>
      </c>
      <c r="G108" s="70">
        <v>57286.63</v>
      </c>
      <c r="H108" s="63">
        <v>46022</v>
      </c>
      <c r="I108" s="33"/>
      <c r="J108" s="70">
        <v>0</v>
      </c>
      <c r="K108" s="70">
        <f>IF(J108&gt;0,0,G108)</f>
        <v>57286.63</v>
      </c>
      <c r="L108" s="65" t="str">
        <f>IF(K108&lt;0,"Completo","Pendiente")</f>
        <v>Pendiente</v>
      </c>
      <c r="M108" s="35"/>
      <c r="N108" s="36"/>
    </row>
    <row r="109" spans="1:14" ht="39.75" customHeight="1" x14ac:dyDescent="0.3">
      <c r="A109" s="56"/>
      <c r="B109" s="57">
        <v>100</v>
      </c>
      <c r="C109" s="69" t="s">
        <v>297</v>
      </c>
      <c r="D109" s="59" t="s">
        <v>333</v>
      </c>
      <c r="E109" s="60" t="s">
        <v>334</v>
      </c>
      <c r="F109" s="61">
        <v>45877</v>
      </c>
      <c r="G109" s="70">
        <v>5666.86</v>
      </c>
      <c r="H109" s="63">
        <v>46022</v>
      </c>
      <c r="I109" s="33"/>
      <c r="J109" s="70">
        <v>0</v>
      </c>
      <c r="K109" s="70">
        <f>IF(J109&gt;0,0,G109)</f>
        <v>5666.86</v>
      </c>
      <c r="L109" s="65" t="str">
        <f>IF(K109&lt;0,"Completo","Pendiente")</f>
        <v>Pendiente</v>
      </c>
      <c r="M109" s="35"/>
      <c r="N109" s="36"/>
    </row>
    <row r="110" spans="1:14" ht="46.5" customHeight="1" x14ac:dyDescent="0.25">
      <c r="B110" s="1">
        <v>101</v>
      </c>
      <c r="C110" s="28" t="s">
        <v>32</v>
      </c>
      <c r="D110" s="29" t="s">
        <v>116</v>
      </c>
      <c r="E110" s="48" t="s">
        <v>205</v>
      </c>
      <c r="F110" s="30">
        <v>45880</v>
      </c>
      <c r="G110" s="31">
        <v>14190</v>
      </c>
      <c r="H110" s="32">
        <v>46022</v>
      </c>
      <c r="I110" s="33"/>
      <c r="J110" s="49">
        <f>IF(M110&gt;0,G110,0)</f>
        <v>14190</v>
      </c>
      <c r="K110" s="49">
        <f>IF(J110&gt;0,0,G110)</f>
        <v>0</v>
      </c>
      <c r="L110" s="34" t="s">
        <v>20</v>
      </c>
      <c r="M110" s="35">
        <v>2821</v>
      </c>
      <c r="N110" s="36">
        <v>45882</v>
      </c>
    </row>
    <row r="111" spans="1:14" ht="50.25" customHeight="1" x14ac:dyDescent="0.25">
      <c r="B111" s="1">
        <v>102</v>
      </c>
      <c r="C111" s="28" t="s">
        <v>80</v>
      </c>
      <c r="D111" s="29" t="s">
        <v>118</v>
      </c>
      <c r="E111" s="48" t="s">
        <v>210</v>
      </c>
      <c r="F111" s="30">
        <v>45880</v>
      </c>
      <c r="G111" s="31">
        <v>67676.320000000007</v>
      </c>
      <c r="H111" s="32">
        <v>46022</v>
      </c>
      <c r="I111" s="33"/>
      <c r="J111" s="49">
        <f>IF(M111&gt;0,G111,0)</f>
        <v>67676.320000000007</v>
      </c>
      <c r="K111" s="49">
        <f>IF(J111&gt;0,0,G111)</f>
        <v>0</v>
      </c>
      <c r="L111" s="34" t="s">
        <v>20</v>
      </c>
      <c r="M111" s="35">
        <v>2843</v>
      </c>
      <c r="N111" s="36">
        <v>45882</v>
      </c>
    </row>
    <row r="112" spans="1:14" ht="33.75" customHeight="1" x14ac:dyDescent="0.25">
      <c r="B112" s="1">
        <v>103</v>
      </c>
      <c r="C112" s="28" t="s">
        <v>32</v>
      </c>
      <c r="D112" s="29" t="s">
        <v>122</v>
      </c>
      <c r="E112" s="48" t="s">
        <v>214</v>
      </c>
      <c r="F112" s="30">
        <v>45880</v>
      </c>
      <c r="G112" s="31">
        <v>4665.72</v>
      </c>
      <c r="H112" s="32">
        <v>46022</v>
      </c>
      <c r="I112" s="33"/>
      <c r="J112" s="49">
        <f>IF(M112&gt;0,G112,0)</f>
        <v>4665.72</v>
      </c>
      <c r="K112" s="49">
        <f>IF(J112&gt;0,0,G112)</f>
        <v>0</v>
      </c>
      <c r="L112" s="34" t="s">
        <v>20</v>
      </c>
      <c r="M112" s="37">
        <v>2854</v>
      </c>
      <c r="N112" s="38">
        <v>45882</v>
      </c>
    </row>
    <row r="113" spans="1:14" ht="59.25" customHeight="1" x14ac:dyDescent="0.25">
      <c r="B113" s="1">
        <v>104</v>
      </c>
      <c r="C113" s="28" t="s">
        <v>21</v>
      </c>
      <c r="D113" s="29" t="s">
        <v>128</v>
      </c>
      <c r="E113" s="48" t="s">
        <v>220</v>
      </c>
      <c r="F113" s="30">
        <v>45880</v>
      </c>
      <c r="G113" s="31">
        <v>188800</v>
      </c>
      <c r="H113" s="32">
        <v>46022</v>
      </c>
      <c r="I113" s="33"/>
      <c r="J113" s="49">
        <f>IF(M113&gt;0,G113,0)</f>
        <v>188800</v>
      </c>
      <c r="K113" s="49">
        <f>IF(J113&gt;0,0,G113)</f>
        <v>0</v>
      </c>
      <c r="L113" s="34" t="s">
        <v>20</v>
      </c>
      <c r="M113" s="35">
        <v>2914</v>
      </c>
      <c r="N113" s="36">
        <v>45888</v>
      </c>
    </row>
    <row r="114" spans="1:14" ht="27" x14ac:dyDescent="0.25">
      <c r="B114" s="1">
        <v>105</v>
      </c>
      <c r="C114" s="28" t="s">
        <v>28</v>
      </c>
      <c r="D114" s="29" t="s">
        <v>134</v>
      </c>
      <c r="E114" s="48" t="s">
        <v>225</v>
      </c>
      <c r="F114" s="30">
        <v>45880</v>
      </c>
      <c r="G114" s="31">
        <v>59000</v>
      </c>
      <c r="H114" s="32"/>
      <c r="I114" s="33"/>
      <c r="J114" s="49">
        <f>IF(M114&gt;0,G114,0)</f>
        <v>59000</v>
      </c>
      <c r="K114" s="49">
        <f>IF(J114&gt;0,0,G114)</f>
        <v>0</v>
      </c>
      <c r="L114" s="34" t="s">
        <v>20</v>
      </c>
      <c r="M114" s="35">
        <v>2938</v>
      </c>
      <c r="N114" s="36">
        <v>45888</v>
      </c>
    </row>
    <row r="115" spans="1:14" ht="39" customHeight="1" x14ac:dyDescent="0.3">
      <c r="A115" s="56"/>
      <c r="B115" s="57">
        <v>106</v>
      </c>
      <c r="C115" s="69" t="s">
        <v>297</v>
      </c>
      <c r="D115" s="59" t="s">
        <v>335</v>
      </c>
      <c r="E115" s="60" t="s">
        <v>336</v>
      </c>
      <c r="F115" s="61">
        <v>45880</v>
      </c>
      <c r="G115" s="70">
        <v>14775.23</v>
      </c>
      <c r="H115" s="63">
        <v>46022</v>
      </c>
      <c r="I115" s="33"/>
      <c r="J115" s="70">
        <v>0</v>
      </c>
      <c r="K115" s="70">
        <f>IF(J115&gt;0,0,G115)</f>
        <v>14775.23</v>
      </c>
      <c r="L115" s="65" t="str">
        <f>IF(K115&lt;0,"Completo","Pendiente")</f>
        <v>Pendiente</v>
      </c>
      <c r="M115" s="35"/>
      <c r="N115" s="36"/>
    </row>
    <row r="116" spans="1:14" ht="38.25" customHeight="1" x14ac:dyDescent="0.3">
      <c r="A116" s="56"/>
      <c r="B116" s="57">
        <v>107</v>
      </c>
      <c r="C116" s="69" t="s">
        <v>297</v>
      </c>
      <c r="D116" s="59" t="s">
        <v>337</v>
      </c>
      <c r="E116" s="60" t="s">
        <v>338</v>
      </c>
      <c r="F116" s="61">
        <v>45880</v>
      </c>
      <c r="G116" s="70">
        <v>29600.51</v>
      </c>
      <c r="H116" s="63">
        <v>46022</v>
      </c>
      <c r="I116" s="33"/>
      <c r="J116" s="70">
        <v>0</v>
      </c>
      <c r="K116" s="70">
        <f>IF(J116&gt;0,0,G116)</f>
        <v>29600.51</v>
      </c>
      <c r="L116" s="65" t="str">
        <f>IF(K116&lt;0,"Completo","Pendiente")</f>
        <v>Pendiente</v>
      </c>
      <c r="M116" s="37"/>
      <c r="N116" s="38"/>
    </row>
    <row r="117" spans="1:14" ht="30" customHeight="1" x14ac:dyDescent="0.3">
      <c r="A117" s="56"/>
      <c r="B117" s="57">
        <v>108</v>
      </c>
      <c r="C117" s="69" t="s">
        <v>14</v>
      </c>
      <c r="D117" s="71" t="s">
        <v>289</v>
      </c>
      <c r="E117" s="60" t="s">
        <v>290</v>
      </c>
      <c r="F117" s="61">
        <v>45881</v>
      </c>
      <c r="G117" s="70">
        <v>6960</v>
      </c>
      <c r="H117" s="63">
        <v>46387</v>
      </c>
      <c r="I117" s="33"/>
      <c r="J117" s="64">
        <f>IF(M117&gt;0,G117,0)</f>
        <v>0</v>
      </c>
      <c r="K117" s="70">
        <f>IF(J117&gt;0,0,G117)</f>
        <v>6960</v>
      </c>
      <c r="L117" s="65" t="str">
        <f>IF(K117&lt;0,"Completo","Pendiente")</f>
        <v>Pendiente</v>
      </c>
      <c r="M117" s="35"/>
      <c r="N117" s="36"/>
    </row>
    <row r="118" spans="1:14" ht="30.75" customHeight="1" x14ac:dyDescent="0.3">
      <c r="A118" s="56"/>
      <c r="B118" s="57">
        <v>109</v>
      </c>
      <c r="C118" s="69" t="s">
        <v>14</v>
      </c>
      <c r="D118" s="71" t="s">
        <v>291</v>
      </c>
      <c r="E118" s="60" t="s">
        <v>292</v>
      </c>
      <c r="F118" s="61">
        <v>45881</v>
      </c>
      <c r="G118" s="70">
        <v>3540</v>
      </c>
      <c r="H118" s="63">
        <v>46387</v>
      </c>
      <c r="I118" s="33"/>
      <c r="J118" s="64">
        <f>IF(M118&gt;0,G118,0)</f>
        <v>0</v>
      </c>
      <c r="K118" s="70">
        <f>IF(J118&gt;0,0,G118)</f>
        <v>3540</v>
      </c>
      <c r="L118" s="65" t="str">
        <f>IF(K118&lt;0,"Completo","Pendiente")</f>
        <v>Pendiente</v>
      </c>
      <c r="M118" s="35"/>
      <c r="N118" s="36"/>
    </row>
    <row r="119" spans="1:14" ht="30" customHeight="1" x14ac:dyDescent="0.3">
      <c r="A119" s="56"/>
      <c r="B119" s="57">
        <v>110</v>
      </c>
      <c r="C119" s="69" t="s">
        <v>14</v>
      </c>
      <c r="D119" s="71" t="s">
        <v>293</v>
      </c>
      <c r="E119" s="60" t="s">
        <v>294</v>
      </c>
      <c r="F119" s="61">
        <v>45881</v>
      </c>
      <c r="G119" s="70">
        <v>3660</v>
      </c>
      <c r="H119" s="63">
        <v>46387</v>
      </c>
      <c r="I119" s="33"/>
      <c r="J119" s="64">
        <f>IF(M119&gt;0,G119,0)</f>
        <v>0</v>
      </c>
      <c r="K119" s="70">
        <f>IF(J119&gt;0,0,G119)</f>
        <v>3660</v>
      </c>
      <c r="L119" s="65" t="str">
        <f>IF(K119&lt;0,"Completo","Pendiente")</f>
        <v>Pendiente</v>
      </c>
      <c r="M119" s="35"/>
      <c r="N119" s="36"/>
    </row>
    <row r="120" spans="1:14" ht="30.75" customHeight="1" x14ac:dyDescent="0.3">
      <c r="A120" s="56"/>
      <c r="B120" s="57">
        <v>111</v>
      </c>
      <c r="C120" s="69" t="s">
        <v>14</v>
      </c>
      <c r="D120" s="71" t="s">
        <v>295</v>
      </c>
      <c r="E120" s="60" t="s">
        <v>296</v>
      </c>
      <c r="F120" s="61">
        <v>45881</v>
      </c>
      <c r="G120" s="70">
        <v>6900</v>
      </c>
      <c r="H120" s="63">
        <v>46387</v>
      </c>
      <c r="I120" s="33"/>
      <c r="J120" s="64">
        <f>IF(M120&gt;0,G120,0)</f>
        <v>0</v>
      </c>
      <c r="K120" s="70">
        <f>IF(J120&gt;0,0,G120)</f>
        <v>6900</v>
      </c>
      <c r="L120" s="65" t="str">
        <f>IF(K120&lt;0,"Completo","Pendiente")</f>
        <v>Pendiente</v>
      </c>
      <c r="M120" s="35"/>
      <c r="N120" s="36"/>
    </row>
    <row r="121" spans="1:14" ht="38.25" customHeight="1" x14ac:dyDescent="0.3">
      <c r="A121" s="56"/>
      <c r="B121" s="57">
        <v>112</v>
      </c>
      <c r="C121" s="69" t="s">
        <v>297</v>
      </c>
      <c r="D121" s="71" t="s">
        <v>339</v>
      </c>
      <c r="E121" s="60" t="s">
        <v>340</v>
      </c>
      <c r="F121" s="61">
        <v>45881</v>
      </c>
      <c r="G121" s="70">
        <v>57594.14</v>
      </c>
      <c r="H121" s="63">
        <v>46022</v>
      </c>
      <c r="I121" s="33"/>
      <c r="J121" s="70">
        <v>0</v>
      </c>
      <c r="K121" s="70">
        <f>IF(J121&gt;0,0,G121)</f>
        <v>57594.14</v>
      </c>
      <c r="L121" s="65" t="str">
        <f>IF(K121&lt;0,"Completo","Pendiente")</f>
        <v>Pendiente</v>
      </c>
      <c r="M121" s="35"/>
      <c r="N121" s="36"/>
    </row>
    <row r="122" spans="1:14" ht="32.25" customHeight="1" x14ac:dyDescent="0.3">
      <c r="A122" s="56"/>
      <c r="B122" s="57">
        <v>113</v>
      </c>
      <c r="C122" s="69" t="s">
        <v>297</v>
      </c>
      <c r="D122" s="59" t="s">
        <v>341</v>
      </c>
      <c r="E122" s="60" t="s">
        <v>342</v>
      </c>
      <c r="F122" s="61">
        <v>45881</v>
      </c>
      <c r="G122" s="70">
        <v>22922.31</v>
      </c>
      <c r="H122" s="63">
        <v>46022</v>
      </c>
      <c r="I122" s="33"/>
      <c r="J122" s="70">
        <v>0</v>
      </c>
      <c r="K122" s="70">
        <f>IF(J122&gt;0,0,G122)</f>
        <v>22922.31</v>
      </c>
      <c r="L122" s="65" t="str">
        <f>IF(K122&lt;0,"Completo","Pendiente")</f>
        <v>Pendiente</v>
      </c>
      <c r="M122" s="35"/>
      <c r="N122" s="36"/>
    </row>
    <row r="123" spans="1:14" ht="52.5" customHeight="1" x14ac:dyDescent="0.3">
      <c r="A123" s="56"/>
      <c r="B123" s="57">
        <v>114</v>
      </c>
      <c r="C123" s="69" t="s">
        <v>25</v>
      </c>
      <c r="D123" s="59" t="s">
        <v>356</v>
      </c>
      <c r="E123" s="60" t="s">
        <v>357</v>
      </c>
      <c r="F123" s="61">
        <v>45881</v>
      </c>
      <c r="G123" s="70">
        <v>187642.2</v>
      </c>
      <c r="H123" s="63">
        <v>46022</v>
      </c>
      <c r="I123" s="33"/>
      <c r="J123" s="70">
        <v>0</v>
      </c>
      <c r="K123" s="70">
        <f>IF(J123&gt;0,0,G123)</f>
        <v>187642.2</v>
      </c>
      <c r="L123" s="65" t="str">
        <f>IF(K123&lt;0,"Completo","Pendiente")</f>
        <v>Pendiente</v>
      </c>
      <c r="M123" s="35"/>
      <c r="N123" s="36"/>
    </row>
    <row r="124" spans="1:14" ht="36.75" customHeight="1" x14ac:dyDescent="0.25">
      <c r="B124" s="1">
        <v>115</v>
      </c>
      <c r="C124" s="28" t="s">
        <v>33</v>
      </c>
      <c r="D124" s="29" t="s">
        <v>141</v>
      </c>
      <c r="E124" s="48" t="s">
        <v>247</v>
      </c>
      <c r="F124" s="30">
        <v>45882</v>
      </c>
      <c r="G124" s="31">
        <v>164021.23000000001</v>
      </c>
      <c r="H124" s="32">
        <v>46387</v>
      </c>
      <c r="I124" s="33"/>
      <c r="J124" s="49">
        <f>IF(M124&gt;0,G124,0)</f>
        <v>164021.23000000001</v>
      </c>
      <c r="K124" s="49">
        <f>IF(J124&gt;0,0,G124)</f>
        <v>0</v>
      </c>
      <c r="L124" s="34" t="s">
        <v>20</v>
      </c>
      <c r="M124" s="35" t="s">
        <v>168</v>
      </c>
      <c r="N124" s="36" t="s">
        <v>193</v>
      </c>
    </row>
    <row r="125" spans="1:14" ht="33" customHeight="1" x14ac:dyDescent="0.25">
      <c r="B125" s="1">
        <v>116</v>
      </c>
      <c r="C125" s="28" t="s">
        <v>101</v>
      </c>
      <c r="D125" s="29" t="s">
        <v>159</v>
      </c>
      <c r="E125" s="48" t="s">
        <v>265</v>
      </c>
      <c r="F125" s="30">
        <v>45882</v>
      </c>
      <c r="G125" s="31">
        <v>41151.040000000001</v>
      </c>
      <c r="H125" s="32">
        <v>46387</v>
      </c>
      <c r="I125" s="33"/>
      <c r="J125" s="49">
        <f>IF(M125&gt;0,G125,0)</f>
        <v>41151.040000000001</v>
      </c>
      <c r="K125" s="49">
        <f>IF(J125&gt;0,0,G125)</f>
        <v>0</v>
      </c>
      <c r="L125" s="34" t="s">
        <v>20</v>
      </c>
      <c r="M125" s="35" t="s">
        <v>186</v>
      </c>
      <c r="N125" s="36" t="s">
        <v>193</v>
      </c>
    </row>
    <row r="126" spans="1:14" ht="63" customHeight="1" x14ac:dyDescent="0.25">
      <c r="B126" s="1">
        <v>117</v>
      </c>
      <c r="C126" s="28" t="s">
        <v>86</v>
      </c>
      <c r="D126" s="29" t="s">
        <v>129</v>
      </c>
      <c r="E126" s="48" t="s">
        <v>221</v>
      </c>
      <c r="F126" s="30">
        <v>45883</v>
      </c>
      <c r="G126" s="31">
        <v>234938</v>
      </c>
      <c r="H126" s="32">
        <v>46387</v>
      </c>
      <c r="I126" s="33"/>
      <c r="J126" s="49">
        <f>IF(M126&gt;0,G126,0)</f>
        <v>234938</v>
      </c>
      <c r="K126" s="49">
        <f>IF(J126&gt;0,0,G126)</f>
        <v>0</v>
      </c>
      <c r="L126" s="34" t="s">
        <v>20</v>
      </c>
      <c r="M126" s="35">
        <v>2922</v>
      </c>
      <c r="N126" s="36">
        <v>45888</v>
      </c>
    </row>
    <row r="127" spans="1:14" ht="67.5" customHeight="1" x14ac:dyDescent="0.25">
      <c r="B127" s="1">
        <v>118</v>
      </c>
      <c r="C127" s="28" t="s">
        <v>76</v>
      </c>
      <c r="D127" s="29" t="s">
        <v>132</v>
      </c>
      <c r="E127" s="48" t="s">
        <v>223</v>
      </c>
      <c r="F127" s="30">
        <v>45884</v>
      </c>
      <c r="G127" s="31">
        <v>61019.76</v>
      </c>
      <c r="H127" s="32">
        <v>46022</v>
      </c>
      <c r="I127" s="33"/>
      <c r="J127" s="49">
        <f>IF(M127&gt;0,G127,0)</f>
        <v>61019.76</v>
      </c>
      <c r="K127" s="49">
        <f>IF(J127&gt;0,0,G127)</f>
        <v>0</v>
      </c>
      <c r="L127" s="34" t="s">
        <v>20</v>
      </c>
      <c r="M127" s="35">
        <v>2932</v>
      </c>
      <c r="N127" s="36">
        <v>45888</v>
      </c>
    </row>
    <row r="128" spans="1:14" ht="36" customHeight="1" x14ac:dyDescent="0.25">
      <c r="B128" s="1">
        <v>119</v>
      </c>
      <c r="C128" s="28" t="s">
        <v>99</v>
      </c>
      <c r="D128" s="29" t="s">
        <v>155</v>
      </c>
      <c r="E128" s="48" t="s">
        <v>261</v>
      </c>
      <c r="F128" s="30">
        <v>45884</v>
      </c>
      <c r="G128" s="31">
        <v>29000</v>
      </c>
      <c r="H128" s="32">
        <v>46387</v>
      </c>
      <c r="I128" s="33"/>
      <c r="J128" s="49">
        <f>IF(M128&gt;0,G128,0)</f>
        <v>29000</v>
      </c>
      <c r="K128" s="49">
        <f>IF(J128&gt;0,0,G128)</f>
        <v>0</v>
      </c>
      <c r="L128" s="34" t="s">
        <v>20</v>
      </c>
      <c r="M128" s="35" t="s">
        <v>182</v>
      </c>
      <c r="N128" s="36" t="s">
        <v>193</v>
      </c>
    </row>
    <row r="129" spans="1:14" ht="32.25" customHeight="1" x14ac:dyDescent="0.3">
      <c r="A129" s="56"/>
      <c r="B129" s="57">
        <v>120</v>
      </c>
      <c r="C129" s="69" t="s">
        <v>85</v>
      </c>
      <c r="D129" s="59" t="s">
        <v>277</v>
      </c>
      <c r="E129" s="60" t="s">
        <v>278</v>
      </c>
      <c r="F129" s="61">
        <v>45884</v>
      </c>
      <c r="G129" s="70">
        <v>70800</v>
      </c>
      <c r="H129" s="63">
        <v>46022</v>
      </c>
      <c r="I129" s="33"/>
      <c r="J129" s="64">
        <f>IF(M129&gt;0,G129,0)</f>
        <v>0</v>
      </c>
      <c r="K129" s="70">
        <f>IF(J129&gt;0,0,G129)</f>
        <v>70800</v>
      </c>
      <c r="L129" s="65" t="str">
        <f>IF(K129&lt;0,"Completo","Pendiente")</f>
        <v>Pendiente</v>
      </c>
      <c r="M129" s="35"/>
      <c r="N129" s="36"/>
    </row>
    <row r="130" spans="1:14" ht="33.75" customHeight="1" x14ac:dyDescent="0.3">
      <c r="A130" s="56"/>
      <c r="B130" s="57">
        <v>121</v>
      </c>
      <c r="C130" s="69" t="s">
        <v>297</v>
      </c>
      <c r="D130" s="59" t="s">
        <v>343</v>
      </c>
      <c r="E130" s="60" t="s">
        <v>344</v>
      </c>
      <c r="F130" s="61">
        <v>45884</v>
      </c>
      <c r="G130" s="70">
        <v>18334.13</v>
      </c>
      <c r="H130" s="63">
        <v>46022</v>
      </c>
      <c r="I130" s="33"/>
      <c r="J130" s="70">
        <v>0</v>
      </c>
      <c r="K130" s="70">
        <f>IF(J130&gt;0,0,G130)</f>
        <v>18334.13</v>
      </c>
      <c r="L130" s="65" t="str">
        <f>IF(K130&lt;0,"Completo","Pendiente")</f>
        <v>Pendiente</v>
      </c>
      <c r="M130" s="35"/>
      <c r="N130" s="36"/>
    </row>
    <row r="131" spans="1:14" ht="38.25" customHeight="1" x14ac:dyDescent="0.25">
      <c r="B131" s="1">
        <v>122</v>
      </c>
      <c r="C131" s="28" t="s">
        <v>100</v>
      </c>
      <c r="D131" s="29" t="s">
        <v>156</v>
      </c>
      <c r="E131" s="48" t="s">
        <v>262</v>
      </c>
      <c r="F131" s="30">
        <v>45887</v>
      </c>
      <c r="G131" s="31">
        <v>18408</v>
      </c>
      <c r="H131" s="32">
        <v>46387</v>
      </c>
      <c r="I131" s="33"/>
      <c r="J131" s="49">
        <f>IF(M131&gt;0,G131,0)</f>
        <v>18408</v>
      </c>
      <c r="K131" s="49">
        <f>IF(J131&gt;0,0,G131)</f>
        <v>0</v>
      </c>
      <c r="L131" s="34" t="s">
        <v>20</v>
      </c>
      <c r="M131" s="35" t="s">
        <v>183</v>
      </c>
      <c r="N131" s="36" t="s">
        <v>193</v>
      </c>
    </row>
    <row r="132" spans="1:14" ht="45" customHeight="1" x14ac:dyDescent="0.25">
      <c r="B132" s="1">
        <v>123</v>
      </c>
      <c r="C132" s="28" t="s">
        <v>24</v>
      </c>
      <c r="D132" s="29" t="s">
        <v>157</v>
      </c>
      <c r="E132" s="48" t="s">
        <v>263</v>
      </c>
      <c r="F132" s="30">
        <v>45887</v>
      </c>
      <c r="G132" s="31">
        <v>65951.679999999993</v>
      </c>
      <c r="H132" s="32">
        <v>46387</v>
      </c>
      <c r="I132" s="33"/>
      <c r="J132" s="49">
        <f>IF(M132&gt;0,G132,0)</f>
        <v>65951.679999999993</v>
      </c>
      <c r="K132" s="49">
        <f>IF(J132&gt;0,0,G132)</f>
        <v>0</v>
      </c>
      <c r="L132" s="34" t="s">
        <v>20</v>
      </c>
      <c r="M132" s="35" t="s">
        <v>184</v>
      </c>
      <c r="N132" s="36" t="s">
        <v>193</v>
      </c>
    </row>
    <row r="133" spans="1:14" ht="61.5" customHeight="1" x14ac:dyDescent="0.3">
      <c r="A133" s="56"/>
      <c r="B133" s="57">
        <v>124</v>
      </c>
      <c r="C133" s="69" t="s">
        <v>26</v>
      </c>
      <c r="D133" s="59" t="s">
        <v>345</v>
      </c>
      <c r="E133" s="60" t="s">
        <v>346</v>
      </c>
      <c r="F133" s="61">
        <v>45887</v>
      </c>
      <c r="G133" s="62">
        <v>50151.444000000003</v>
      </c>
      <c r="H133" s="63">
        <v>46022</v>
      </c>
      <c r="I133" s="33"/>
      <c r="J133" s="70">
        <v>0</v>
      </c>
      <c r="K133" s="70">
        <f>IF(J133&gt;0,0,G133)</f>
        <v>50151.444000000003</v>
      </c>
      <c r="L133" s="65" t="str">
        <f>IF(K133&lt;0,"Completo","Pendiente")</f>
        <v>Pendiente</v>
      </c>
      <c r="M133" s="35"/>
      <c r="N133" s="36"/>
    </row>
    <row r="134" spans="1:14" ht="48.75" customHeight="1" x14ac:dyDescent="0.25">
      <c r="B134" s="1">
        <v>125</v>
      </c>
      <c r="C134" s="28" t="s">
        <v>32</v>
      </c>
      <c r="D134" s="29" t="s">
        <v>148</v>
      </c>
      <c r="E134" s="48" t="s">
        <v>254</v>
      </c>
      <c r="F134" s="30">
        <v>45888</v>
      </c>
      <c r="G134" s="31">
        <v>14190</v>
      </c>
      <c r="H134" s="32">
        <v>46387</v>
      </c>
      <c r="I134" s="33"/>
      <c r="J134" s="49">
        <f>IF(M134&gt;0,G134,0)</f>
        <v>14190</v>
      </c>
      <c r="K134" s="49">
        <f>IF(J134&gt;0,0,G134)</f>
        <v>0</v>
      </c>
      <c r="L134" s="34" t="s">
        <v>20</v>
      </c>
      <c r="M134" s="35" t="s">
        <v>175</v>
      </c>
      <c r="N134" s="36" t="s">
        <v>193</v>
      </c>
    </row>
    <row r="135" spans="1:14" ht="32.25" customHeight="1" x14ac:dyDescent="0.3">
      <c r="A135" s="56"/>
      <c r="B135" s="57">
        <v>126</v>
      </c>
      <c r="C135" s="28" t="s">
        <v>434</v>
      </c>
      <c r="D135" s="59" t="s">
        <v>358</v>
      </c>
      <c r="E135" s="60" t="s">
        <v>350</v>
      </c>
      <c r="F135" s="61">
        <v>45888</v>
      </c>
      <c r="G135" s="70">
        <v>74281</v>
      </c>
      <c r="H135" s="63">
        <v>46387</v>
      </c>
      <c r="I135" s="33"/>
      <c r="J135" s="70">
        <v>0</v>
      </c>
      <c r="K135" s="70">
        <f>IF(J135&gt;0,0,G135)</f>
        <v>74281</v>
      </c>
      <c r="L135" s="65" t="str">
        <f>IF(K135&lt;0,"Completo","Pendiente")</f>
        <v>Pendiente</v>
      </c>
      <c r="M135" s="35"/>
      <c r="N135" s="36"/>
    </row>
    <row r="136" spans="1:14" ht="42" customHeight="1" x14ac:dyDescent="0.3">
      <c r="A136" s="56"/>
      <c r="B136" s="57">
        <v>127</v>
      </c>
      <c r="C136" s="28" t="s">
        <v>434</v>
      </c>
      <c r="D136" s="59" t="s">
        <v>355</v>
      </c>
      <c r="E136" s="60" t="s">
        <v>351</v>
      </c>
      <c r="F136" s="61">
        <v>45888</v>
      </c>
      <c r="G136" s="70">
        <v>83131</v>
      </c>
      <c r="H136" s="63">
        <v>46387</v>
      </c>
      <c r="I136" s="33"/>
      <c r="J136" s="70">
        <v>0</v>
      </c>
      <c r="K136" s="70">
        <f>IF(J136&gt;0,0,G136)</f>
        <v>83131</v>
      </c>
      <c r="L136" s="65" t="str">
        <f>IF(K136&lt;0,"Completo","Pendiente")</f>
        <v>Pendiente</v>
      </c>
      <c r="M136" s="35"/>
      <c r="N136" s="36"/>
    </row>
    <row r="137" spans="1:14" ht="31.5" customHeight="1" x14ac:dyDescent="0.25">
      <c r="B137" s="1">
        <v>128</v>
      </c>
      <c r="C137" s="28" t="s">
        <v>28</v>
      </c>
      <c r="D137" s="29" t="s">
        <v>145</v>
      </c>
      <c r="E137" s="48" t="s">
        <v>251</v>
      </c>
      <c r="F137" s="30">
        <v>45889</v>
      </c>
      <c r="G137" s="31">
        <v>23600</v>
      </c>
      <c r="H137" s="32">
        <v>46387</v>
      </c>
      <c r="I137" s="33"/>
      <c r="J137" s="49">
        <f>IF(M137&gt;0,G137,0)</f>
        <v>23600</v>
      </c>
      <c r="K137" s="49">
        <f>IF(J137&gt;0,0,G137)</f>
        <v>0</v>
      </c>
      <c r="L137" s="34" t="s">
        <v>20</v>
      </c>
      <c r="M137" s="35" t="s">
        <v>172</v>
      </c>
      <c r="N137" s="36" t="s">
        <v>193</v>
      </c>
    </row>
    <row r="138" spans="1:14" ht="61.5" customHeight="1" x14ac:dyDescent="0.25">
      <c r="B138" s="1">
        <v>129</v>
      </c>
      <c r="C138" s="28" t="s">
        <v>435</v>
      </c>
      <c r="D138" s="29" t="s">
        <v>149</v>
      </c>
      <c r="E138" s="48" t="s">
        <v>255</v>
      </c>
      <c r="F138" s="30">
        <v>45890</v>
      </c>
      <c r="G138" s="31">
        <v>61019.76</v>
      </c>
      <c r="H138" s="32">
        <v>46387</v>
      </c>
      <c r="I138" s="33"/>
      <c r="J138" s="49">
        <f>IF(M138&gt;0,G138,0)</f>
        <v>61019.76</v>
      </c>
      <c r="K138" s="49">
        <f>IF(J138&gt;0,0,G138)</f>
        <v>0</v>
      </c>
      <c r="L138" s="34" t="s">
        <v>20</v>
      </c>
      <c r="M138" s="35" t="s">
        <v>176</v>
      </c>
      <c r="N138" s="36" t="s">
        <v>193</v>
      </c>
    </row>
    <row r="139" spans="1:14" ht="60" customHeight="1" x14ac:dyDescent="0.25">
      <c r="B139" s="1">
        <v>130</v>
      </c>
      <c r="C139" s="28" t="s">
        <v>97</v>
      </c>
      <c r="D139" s="29" t="s">
        <v>151</v>
      </c>
      <c r="E139" s="48" t="s">
        <v>257</v>
      </c>
      <c r="F139" s="30">
        <v>45890</v>
      </c>
      <c r="G139" s="31">
        <v>130627.86</v>
      </c>
      <c r="H139" s="32">
        <v>46387</v>
      </c>
      <c r="I139" s="33"/>
      <c r="J139" s="49">
        <f>IF(M139&gt;0,G139,0)</f>
        <v>130627.86</v>
      </c>
      <c r="K139" s="49">
        <f>IF(J139&gt;0,0,G139)</f>
        <v>0</v>
      </c>
      <c r="L139" s="34" t="s">
        <v>20</v>
      </c>
      <c r="M139" s="35" t="s">
        <v>178</v>
      </c>
      <c r="N139" s="36" t="s">
        <v>193</v>
      </c>
    </row>
    <row r="140" spans="1:14" ht="42" customHeight="1" x14ac:dyDescent="0.25">
      <c r="B140" s="1">
        <v>131</v>
      </c>
      <c r="C140" s="28" t="s">
        <v>96</v>
      </c>
      <c r="D140" s="29" t="s">
        <v>146</v>
      </c>
      <c r="E140" s="48" t="s">
        <v>252</v>
      </c>
      <c r="F140" s="30">
        <v>45891</v>
      </c>
      <c r="G140" s="31">
        <v>25200.080000000002</v>
      </c>
      <c r="H140" s="32">
        <v>46387</v>
      </c>
      <c r="I140" s="33"/>
      <c r="J140" s="49">
        <f>IF(M140&gt;0,G140,0)</f>
        <v>25200.080000000002</v>
      </c>
      <c r="K140" s="49">
        <f>IF(J140&gt;0,0,G140)</f>
        <v>0</v>
      </c>
      <c r="L140" s="34" t="s">
        <v>20</v>
      </c>
      <c r="M140" s="35" t="s">
        <v>173</v>
      </c>
      <c r="N140" s="36" t="s">
        <v>193</v>
      </c>
    </row>
    <row r="141" spans="1:14" ht="46.5" customHeight="1" x14ac:dyDescent="0.3">
      <c r="A141" s="56"/>
      <c r="B141" s="57">
        <v>132</v>
      </c>
      <c r="C141" s="69" t="s">
        <v>281</v>
      </c>
      <c r="D141" s="59" t="s">
        <v>283</v>
      </c>
      <c r="E141" s="60" t="s">
        <v>284</v>
      </c>
      <c r="F141" s="61">
        <v>45891</v>
      </c>
      <c r="G141" s="70">
        <v>197027.55</v>
      </c>
      <c r="H141" s="63">
        <v>45891</v>
      </c>
      <c r="I141" s="33"/>
      <c r="J141" s="64">
        <f>IF(M141&gt;0,G141,0)</f>
        <v>0</v>
      </c>
      <c r="K141" s="70">
        <f>IF(J141&gt;0,0,G141)</f>
        <v>197027.55</v>
      </c>
      <c r="L141" s="65" t="str">
        <f>IF(K141&lt;0,"Completo","Pendiente")</f>
        <v>Pendiente</v>
      </c>
      <c r="M141" s="35"/>
      <c r="N141" s="36"/>
    </row>
    <row r="142" spans="1:14" ht="48.75" customHeight="1" x14ac:dyDescent="0.25">
      <c r="B142" s="1">
        <v>133</v>
      </c>
      <c r="C142" s="28" t="s">
        <v>54</v>
      </c>
      <c r="D142" s="29" t="s">
        <v>147</v>
      </c>
      <c r="E142" s="48" t="s">
        <v>253</v>
      </c>
      <c r="F142" s="30">
        <v>45894</v>
      </c>
      <c r="G142" s="31">
        <v>103250</v>
      </c>
      <c r="H142" s="32">
        <v>46387</v>
      </c>
      <c r="I142" s="33"/>
      <c r="J142" s="49">
        <f>IF(M142&gt;0,G142,0)</f>
        <v>103250</v>
      </c>
      <c r="K142" s="49">
        <f>IF(J142&gt;0,0,G142)</f>
        <v>0</v>
      </c>
      <c r="L142" s="34" t="s">
        <v>20</v>
      </c>
      <c r="M142" s="35" t="s">
        <v>174</v>
      </c>
      <c r="N142" s="36" t="s">
        <v>193</v>
      </c>
    </row>
    <row r="143" spans="1:14" ht="42" customHeight="1" x14ac:dyDescent="0.3">
      <c r="A143" s="56"/>
      <c r="B143" s="57">
        <v>134</v>
      </c>
      <c r="C143" s="69" t="s">
        <v>274</v>
      </c>
      <c r="D143" s="59" t="s">
        <v>275</v>
      </c>
      <c r="E143" s="60" t="s">
        <v>276</v>
      </c>
      <c r="F143" s="61">
        <v>45894</v>
      </c>
      <c r="G143" s="70">
        <v>15717.6</v>
      </c>
      <c r="H143" s="63">
        <v>46387</v>
      </c>
      <c r="I143" s="33"/>
      <c r="J143" s="64">
        <f>IF(M143&gt;0,G143,0)</f>
        <v>0</v>
      </c>
      <c r="K143" s="70">
        <f>IF(J143&gt;0,0,G143)</f>
        <v>15717.6</v>
      </c>
      <c r="L143" s="65" t="str">
        <f>IF(K143&lt;0,"Completo","Pendiente")</f>
        <v>Pendiente</v>
      </c>
      <c r="M143" s="35"/>
      <c r="N143" s="36"/>
    </row>
    <row r="144" spans="1:14" ht="42.75" customHeight="1" x14ac:dyDescent="0.3">
      <c r="A144" s="56"/>
      <c r="B144" s="57">
        <v>135</v>
      </c>
      <c r="C144" s="69" t="s">
        <v>279</v>
      </c>
      <c r="D144" s="59" t="s">
        <v>282</v>
      </c>
      <c r="E144" s="60" t="s">
        <v>280</v>
      </c>
      <c r="F144" s="61">
        <v>45894</v>
      </c>
      <c r="G144" s="70">
        <v>164425.68</v>
      </c>
      <c r="H144" s="63">
        <v>45894</v>
      </c>
      <c r="I144" s="33"/>
      <c r="J144" s="64">
        <f>IF(M144&gt;0,G144,0)</f>
        <v>0</v>
      </c>
      <c r="K144" s="70">
        <f>IF(J144&gt;0,0,G144)</f>
        <v>164425.68</v>
      </c>
      <c r="L144" s="65" t="str">
        <f>IF(K144&lt;0,"Completo","Pendiente")</f>
        <v>Pendiente</v>
      </c>
      <c r="M144" s="35"/>
      <c r="N144" s="36"/>
    </row>
    <row r="145" spans="1:14" ht="50.25" customHeight="1" x14ac:dyDescent="0.3">
      <c r="A145" s="56"/>
      <c r="B145" s="57">
        <v>136</v>
      </c>
      <c r="C145" s="69" t="s">
        <v>285</v>
      </c>
      <c r="D145" s="59" t="s">
        <v>286</v>
      </c>
      <c r="E145" s="60" t="s">
        <v>287</v>
      </c>
      <c r="F145" s="61">
        <v>45894</v>
      </c>
      <c r="G145" s="70">
        <v>861990</v>
      </c>
      <c r="H145" s="63">
        <v>46022</v>
      </c>
      <c r="I145" s="33"/>
      <c r="J145" s="64">
        <f>IF(M145&gt;0,G145,0)</f>
        <v>0</v>
      </c>
      <c r="K145" s="70">
        <f>IF(J145&gt;0,0,G145)</f>
        <v>861990</v>
      </c>
      <c r="L145" s="65" t="str">
        <f>IF(K145&lt;0,"Completo","Pendiente")</f>
        <v>Pendiente</v>
      </c>
      <c r="M145" s="35"/>
      <c r="N145" s="36"/>
    </row>
    <row r="146" spans="1:14" ht="45.75" customHeight="1" x14ac:dyDescent="0.3">
      <c r="A146" s="56"/>
      <c r="B146" s="57">
        <v>137</v>
      </c>
      <c r="C146" s="69" t="s">
        <v>359</v>
      </c>
      <c r="D146" s="59" t="s">
        <v>360</v>
      </c>
      <c r="E146" s="60" t="s">
        <v>361</v>
      </c>
      <c r="F146" s="61">
        <v>45894</v>
      </c>
      <c r="G146" s="70">
        <v>28000</v>
      </c>
      <c r="H146" s="63">
        <v>46022</v>
      </c>
      <c r="I146" s="33"/>
      <c r="J146" s="70">
        <v>0</v>
      </c>
      <c r="K146" s="70">
        <f>IF(J146&gt;0,0,G146)</f>
        <v>28000</v>
      </c>
      <c r="L146" s="65" t="str">
        <f>IF(K146&lt;0,"Completo","Pendiente")</f>
        <v>Pendiente</v>
      </c>
      <c r="M146" s="35"/>
      <c r="N146" s="36"/>
    </row>
    <row r="147" spans="1:14" ht="45" customHeight="1" x14ac:dyDescent="0.25">
      <c r="B147" s="1">
        <v>138</v>
      </c>
      <c r="C147" s="28" t="s">
        <v>91</v>
      </c>
      <c r="D147" s="29" t="s">
        <v>137</v>
      </c>
      <c r="E147" s="48" t="s">
        <v>245</v>
      </c>
      <c r="F147" s="30">
        <v>45895</v>
      </c>
      <c r="G147" s="31">
        <v>6357182.3799999999</v>
      </c>
      <c r="H147" s="32">
        <v>46387</v>
      </c>
      <c r="I147" s="33"/>
      <c r="J147" s="49">
        <f>IF(M147&gt;0,G147,0)</f>
        <v>6357182.3799999999</v>
      </c>
      <c r="K147" s="49">
        <f>IF(J147&gt;0,0,G147)</f>
        <v>0</v>
      </c>
      <c r="L147" s="34" t="s">
        <v>20</v>
      </c>
      <c r="M147" s="35">
        <v>3040</v>
      </c>
      <c r="N147" s="36" t="s">
        <v>191</v>
      </c>
    </row>
    <row r="148" spans="1:14" ht="59.25" customHeight="1" x14ac:dyDescent="0.25">
      <c r="B148" s="1">
        <v>139</v>
      </c>
      <c r="C148" s="28" t="s">
        <v>95</v>
      </c>
      <c r="D148" s="29" t="s">
        <v>144</v>
      </c>
      <c r="E148" s="48" t="s">
        <v>250</v>
      </c>
      <c r="F148" s="30">
        <v>45895</v>
      </c>
      <c r="G148" s="31">
        <v>302900.09999999998</v>
      </c>
      <c r="H148" s="32">
        <v>46387</v>
      </c>
      <c r="I148" s="33"/>
      <c r="J148" s="49">
        <f>IF(M148&gt;0,G148,0)</f>
        <v>302900.09999999998</v>
      </c>
      <c r="K148" s="49">
        <f>IF(J148&gt;0,0,G148)</f>
        <v>0</v>
      </c>
      <c r="L148" s="34" t="s">
        <v>20</v>
      </c>
      <c r="M148" s="35" t="s">
        <v>171</v>
      </c>
      <c r="N148" s="36" t="s">
        <v>193</v>
      </c>
    </row>
    <row r="149" spans="1:14" ht="36.75" customHeight="1" x14ac:dyDescent="0.25">
      <c r="B149" s="1">
        <v>140</v>
      </c>
      <c r="C149" s="28" t="s">
        <v>34</v>
      </c>
      <c r="D149" s="29" t="s">
        <v>138</v>
      </c>
      <c r="E149" s="48" t="s">
        <v>57</v>
      </c>
      <c r="F149" s="30">
        <v>45896</v>
      </c>
      <c r="G149" s="31">
        <v>10351738.279999999</v>
      </c>
      <c r="H149" s="32">
        <v>46387</v>
      </c>
      <c r="I149" s="33"/>
      <c r="J149" s="49">
        <f>IF(M149&gt;0,G149,0)</f>
        <v>10351738.279999999</v>
      </c>
      <c r="K149" s="49">
        <f>IF(J149&gt;0,0,G149)</f>
        <v>0</v>
      </c>
      <c r="L149" s="34" t="s">
        <v>20</v>
      </c>
      <c r="M149" s="35" t="s">
        <v>165</v>
      </c>
      <c r="N149" s="36" t="s">
        <v>192</v>
      </c>
    </row>
    <row r="150" spans="1:14" ht="27" x14ac:dyDescent="0.25">
      <c r="B150" s="1">
        <v>141</v>
      </c>
      <c r="C150" s="28" t="s">
        <v>94</v>
      </c>
      <c r="D150" s="29" t="s">
        <v>143</v>
      </c>
      <c r="E150" s="48" t="s">
        <v>249</v>
      </c>
      <c r="F150" s="30">
        <v>45896</v>
      </c>
      <c r="G150" s="31">
        <v>391465</v>
      </c>
      <c r="H150" s="32">
        <v>46387</v>
      </c>
      <c r="I150" s="33"/>
      <c r="J150" s="49">
        <f>IF(M150&gt;0,G150,0)</f>
        <v>391465</v>
      </c>
      <c r="K150" s="49">
        <f>IF(J150&gt;0,0,G150)</f>
        <v>0</v>
      </c>
      <c r="L150" s="34" t="s">
        <v>20</v>
      </c>
      <c r="M150" s="35" t="s">
        <v>170</v>
      </c>
      <c r="N150" s="36" t="s">
        <v>193</v>
      </c>
    </row>
    <row r="151" spans="1:14" ht="45.75" customHeight="1" x14ac:dyDescent="0.3">
      <c r="A151" s="56"/>
      <c r="B151" s="57">
        <v>142</v>
      </c>
      <c r="C151" s="69" t="s">
        <v>89</v>
      </c>
      <c r="D151" s="59" t="s">
        <v>353</v>
      </c>
      <c r="E151" s="60" t="s">
        <v>347</v>
      </c>
      <c r="F151" s="61">
        <v>45896</v>
      </c>
      <c r="G151" s="70">
        <v>146284.6</v>
      </c>
      <c r="H151" s="63">
        <v>46022</v>
      </c>
      <c r="I151" s="33"/>
      <c r="J151" s="70">
        <v>0</v>
      </c>
      <c r="K151" s="70">
        <f>IF(J151&gt;0,0,G151)</f>
        <v>146284.6</v>
      </c>
      <c r="L151" s="65" t="str">
        <f>IF(K151&lt;0,"Completo","Pendiente")</f>
        <v>Pendiente</v>
      </c>
      <c r="M151" s="35"/>
      <c r="N151" s="36"/>
    </row>
    <row r="152" spans="1:14" ht="38.25" customHeight="1" x14ac:dyDescent="0.3">
      <c r="A152" s="56"/>
      <c r="B152" s="57">
        <v>143</v>
      </c>
      <c r="C152" s="69" t="s">
        <v>89</v>
      </c>
      <c r="D152" s="59" t="s">
        <v>352</v>
      </c>
      <c r="E152" s="60" t="s">
        <v>348</v>
      </c>
      <c r="F152" s="61">
        <v>45896</v>
      </c>
      <c r="G152" s="70">
        <v>119652</v>
      </c>
      <c r="H152" s="63">
        <v>46022</v>
      </c>
      <c r="I152" s="33"/>
      <c r="J152" s="70">
        <v>0</v>
      </c>
      <c r="K152" s="70">
        <f>IF(J152&gt;0,0,G152)</f>
        <v>119652</v>
      </c>
      <c r="L152" s="65" t="str">
        <f>IF(K152&lt;0,"Completo","Pendiente")</f>
        <v>Pendiente</v>
      </c>
      <c r="M152" s="35"/>
      <c r="N152" s="36"/>
    </row>
    <row r="153" spans="1:14" ht="51" customHeight="1" x14ac:dyDescent="0.3">
      <c r="A153" s="56"/>
      <c r="B153" s="57">
        <v>144</v>
      </c>
      <c r="C153" s="69" t="s">
        <v>89</v>
      </c>
      <c r="D153" s="59" t="s">
        <v>354</v>
      </c>
      <c r="E153" s="60" t="s">
        <v>349</v>
      </c>
      <c r="F153" s="61">
        <v>45896</v>
      </c>
      <c r="G153" s="70">
        <v>402632.87</v>
      </c>
      <c r="H153" s="63">
        <v>46022</v>
      </c>
      <c r="I153" s="33"/>
      <c r="J153" s="70">
        <v>0</v>
      </c>
      <c r="K153" s="70">
        <f>IF(J153&gt;0,0,G153)</f>
        <v>402632.87</v>
      </c>
      <c r="L153" s="65" t="str">
        <f>IF(K153&lt;0,"Completo","Pendiente")</f>
        <v>Pendiente</v>
      </c>
      <c r="M153" s="37"/>
      <c r="N153" s="38"/>
    </row>
    <row r="154" spans="1:14" ht="27" x14ac:dyDescent="0.25">
      <c r="B154" s="1">
        <v>145</v>
      </c>
      <c r="C154" s="28" t="s">
        <v>92</v>
      </c>
      <c r="D154" s="29" t="s">
        <v>139</v>
      </c>
      <c r="E154" s="48" t="s">
        <v>246</v>
      </c>
      <c r="F154" s="30">
        <v>45897</v>
      </c>
      <c r="G154" s="31">
        <v>4161707.6900000004</v>
      </c>
      <c r="H154" s="32">
        <v>46387</v>
      </c>
      <c r="I154" s="33"/>
      <c r="J154" s="49">
        <f>IF(M154&gt;0,G154,0)</f>
        <v>4161707.6900000004</v>
      </c>
      <c r="K154" s="49">
        <f>IF(J154&gt;0,0,G154)</f>
        <v>0</v>
      </c>
      <c r="L154" s="34" t="s">
        <v>20</v>
      </c>
      <c r="M154" s="35" t="s">
        <v>166</v>
      </c>
      <c r="N154" s="36" t="s">
        <v>192</v>
      </c>
    </row>
    <row r="155" spans="1:14" ht="60.75" customHeight="1" x14ac:dyDescent="0.25">
      <c r="B155" s="1">
        <v>146</v>
      </c>
      <c r="C155" s="28" t="s">
        <v>60</v>
      </c>
      <c r="D155" s="29" t="s">
        <v>140</v>
      </c>
      <c r="E155" s="48" t="s">
        <v>224</v>
      </c>
      <c r="F155" s="30">
        <v>45897</v>
      </c>
      <c r="G155" s="31">
        <v>3901076.69</v>
      </c>
      <c r="H155" s="32">
        <v>46387</v>
      </c>
      <c r="I155" s="33"/>
      <c r="J155" s="49">
        <f>IF(M155&gt;0,G155,0)</f>
        <v>3901076.69</v>
      </c>
      <c r="K155" s="49">
        <f>IF(J155&gt;0,0,G155)</f>
        <v>0</v>
      </c>
      <c r="L155" s="34" t="s">
        <v>20</v>
      </c>
      <c r="M155" s="35" t="s">
        <v>167</v>
      </c>
      <c r="N155" s="36" t="s">
        <v>192</v>
      </c>
    </row>
    <row r="156" spans="1:14" ht="37.5" customHeight="1" x14ac:dyDescent="0.25">
      <c r="B156" s="1">
        <v>147</v>
      </c>
      <c r="C156" s="28" t="s">
        <v>56</v>
      </c>
      <c r="D156" s="29" t="s">
        <v>154</v>
      </c>
      <c r="E156" s="48" t="s">
        <v>260</v>
      </c>
      <c r="F156" s="30">
        <v>45897</v>
      </c>
      <c r="G156" s="31">
        <v>6058538.75</v>
      </c>
      <c r="H156" s="32">
        <v>46022</v>
      </c>
      <c r="I156" s="33"/>
      <c r="J156" s="49">
        <f>IF(M156&gt;0,G156,0)</f>
        <v>6058538.75</v>
      </c>
      <c r="K156" s="49">
        <f>IF(J156&gt;0,0,G156)</f>
        <v>0</v>
      </c>
      <c r="L156" s="34" t="s">
        <v>20</v>
      </c>
      <c r="M156" s="35" t="s">
        <v>181</v>
      </c>
      <c r="N156" s="36" t="s">
        <v>193</v>
      </c>
    </row>
    <row r="157" spans="1:14" ht="47.25" customHeight="1" x14ac:dyDescent="0.25">
      <c r="B157" s="1">
        <v>148</v>
      </c>
      <c r="C157" s="28" t="s">
        <v>98</v>
      </c>
      <c r="D157" s="29" t="s">
        <v>152</v>
      </c>
      <c r="E157" s="48" t="s">
        <v>258</v>
      </c>
      <c r="F157" s="30">
        <v>45898</v>
      </c>
      <c r="G157" s="31">
        <v>19801831.620000001</v>
      </c>
      <c r="H157" s="32">
        <v>46387</v>
      </c>
      <c r="I157" s="33"/>
      <c r="J157" s="49">
        <f>IF(M157&gt;0,G157,0)</f>
        <v>19801831.620000001</v>
      </c>
      <c r="K157" s="49">
        <f>IF(J157&gt;0,0,G157)</f>
        <v>0</v>
      </c>
      <c r="L157" s="34" t="s">
        <v>20</v>
      </c>
      <c r="M157" s="35" t="s">
        <v>179</v>
      </c>
      <c r="N157" s="36" t="s">
        <v>193</v>
      </c>
    </row>
    <row r="158" spans="1:14" ht="61.5" customHeight="1" x14ac:dyDescent="0.25">
      <c r="B158" s="1">
        <v>149</v>
      </c>
      <c r="C158" s="28" t="s">
        <v>61</v>
      </c>
      <c r="D158" s="29" t="s">
        <v>153</v>
      </c>
      <c r="E158" s="48" t="s">
        <v>259</v>
      </c>
      <c r="F158" s="30">
        <v>45898</v>
      </c>
      <c r="G158" s="31">
        <v>12054995.51</v>
      </c>
      <c r="H158" s="32">
        <v>46387</v>
      </c>
      <c r="I158" s="33"/>
      <c r="J158" s="49">
        <f>IF(M158&gt;0,G158,0)</f>
        <v>12054995.51</v>
      </c>
      <c r="K158" s="49">
        <f>IF(J158&gt;0,0,G158)</f>
        <v>0</v>
      </c>
      <c r="L158" s="34" t="s">
        <v>20</v>
      </c>
      <c r="M158" s="35" t="s">
        <v>180</v>
      </c>
      <c r="N158" s="36" t="s">
        <v>193</v>
      </c>
    </row>
    <row r="159" spans="1:14" ht="33" customHeight="1" x14ac:dyDescent="0.25">
      <c r="B159" s="1">
        <v>150</v>
      </c>
      <c r="C159" s="28" t="s">
        <v>59</v>
      </c>
      <c r="D159" s="29" t="s">
        <v>158</v>
      </c>
      <c r="E159" s="48" t="s">
        <v>264</v>
      </c>
      <c r="F159" s="30">
        <v>45898</v>
      </c>
      <c r="G159" s="31">
        <v>23684602.649999999</v>
      </c>
      <c r="H159" s="32">
        <v>46387</v>
      </c>
      <c r="I159" s="33"/>
      <c r="J159" s="49">
        <f>IF(M159&gt;0,G159,0)</f>
        <v>23684602.649999999</v>
      </c>
      <c r="K159" s="49">
        <f>IF(J159&gt;0,0,G159)</f>
        <v>0</v>
      </c>
      <c r="L159" s="34" t="s">
        <v>20</v>
      </c>
      <c r="M159" s="35" t="s">
        <v>185</v>
      </c>
      <c r="N159" s="36" t="s">
        <v>193</v>
      </c>
    </row>
    <row r="160" spans="1:14" ht="56.25" customHeight="1" x14ac:dyDescent="0.25">
      <c r="B160" s="1">
        <v>151</v>
      </c>
      <c r="C160" s="28" t="s">
        <v>103</v>
      </c>
      <c r="D160" s="29" t="s">
        <v>161</v>
      </c>
      <c r="E160" s="48" t="s">
        <v>267</v>
      </c>
      <c r="F160" s="30">
        <v>45898</v>
      </c>
      <c r="G160" s="31">
        <v>4654893.78</v>
      </c>
      <c r="H160" s="32">
        <v>46387</v>
      </c>
      <c r="I160" s="33"/>
      <c r="J160" s="49">
        <f>IF(M160&gt;0,G160,0)</f>
        <v>4654893.78</v>
      </c>
      <c r="K160" s="49">
        <f>IF(J160&gt;0,0,G160)</f>
        <v>0</v>
      </c>
      <c r="L160" s="34" t="s">
        <v>20</v>
      </c>
      <c r="M160" s="35" t="s">
        <v>188</v>
      </c>
      <c r="N160" s="36" t="s">
        <v>194</v>
      </c>
    </row>
    <row r="161" spans="1:14" ht="24.75" customHeight="1" x14ac:dyDescent="0.25">
      <c r="B161" s="1">
        <v>152</v>
      </c>
      <c r="C161" s="28" t="s">
        <v>104</v>
      </c>
      <c r="D161" s="29" t="s">
        <v>162</v>
      </c>
      <c r="E161" s="48" t="s">
        <v>268</v>
      </c>
      <c r="F161" s="30">
        <v>45898</v>
      </c>
      <c r="G161" s="31">
        <v>3335627.09</v>
      </c>
      <c r="H161" s="32">
        <v>46387</v>
      </c>
      <c r="I161" s="33"/>
      <c r="J161" s="49">
        <f>IF(M161&gt;0,G161,0)</f>
        <v>3335627.09</v>
      </c>
      <c r="K161" s="49">
        <f>IF(J161&gt;0,0,G161)</f>
        <v>0</v>
      </c>
      <c r="L161" s="34" t="s">
        <v>20</v>
      </c>
      <c r="M161" s="35" t="s">
        <v>189</v>
      </c>
      <c r="N161" s="36" t="s">
        <v>194</v>
      </c>
    </row>
    <row r="162" spans="1:14" ht="51" customHeight="1" x14ac:dyDescent="0.3">
      <c r="A162" s="56"/>
      <c r="B162" s="57">
        <v>153</v>
      </c>
      <c r="C162" s="69" t="s">
        <v>269</v>
      </c>
      <c r="D162" s="59" t="s">
        <v>270</v>
      </c>
      <c r="E162" s="60" t="s">
        <v>57</v>
      </c>
      <c r="F162" s="61">
        <v>45898</v>
      </c>
      <c r="G162" s="70">
        <v>826685.02</v>
      </c>
      <c r="H162" s="63">
        <v>46022</v>
      </c>
      <c r="I162" s="33"/>
      <c r="J162" s="64">
        <f>IF(M162&gt;0,G162,0)</f>
        <v>0</v>
      </c>
      <c r="K162" s="70">
        <f>IF(J162&gt;0,0,G162)</f>
        <v>826685.02</v>
      </c>
      <c r="L162" s="65" t="str">
        <f>IF(K162&lt;0,"Completo","Pendiente")</f>
        <v>Pendiente</v>
      </c>
      <c r="M162" s="35"/>
      <c r="N162" s="36"/>
    </row>
    <row r="163" spans="1:14" ht="55.5" customHeight="1" x14ac:dyDescent="0.3">
      <c r="A163" s="56"/>
      <c r="B163" s="57">
        <v>154</v>
      </c>
      <c r="C163" s="69" t="s">
        <v>271</v>
      </c>
      <c r="D163" s="59" t="s">
        <v>272</v>
      </c>
      <c r="E163" s="60" t="s">
        <v>273</v>
      </c>
      <c r="F163" s="61">
        <v>45898</v>
      </c>
      <c r="G163" s="70">
        <v>142600</v>
      </c>
      <c r="H163" s="63">
        <v>46387</v>
      </c>
      <c r="I163" s="33"/>
      <c r="J163" s="64">
        <f>IF(M163&gt;0,G163,0)</f>
        <v>0</v>
      </c>
      <c r="K163" s="70">
        <f>IF(J163&gt;0,0,G163)</f>
        <v>142600</v>
      </c>
      <c r="L163" s="65" t="str">
        <f>IF(K163&lt;0,"Completo","Pendiente")</f>
        <v>Pendiente</v>
      </c>
      <c r="M163" s="35"/>
      <c r="N163" s="36"/>
    </row>
    <row r="164" spans="1:14" ht="51" customHeight="1" x14ac:dyDescent="0.25">
      <c r="B164" s="1">
        <v>155</v>
      </c>
      <c r="C164" s="28" t="s">
        <v>88</v>
      </c>
      <c r="D164" s="29" t="s">
        <v>133</v>
      </c>
      <c r="E164" s="48" t="s">
        <v>224</v>
      </c>
      <c r="F164" s="30">
        <v>46248</v>
      </c>
      <c r="G164" s="31">
        <v>104174.99</v>
      </c>
      <c r="H164" s="32">
        <v>46387</v>
      </c>
      <c r="I164" s="33"/>
      <c r="J164" s="49">
        <f>IF(M164&gt;0,G164,0)</f>
        <v>104174.99</v>
      </c>
      <c r="K164" s="49">
        <f>IF(J164&gt;0,0,G164)</f>
        <v>0</v>
      </c>
      <c r="L164" s="34" t="s">
        <v>20</v>
      </c>
      <c r="M164" s="35">
        <v>2934</v>
      </c>
      <c r="N164" s="36">
        <v>45888</v>
      </c>
    </row>
    <row r="165" spans="1:14" ht="36.75" customHeight="1" x14ac:dyDescent="0.25">
      <c r="B165" s="1">
        <v>156</v>
      </c>
      <c r="C165" s="28" t="s">
        <v>39</v>
      </c>
      <c r="D165" s="29" t="s">
        <v>150</v>
      </c>
      <c r="E165" s="48" t="s">
        <v>256</v>
      </c>
      <c r="F165" s="30">
        <v>46254</v>
      </c>
      <c r="G165" s="31">
        <v>12500</v>
      </c>
      <c r="H165" s="32">
        <v>46022</v>
      </c>
      <c r="I165" s="33"/>
      <c r="J165" s="49">
        <f>IF(M165&gt;0,G165,0)</f>
        <v>12500</v>
      </c>
      <c r="K165" s="49">
        <f>IF(J165&gt;0,0,G165)</f>
        <v>0</v>
      </c>
      <c r="L165" s="34" t="s">
        <v>20</v>
      </c>
      <c r="M165" s="35" t="s">
        <v>177</v>
      </c>
      <c r="N165" s="36" t="s">
        <v>193</v>
      </c>
    </row>
    <row r="166" spans="1:14" ht="45" customHeight="1" x14ac:dyDescent="0.25">
      <c r="B166" s="1">
        <v>157</v>
      </c>
      <c r="C166" s="28" t="s">
        <v>78</v>
      </c>
      <c r="D166" s="29" t="s">
        <v>114</v>
      </c>
      <c r="E166" s="32" t="s">
        <v>206</v>
      </c>
      <c r="F166" s="32" t="s">
        <v>206</v>
      </c>
      <c r="G166" s="31">
        <v>2906594.47</v>
      </c>
      <c r="H166" s="32" t="s">
        <v>206</v>
      </c>
      <c r="I166" s="33"/>
      <c r="J166" s="49">
        <f>IF(M166&gt;0,G166,0)</f>
        <v>2906594.47</v>
      </c>
      <c r="K166" s="49">
        <f>IF(J166&gt;0,0,G166)</f>
        <v>0</v>
      </c>
      <c r="L166" s="34" t="s">
        <v>20</v>
      </c>
      <c r="M166" s="35" t="s">
        <v>163</v>
      </c>
      <c r="N166" s="36" t="s">
        <v>190</v>
      </c>
    </row>
    <row r="167" spans="1:14" ht="124.5" hidden="1" customHeight="1" x14ac:dyDescent="0.25">
      <c r="C167" s="28"/>
      <c r="D167" s="29"/>
      <c r="E167" s="48"/>
      <c r="F167" s="30"/>
      <c r="G167" s="31"/>
      <c r="H167" s="32"/>
      <c r="I167" s="33"/>
      <c r="J167" s="31"/>
      <c r="K167" s="31"/>
      <c r="L167" s="34"/>
      <c r="M167" s="35"/>
      <c r="N167" s="36"/>
    </row>
    <row r="168" spans="1:14" ht="13.5" hidden="1" x14ac:dyDescent="0.25">
      <c r="C168" s="28"/>
      <c r="D168" s="29"/>
      <c r="E168" s="48"/>
      <c r="F168" s="30"/>
      <c r="G168" s="31"/>
      <c r="H168" s="32"/>
      <c r="I168" s="33"/>
      <c r="J168" s="31"/>
      <c r="K168" s="31"/>
      <c r="L168" s="34"/>
      <c r="M168" s="35"/>
      <c r="N168" s="36"/>
    </row>
    <row r="169" spans="1:14" ht="13.5" hidden="1" x14ac:dyDescent="0.25">
      <c r="C169" s="28"/>
      <c r="D169" s="29"/>
      <c r="E169" s="48"/>
      <c r="F169" s="30"/>
      <c r="G169" s="31"/>
      <c r="H169" s="32"/>
      <c r="I169" s="33"/>
      <c r="J169" s="31"/>
      <c r="K169" s="31"/>
      <c r="L169" s="34"/>
      <c r="M169" s="35"/>
      <c r="N169" s="36"/>
    </row>
    <row r="170" spans="1:14" ht="13.5" hidden="1" x14ac:dyDescent="0.25">
      <c r="C170" s="28"/>
      <c r="D170" s="29"/>
      <c r="E170" s="48"/>
      <c r="F170" s="30"/>
      <c r="G170" s="31"/>
      <c r="H170" s="32"/>
      <c r="I170" s="33"/>
      <c r="J170" s="31"/>
      <c r="K170" s="31"/>
      <c r="L170" s="34"/>
      <c r="M170" s="35"/>
      <c r="N170" s="36"/>
    </row>
    <row r="171" spans="1:14" ht="13.5" hidden="1" x14ac:dyDescent="0.25">
      <c r="C171" s="28"/>
      <c r="D171" s="29"/>
      <c r="E171" s="48"/>
      <c r="F171" s="30"/>
      <c r="G171" s="31"/>
      <c r="H171" s="32"/>
      <c r="I171" s="33"/>
      <c r="J171" s="31"/>
      <c r="K171" s="31"/>
      <c r="L171" s="34"/>
      <c r="M171" s="35"/>
      <c r="N171" s="36"/>
    </row>
    <row r="172" spans="1:14" ht="13.5" hidden="1" x14ac:dyDescent="0.25">
      <c r="C172" s="28"/>
      <c r="D172" s="29"/>
      <c r="E172" s="48"/>
      <c r="F172" s="30"/>
      <c r="G172" s="31"/>
      <c r="H172" s="32"/>
      <c r="I172" s="33"/>
      <c r="J172" s="31"/>
      <c r="K172" s="31"/>
      <c r="L172" s="34"/>
      <c r="M172" s="35"/>
      <c r="N172" s="36"/>
    </row>
    <row r="173" spans="1:14" ht="13.5" hidden="1" x14ac:dyDescent="0.25">
      <c r="C173" s="28"/>
      <c r="D173" s="29"/>
      <c r="E173" s="48"/>
      <c r="F173" s="30"/>
      <c r="G173" s="31"/>
      <c r="H173" s="32"/>
      <c r="I173" s="33"/>
      <c r="J173" s="31"/>
      <c r="K173" s="31"/>
      <c r="L173" s="34"/>
      <c r="M173" s="35"/>
      <c r="N173" s="36"/>
    </row>
    <row r="174" spans="1:14" ht="13.5" hidden="1" x14ac:dyDescent="0.25">
      <c r="C174" s="28"/>
      <c r="D174" s="29"/>
      <c r="E174" s="48"/>
      <c r="F174" s="30"/>
      <c r="G174" s="31"/>
      <c r="H174" s="32"/>
      <c r="I174" s="33"/>
      <c r="J174" s="31"/>
      <c r="K174" s="31"/>
      <c r="L174" s="34"/>
      <c r="M174" s="35"/>
      <c r="N174" s="36"/>
    </row>
    <row r="175" spans="1:14" ht="13.5" hidden="1" x14ac:dyDescent="0.25">
      <c r="C175" s="28"/>
      <c r="D175" s="29"/>
      <c r="E175" s="48"/>
      <c r="F175" s="30"/>
      <c r="G175" s="31"/>
      <c r="H175" s="32"/>
      <c r="I175" s="33"/>
      <c r="J175" s="31"/>
      <c r="K175" s="31"/>
      <c r="L175" s="34"/>
      <c r="M175" s="35"/>
      <c r="N175" s="36"/>
    </row>
    <row r="176" spans="1:14" ht="13.5" hidden="1" x14ac:dyDescent="0.25">
      <c r="C176" s="28"/>
      <c r="D176" s="29"/>
      <c r="E176" s="48"/>
      <c r="F176" s="30"/>
      <c r="G176" s="31"/>
      <c r="H176" s="32"/>
      <c r="I176" s="33"/>
      <c r="J176" s="31"/>
      <c r="K176" s="31"/>
      <c r="L176" s="34"/>
      <c r="M176" s="35"/>
      <c r="N176" s="36"/>
    </row>
    <row r="177" spans="3:14" ht="13.5" hidden="1" x14ac:dyDescent="0.25">
      <c r="C177" s="28"/>
      <c r="D177" s="29"/>
      <c r="E177" s="48"/>
      <c r="F177" s="30"/>
      <c r="G177" s="31"/>
      <c r="H177" s="32"/>
      <c r="I177" s="33"/>
      <c r="J177" s="31"/>
      <c r="K177" s="31"/>
      <c r="L177" s="34"/>
      <c r="M177" s="35"/>
      <c r="N177" s="36"/>
    </row>
    <row r="178" spans="3:14" ht="13.5" hidden="1" x14ac:dyDescent="0.25">
      <c r="C178" s="28"/>
      <c r="D178" s="29"/>
      <c r="E178" s="48"/>
      <c r="F178" s="30"/>
      <c r="G178" s="31"/>
      <c r="H178" s="32"/>
      <c r="I178" s="33"/>
      <c r="J178" s="31"/>
      <c r="K178" s="31"/>
      <c r="L178" s="34"/>
      <c r="M178" s="35"/>
      <c r="N178" s="36"/>
    </row>
    <row r="179" spans="3:14" ht="13.5" hidden="1" x14ac:dyDescent="0.25">
      <c r="C179" s="28"/>
      <c r="D179" s="29"/>
      <c r="E179" s="48"/>
      <c r="F179" s="30"/>
      <c r="G179" s="31"/>
      <c r="H179" s="32"/>
      <c r="I179" s="33"/>
      <c r="J179" s="31"/>
      <c r="K179" s="31"/>
      <c r="L179" s="34"/>
      <c r="M179" s="35"/>
      <c r="N179" s="36"/>
    </row>
    <row r="180" spans="3:14" ht="13.5" hidden="1" x14ac:dyDescent="0.25">
      <c r="C180" s="28"/>
      <c r="D180" s="29"/>
      <c r="E180" s="48"/>
      <c r="F180" s="30"/>
      <c r="G180" s="31"/>
      <c r="H180" s="32"/>
      <c r="I180" s="33"/>
      <c r="J180" s="31"/>
      <c r="K180" s="31"/>
      <c r="L180" s="34"/>
      <c r="M180" s="35"/>
      <c r="N180" s="36"/>
    </row>
    <row r="181" spans="3:14" ht="13.5" hidden="1" x14ac:dyDescent="0.25">
      <c r="C181" s="28"/>
      <c r="D181" s="29"/>
      <c r="E181" s="48"/>
      <c r="F181" s="30"/>
      <c r="G181" s="31"/>
      <c r="H181" s="32"/>
      <c r="I181" s="33"/>
      <c r="J181" s="31"/>
      <c r="K181" s="31"/>
      <c r="L181" s="34"/>
      <c r="M181" s="35"/>
      <c r="N181" s="36"/>
    </row>
    <row r="182" spans="3:14" ht="13.5" hidden="1" x14ac:dyDescent="0.25">
      <c r="C182" s="28"/>
      <c r="D182" s="29"/>
      <c r="E182" s="48"/>
      <c r="F182" s="30"/>
      <c r="G182" s="31"/>
      <c r="H182" s="32"/>
      <c r="I182" s="33"/>
      <c r="J182" s="31"/>
      <c r="K182" s="31"/>
      <c r="L182" s="34"/>
      <c r="M182" s="35"/>
      <c r="N182" s="36"/>
    </row>
    <row r="183" spans="3:14" ht="13.5" hidden="1" x14ac:dyDescent="0.25">
      <c r="C183" s="28"/>
      <c r="D183" s="29"/>
      <c r="E183" s="48"/>
      <c r="F183" s="30"/>
      <c r="G183" s="31"/>
      <c r="H183" s="32"/>
      <c r="I183" s="33"/>
      <c r="J183" s="31"/>
      <c r="K183" s="31"/>
      <c r="L183" s="34"/>
      <c r="M183" s="35"/>
      <c r="N183" s="36"/>
    </row>
    <row r="184" spans="3:14" ht="13.5" hidden="1" x14ac:dyDescent="0.25">
      <c r="C184" s="28"/>
      <c r="D184" s="29"/>
      <c r="E184" s="48"/>
      <c r="F184" s="30"/>
      <c r="G184" s="31"/>
      <c r="H184" s="32"/>
      <c r="I184" s="33"/>
      <c r="J184" s="31"/>
      <c r="K184" s="31"/>
      <c r="L184" s="34"/>
      <c r="M184" s="35"/>
      <c r="N184" s="36"/>
    </row>
    <row r="185" spans="3:14" ht="13.5" hidden="1" x14ac:dyDescent="0.25">
      <c r="C185" s="28"/>
      <c r="D185" s="29"/>
      <c r="E185" s="48"/>
      <c r="F185" s="30"/>
      <c r="G185" s="31"/>
      <c r="H185" s="32"/>
      <c r="I185" s="33"/>
      <c r="J185" s="31"/>
      <c r="K185" s="31"/>
      <c r="L185" s="34"/>
      <c r="M185" s="35"/>
      <c r="N185" s="36"/>
    </row>
    <row r="186" spans="3:14" ht="13.5" hidden="1" x14ac:dyDescent="0.25">
      <c r="C186" s="28"/>
      <c r="D186" s="29"/>
      <c r="E186" s="48"/>
      <c r="F186" s="30"/>
      <c r="G186" s="31"/>
      <c r="H186" s="32"/>
      <c r="I186" s="33"/>
      <c r="J186" s="31"/>
      <c r="K186" s="31"/>
      <c r="L186" s="34"/>
      <c r="M186" s="35"/>
      <c r="N186" s="36"/>
    </row>
    <row r="187" spans="3:14" ht="13.5" hidden="1" x14ac:dyDescent="0.25">
      <c r="C187" s="28"/>
      <c r="D187" s="29"/>
      <c r="E187" s="48"/>
      <c r="F187" s="30"/>
      <c r="G187" s="31"/>
      <c r="H187" s="32"/>
      <c r="I187" s="33"/>
      <c r="J187" s="31"/>
      <c r="K187" s="31"/>
      <c r="L187" s="34"/>
      <c r="M187" s="35"/>
      <c r="N187" s="36"/>
    </row>
    <row r="188" spans="3:14" ht="13.5" hidden="1" x14ac:dyDescent="0.25">
      <c r="C188" s="28"/>
      <c r="D188" s="29"/>
      <c r="E188" s="48"/>
      <c r="F188" s="30"/>
      <c r="G188" s="31"/>
      <c r="H188" s="32"/>
      <c r="I188" s="33"/>
      <c r="J188" s="31"/>
      <c r="K188" s="31"/>
      <c r="L188" s="34"/>
      <c r="M188" s="35"/>
      <c r="N188" s="36"/>
    </row>
    <row r="189" spans="3:14" ht="13.5" hidden="1" x14ac:dyDescent="0.25">
      <c r="C189" s="28"/>
      <c r="D189" s="29"/>
      <c r="E189" s="48"/>
      <c r="F189" s="30"/>
      <c r="G189" s="31"/>
      <c r="H189" s="32"/>
      <c r="I189" s="33"/>
      <c r="J189" s="31"/>
      <c r="K189" s="31"/>
      <c r="L189" s="34"/>
      <c r="M189" s="35"/>
      <c r="N189" s="36"/>
    </row>
    <row r="190" spans="3:14" ht="13.5" hidden="1" x14ac:dyDescent="0.25">
      <c r="C190" s="28"/>
      <c r="D190" s="29"/>
      <c r="E190" s="48"/>
      <c r="F190" s="30"/>
      <c r="G190" s="31"/>
      <c r="H190" s="32"/>
      <c r="I190" s="33"/>
      <c r="J190" s="31"/>
      <c r="K190" s="31"/>
      <c r="L190" s="34"/>
      <c r="M190" s="35"/>
      <c r="N190" s="36"/>
    </row>
    <row r="191" spans="3:14" ht="13.5" hidden="1" x14ac:dyDescent="0.25">
      <c r="C191" s="28"/>
      <c r="D191" s="29"/>
      <c r="E191" s="48"/>
      <c r="F191" s="30"/>
      <c r="G191" s="31"/>
      <c r="H191" s="32"/>
      <c r="I191" s="33"/>
      <c r="J191" s="31"/>
      <c r="K191" s="31"/>
      <c r="L191" s="34"/>
      <c r="M191" s="35"/>
      <c r="N191" s="36"/>
    </row>
    <row r="192" spans="3:14" ht="13.5" hidden="1" x14ac:dyDescent="0.25">
      <c r="C192" s="28"/>
      <c r="D192" s="29"/>
      <c r="E192" s="48"/>
      <c r="F192" s="30"/>
      <c r="G192" s="31"/>
      <c r="H192" s="32"/>
      <c r="I192" s="33"/>
      <c r="J192" s="31"/>
      <c r="K192" s="31"/>
      <c r="L192" s="34"/>
      <c r="M192" s="35"/>
      <c r="N192" s="36"/>
    </row>
    <row r="193" spans="3:14" ht="13.5" hidden="1" x14ac:dyDescent="0.25">
      <c r="C193" s="28"/>
      <c r="D193" s="29"/>
      <c r="E193" s="48"/>
      <c r="F193" s="30"/>
      <c r="G193" s="31"/>
      <c r="H193" s="32"/>
      <c r="I193" s="33"/>
      <c r="J193" s="31"/>
      <c r="K193" s="31"/>
      <c r="L193" s="34"/>
      <c r="M193" s="35"/>
      <c r="N193" s="36"/>
    </row>
    <row r="194" spans="3:14" ht="13.5" hidden="1" x14ac:dyDescent="0.25">
      <c r="C194" s="28"/>
      <c r="D194" s="29"/>
      <c r="E194" s="48"/>
      <c r="F194" s="30"/>
      <c r="G194" s="31"/>
      <c r="H194" s="32"/>
      <c r="I194" s="33"/>
      <c r="J194" s="31"/>
      <c r="K194" s="31"/>
      <c r="L194" s="34"/>
      <c r="M194" s="35"/>
      <c r="N194" s="36"/>
    </row>
    <row r="195" spans="3:14" ht="13.5" hidden="1" x14ac:dyDescent="0.25">
      <c r="C195" s="28"/>
      <c r="D195" s="29"/>
      <c r="E195" s="48"/>
      <c r="F195" s="30"/>
      <c r="G195" s="31"/>
      <c r="H195" s="32"/>
      <c r="I195" s="33"/>
      <c r="J195" s="31"/>
      <c r="K195" s="31"/>
      <c r="L195" s="34"/>
      <c r="M195" s="35"/>
      <c r="N195" s="36"/>
    </row>
    <row r="196" spans="3:14" ht="13.5" hidden="1" x14ac:dyDescent="0.25">
      <c r="C196" s="28"/>
      <c r="D196" s="29"/>
      <c r="E196" s="48"/>
      <c r="F196" s="30"/>
      <c r="G196" s="31"/>
      <c r="H196" s="32"/>
      <c r="I196" s="33"/>
      <c r="J196" s="31"/>
      <c r="K196" s="31"/>
      <c r="L196" s="34"/>
      <c r="M196" s="35"/>
      <c r="N196" s="36"/>
    </row>
    <row r="197" spans="3:14" ht="13.5" hidden="1" x14ac:dyDescent="0.25">
      <c r="C197" s="28"/>
      <c r="D197" s="29"/>
      <c r="E197" s="48"/>
      <c r="F197" s="30"/>
      <c r="G197" s="31"/>
      <c r="H197" s="32"/>
      <c r="I197" s="33"/>
      <c r="J197" s="31"/>
      <c r="K197" s="31"/>
      <c r="L197" s="34"/>
      <c r="M197" s="35"/>
      <c r="N197" s="36"/>
    </row>
    <row r="198" spans="3:14" ht="13.5" hidden="1" x14ac:dyDescent="0.25">
      <c r="C198" s="28"/>
      <c r="D198" s="29"/>
      <c r="E198" s="48"/>
      <c r="F198" s="30"/>
      <c r="G198" s="31"/>
      <c r="H198" s="32"/>
      <c r="I198" s="33"/>
      <c r="J198" s="31"/>
      <c r="K198" s="31"/>
      <c r="L198" s="34"/>
      <c r="M198" s="35"/>
      <c r="N198" s="36"/>
    </row>
    <row r="199" spans="3:14" ht="13.5" hidden="1" x14ac:dyDescent="0.25">
      <c r="C199" s="28"/>
      <c r="D199" s="29"/>
      <c r="E199" s="48"/>
      <c r="F199" s="30"/>
      <c r="G199" s="31"/>
      <c r="H199" s="32"/>
      <c r="I199" s="33"/>
      <c r="J199" s="31"/>
      <c r="K199" s="31"/>
      <c r="L199" s="34"/>
      <c r="M199" s="35"/>
      <c r="N199" s="36"/>
    </row>
    <row r="200" spans="3:14" ht="13.5" hidden="1" x14ac:dyDescent="0.25">
      <c r="C200" s="28"/>
      <c r="D200" s="29"/>
      <c r="E200" s="48"/>
      <c r="F200" s="30"/>
      <c r="G200" s="31"/>
      <c r="H200" s="32"/>
      <c r="I200" s="33"/>
      <c r="J200" s="31"/>
      <c r="K200" s="31"/>
      <c r="L200" s="34"/>
      <c r="M200" s="35"/>
      <c r="N200" s="36"/>
    </row>
    <row r="201" spans="3:14" ht="13.5" hidden="1" x14ac:dyDescent="0.25">
      <c r="C201" s="28"/>
      <c r="D201" s="29"/>
      <c r="E201" s="48"/>
      <c r="F201" s="30"/>
      <c r="G201" s="31"/>
      <c r="H201" s="32"/>
      <c r="I201" s="33"/>
      <c r="J201" s="31"/>
      <c r="K201" s="31"/>
      <c r="L201" s="34"/>
      <c r="M201" s="35"/>
      <c r="N201" s="36"/>
    </row>
    <row r="202" spans="3:14" ht="13.5" hidden="1" x14ac:dyDescent="0.25">
      <c r="C202" s="28"/>
      <c r="D202" s="29"/>
      <c r="E202" s="48"/>
      <c r="F202" s="30"/>
      <c r="G202" s="31"/>
      <c r="H202" s="32"/>
      <c r="I202" s="33"/>
      <c r="J202" s="31"/>
      <c r="K202" s="31"/>
      <c r="L202" s="34"/>
      <c r="M202" s="35"/>
      <c r="N202" s="36"/>
    </row>
    <row r="203" spans="3:14" ht="13.5" hidden="1" x14ac:dyDescent="0.25">
      <c r="C203" s="28"/>
      <c r="D203" s="29"/>
      <c r="E203" s="48"/>
      <c r="F203" s="30"/>
      <c r="G203" s="31"/>
      <c r="H203" s="32"/>
      <c r="I203" s="33"/>
      <c r="J203" s="31"/>
      <c r="K203" s="31"/>
      <c r="L203" s="34"/>
      <c r="M203" s="35"/>
      <c r="N203" s="36"/>
    </row>
    <row r="204" spans="3:14" ht="13.5" hidden="1" x14ac:dyDescent="0.25">
      <c r="C204" s="28"/>
      <c r="D204" s="29"/>
      <c r="E204" s="48"/>
      <c r="F204" s="30"/>
      <c r="G204" s="31"/>
      <c r="H204" s="32"/>
      <c r="I204" s="33"/>
      <c r="J204" s="31"/>
      <c r="K204" s="31"/>
      <c r="L204" s="34"/>
      <c r="M204" s="35"/>
      <c r="N204" s="36"/>
    </row>
    <row r="205" spans="3:14" ht="13.5" hidden="1" x14ac:dyDescent="0.25">
      <c r="C205" s="28"/>
      <c r="D205" s="29"/>
      <c r="E205" s="48"/>
      <c r="F205" s="30"/>
      <c r="G205" s="31"/>
      <c r="H205" s="32"/>
      <c r="I205" s="33"/>
      <c r="J205" s="31"/>
      <c r="K205" s="31"/>
      <c r="L205" s="34"/>
      <c r="M205" s="35"/>
      <c r="N205" s="36"/>
    </row>
    <row r="206" spans="3:14" ht="13.5" hidden="1" x14ac:dyDescent="0.25">
      <c r="C206" s="28"/>
      <c r="D206" s="29"/>
      <c r="E206" s="48"/>
      <c r="F206" s="30"/>
      <c r="G206" s="31"/>
      <c r="H206" s="32"/>
      <c r="I206" s="33"/>
      <c r="J206" s="31"/>
      <c r="K206" s="31"/>
      <c r="L206" s="34"/>
      <c r="M206" s="35"/>
      <c r="N206" s="36"/>
    </row>
    <row r="207" spans="3:14" ht="13.5" hidden="1" x14ac:dyDescent="0.25">
      <c r="C207" s="28"/>
      <c r="D207" s="29"/>
      <c r="E207" s="48"/>
      <c r="F207" s="30"/>
      <c r="G207" s="31"/>
      <c r="H207" s="32"/>
      <c r="I207" s="33"/>
      <c r="J207" s="31"/>
      <c r="K207" s="31"/>
      <c r="L207" s="34"/>
      <c r="M207" s="35"/>
      <c r="N207" s="36"/>
    </row>
    <row r="208" spans="3:14" ht="13.5" hidden="1" x14ac:dyDescent="0.25">
      <c r="C208" s="28"/>
      <c r="D208" s="29"/>
      <c r="E208" s="48"/>
      <c r="F208" s="30"/>
      <c r="G208" s="31"/>
      <c r="H208" s="32"/>
      <c r="I208" s="33"/>
      <c r="J208" s="31"/>
      <c r="K208" s="31"/>
      <c r="L208" s="34"/>
      <c r="M208" s="35"/>
      <c r="N208" s="36"/>
    </row>
    <row r="209" spans="3:14" ht="13.5" hidden="1" x14ac:dyDescent="0.25">
      <c r="C209" s="28"/>
      <c r="D209" s="29"/>
      <c r="E209" s="48"/>
      <c r="F209" s="30"/>
      <c r="G209" s="31"/>
      <c r="H209" s="32"/>
      <c r="I209" s="33"/>
      <c r="J209" s="31"/>
      <c r="K209" s="31"/>
      <c r="L209" s="34"/>
      <c r="M209" s="35"/>
      <c r="N209" s="36"/>
    </row>
    <row r="210" spans="3:14" ht="13.5" hidden="1" x14ac:dyDescent="0.25">
      <c r="C210" s="28"/>
      <c r="D210" s="29"/>
      <c r="E210" s="48"/>
      <c r="F210" s="30"/>
      <c r="G210" s="31"/>
      <c r="H210" s="32"/>
      <c r="I210" s="33"/>
      <c r="J210" s="31"/>
      <c r="K210" s="31"/>
      <c r="L210" s="34"/>
      <c r="M210" s="35"/>
      <c r="N210" s="36"/>
    </row>
    <row r="211" spans="3:14" ht="13.5" hidden="1" x14ac:dyDescent="0.25">
      <c r="C211" s="28"/>
      <c r="D211" s="29"/>
      <c r="E211" s="48"/>
      <c r="F211" s="30"/>
      <c r="G211" s="31"/>
      <c r="H211" s="32"/>
      <c r="I211" s="33"/>
      <c r="J211" s="31"/>
      <c r="K211" s="31"/>
      <c r="L211" s="34"/>
      <c r="M211" s="35"/>
      <c r="N211" s="36"/>
    </row>
    <row r="212" spans="3:14" ht="13.5" hidden="1" x14ac:dyDescent="0.25">
      <c r="C212" s="28"/>
      <c r="D212" s="29"/>
      <c r="E212" s="48"/>
      <c r="F212" s="30"/>
      <c r="G212" s="31"/>
      <c r="H212" s="32"/>
      <c r="I212" s="33"/>
      <c r="J212" s="31"/>
      <c r="K212" s="31"/>
      <c r="L212" s="34"/>
      <c r="M212" s="35"/>
      <c r="N212" s="36"/>
    </row>
    <row r="213" spans="3:14" ht="13.5" hidden="1" x14ac:dyDescent="0.25">
      <c r="C213" s="28"/>
      <c r="D213" s="29"/>
      <c r="E213" s="48"/>
      <c r="F213" s="30"/>
      <c r="G213" s="31"/>
      <c r="H213" s="32"/>
      <c r="I213" s="33"/>
      <c r="J213" s="31"/>
      <c r="K213" s="31"/>
      <c r="L213" s="34"/>
      <c r="M213" s="35"/>
      <c r="N213" s="36"/>
    </row>
    <row r="214" spans="3:14" ht="13.5" hidden="1" x14ac:dyDescent="0.25">
      <c r="C214" s="28"/>
      <c r="D214" s="29"/>
      <c r="E214" s="48"/>
      <c r="F214" s="30"/>
      <c r="G214" s="31"/>
      <c r="H214" s="32"/>
      <c r="I214" s="33"/>
      <c r="J214" s="31"/>
      <c r="K214" s="31"/>
      <c r="L214" s="34"/>
      <c r="M214" s="35"/>
      <c r="N214" s="36"/>
    </row>
    <row r="215" spans="3:14" ht="13.5" hidden="1" x14ac:dyDescent="0.25">
      <c r="C215" s="28"/>
      <c r="D215" s="29"/>
      <c r="E215" s="48"/>
      <c r="F215" s="30"/>
      <c r="G215" s="31"/>
      <c r="H215" s="32"/>
      <c r="I215" s="33"/>
      <c r="J215" s="31"/>
      <c r="K215" s="31"/>
      <c r="L215" s="34"/>
      <c r="M215" s="35"/>
      <c r="N215" s="36"/>
    </row>
    <row r="216" spans="3:14" ht="13.5" hidden="1" x14ac:dyDescent="0.25">
      <c r="C216" s="28"/>
      <c r="D216" s="29"/>
      <c r="E216" s="48"/>
      <c r="F216" s="30"/>
      <c r="G216" s="31"/>
      <c r="H216" s="32"/>
      <c r="I216" s="33"/>
      <c r="J216" s="31"/>
      <c r="K216" s="31"/>
      <c r="L216" s="34"/>
      <c r="M216" s="35"/>
      <c r="N216" s="36"/>
    </row>
    <row r="217" spans="3:14" ht="13.5" hidden="1" x14ac:dyDescent="0.25">
      <c r="C217" s="28"/>
      <c r="D217" s="29"/>
      <c r="E217" s="48"/>
      <c r="F217" s="30"/>
      <c r="G217" s="31"/>
      <c r="H217" s="32"/>
      <c r="I217" s="33"/>
      <c r="J217" s="31"/>
      <c r="K217" s="31"/>
      <c r="L217" s="34"/>
      <c r="M217" s="35"/>
      <c r="N217" s="36"/>
    </row>
    <row r="218" spans="3:14" ht="13.5" hidden="1" x14ac:dyDescent="0.25">
      <c r="C218" s="28"/>
      <c r="D218" s="29"/>
      <c r="E218" s="48"/>
      <c r="F218" s="30"/>
      <c r="G218" s="31"/>
      <c r="H218" s="32"/>
      <c r="I218" s="33"/>
      <c r="J218" s="31"/>
      <c r="K218" s="31"/>
      <c r="L218" s="34"/>
      <c r="M218" s="35"/>
      <c r="N218" s="36"/>
    </row>
    <row r="219" spans="3:14" ht="13.5" hidden="1" x14ac:dyDescent="0.25">
      <c r="C219" s="28"/>
      <c r="D219" s="29"/>
      <c r="E219" s="48"/>
      <c r="F219" s="30"/>
      <c r="G219" s="31"/>
      <c r="H219" s="32"/>
      <c r="I219" s="33"/>
      <c r="J219" s="31"/>
      <c r="K219" s="31"/>
      <c r="L219" s="34"/>
      <c r="M219" s="35"/>
      <c r="N219" s="36"/>
    </row>
    <row r="220" spans="3:14" ht="13.5" hidden="1" x14ac:dyDescent="0.25">
      <c r="C220" s="28"/>
      <c r="D220" s="29"/>
      <c r="E220" s="48"/>
      <c r="F220" s="30"/>
      <c r="G220" s="31"/>
      <c r="H220" s="32"/>
      <c r="I220" s="33"/>
      <c r="J220" s="31"/>
      <c r="K220" s="31"/>
      <c r="L220" s="34"/>
      <c r="M220" s="35"/>
      <c r="N220" s="36"/>
    </row>
    <row r="221" spans="3:14" ht="13.5" hidden="1" x14ac:dyDescent="0.25">
      <c r="C221" s="28"/>
      <c r="D221" s="29"/>
      <c r="E221" s="48"/>
      <c r="F221" s="30"/>
      <c r="G221" s="31"/>
      <c r="H221" s="32"/>
      <c r="I221" s="33"/>
      <c r="J221" s="31"/>
      <c r="K221" s="31"/>
      <c r="L221" s="34"/>
      <c r="M221" s="35"/>
      <c r="N221" s="36"/>
    </row>
    <row r="222" spans="3:14" ht="13.5" hidden="1" x14ac:dyDescent="0.25">
      <c r="C222" s="28"/>
      <c r="D222" s="29"/>
      <c r="E222" s="48"/>
      <c r="F222" s="30"/>
      <c r="G222" s="31"/>
      <c r="H222" s="32"/>
      <c r="I222" s="33"/>
      <c r="J222" s="31"/>
      <c r="K222" s="31"/>
      <c r="L222" s="34"/>
      <c r="M222" s="35"/>
      <c r="N222" s="36"/>
    </row>
    <row r="223" spans="3:14" ht="13.5" hidden="1" x14ac:dyDescent="0.25">
      <c r="C223" s="28"/>
      <c r="D223" s="29"/>
      <c r="E223" s="48"/>
      <c r="F223" s="30"/>
      <c r="G223" s="31"/>
      <c r="H223" s="32"/>
      <c r="I223" s="33"/>
      <c r="J223" s="31"/>
      <c r="K223" s="31"/>
      <c r="L223" s="34"/>
      <c r="M223" s="35"/>
      <c r="N223" s="36"/>
    </row>
    <row r="224" spans="3:14" ht="13.5" hidden="1" x14ac:dyDescent="0.25">
      <c r="C224" s="28"/>
      <c r="D224" s="29"/>
      <c r="E224" s="48"/>
      <c r="F224" s="30"/>
      <c r="G224" s="31"/>
      <c r="H224" s="32"/>
      <c r="I224" s="33"/>
      <c r="J224" s="31"/>
      <c r="K224" s="31"/>
      <c r="L224" s="34"/>
      <c r="M224" s="35"/>
      <c r="N224" s="36"/>
    </row>
    <row r="225" spans="1:14" ht="13.5" hidden="1" x14ac:dyDescent="0.25">
      <c r="C225" s="28"/>
      <c r="D225" s="29"/>
      <c r="E225" s="48"/>
      <c r="F225" s="30"/>
      <c r="G225" s="31"/>
      <c r="H225" s="32"/>
      <c r="I225" s="33"/>
      <c r="J225" s="31"/>
      <c r="K225" s="31"/>
      <c r="L225" s="34"/>
      <c r="M225" s="35"/>
      <c r="N225" s="36"/>
    </row>
    <row r="226" spans="1:14" ht="13.5" hidden="1" x14ac:dyDescent="0.25">
      <c r="C226" s="28"/>
      <c r="D226" s="29"/>
      <c r="E226" s="48"/>
      <c r="F226" s="30"/>
      <c r="G226" s="31"/>
      <c r="H226" s="32"/>
      <c r="I226" s="33"/>
      <c r="J226" s="31"/>
      <c r="K226" s="31"/>
      <c r="L226" s="34"/>
      <c r="M226" s="35"/>
      <c r="N226" s="36"/>
    </row>
    <row r="227" spans="1:14" ht="13.5" hidden="1" x14ac:dyDescent="0.25">
      <c r="C227" s="28"/>
      <c r="D227" s="29"/>
      <c r="E227" s="48"/>
      <c r="F227" s="30"/>
      <c r="G227" s="31"/>
      <c r="H227" s="32"/>
      <c r="I227" s="33"/>
      <c r="J227" s="31"/>
      <c r="K227" s="31"/>
      <c r="L227" s="34"/>
      <c r="M227" s="35"/>
      <c r="N227" s="36"/>
    </row>
    <row r="228" spans="1:14" ht="13.5" hidden="1" x14ac:dyDescent="0.25">
      <c r="C228" s="28"/>
      <c r="D228" s="29"/>
      <c r="E228" s="48"/>
      <c r="F228" s="30"/>
      <c r="G228" s="31"/>
      <c r="H228" s="32"/>
      <c r="I228" s="33"/>
      <c r="J228" s="31"/>
      <c r="K228" s="31"/>
      <c r="L228" s="34"/>
      <c r="M228" s="35"/>
      <c r="N228" s="36"/>
    </row>
    <row r="229" spans="1:14" ht="13.5" hidden="1" x14ac:dyDescent="0.25">
      <c r="C229" s="28"/>
      <c r="D229" s="29"/>
      <c r="E229" s="48"/>
      <c r="F229" s="30"/>
      <c r="G229" s="31"/>
      <c r="H229" s="32"/>
      <c r="I229" s="33"/>
      <c r="J229" s="31"/>
      <c r="K229" s="31"/>
      <c r="L229" s="34"/>
      <c r="M229" s="35"/>
      <c r="N229" s="36"/>
    </row>
    <row r="230" spans="1:14" ht="13.5" hidden="1" x14ac:dyDescent="0.25">
      <c r="C230" s="28"/>
      <c r="D230" s="29"/>
      <c r="E230" s="48"/>
      <c r="F230" s="30"/>
      <c r="G230" s="31"/>
      <c r="H230" s="32"/>
      <c r="I230" s="33"/>
      <c r="J230" s="31"/>
      <c r="K230" s="31"/>
      <c r="L230" s="34"/>
      <c r="M230" s="35"/>
      <c r="N230" s="36"/>
    </row>
    <row r="231" spans="1:14" ht="13.5" hidden="1" x14ac:dyDescent="0.25">
      <c r="C231" s="28"/>
      <c r="D231" s="29"/>
      <c r="E231" s="48"/>
      <c r="F231" s="30"/>
      <c r="G231" s="31"/>
      <c r="H231" s="32"/>
      <c r="I231" s="33"/>
      <c r="J231" s="31"/>
      <c r="K231" s="31"/>
      <c r="L231" s="34"/>
      <c r="M231" s="35"/>
      <c r="N231" s="36"/>
    </row>
    <row r="232" spans="1:14" ht="13.5" hidden="1" x14ac:dyDescent="0.25">
      <c r="C232" s="28"/>
      <c r="D232" s="29"/>
      <c r="E232" s="48"/>
      <c r="F232" s="30"/>
      <c r="G232" s="31"/>
      <c r="H232" s="32"/>
      <c r="I232" s="33"/>
      <c r="J232" s="31"/>
      <c r="K232" s="31"/>
      <c r="L232" s="34"/>
      <c r="M232" s="35"/>
      <c r="N232" s="36"/>
    </row>
    <row r="233" spans="1:14" ht="13.5" hidden="1" x14ac:dyDescent="0.25">
      <c r="C233" s="28"/>
      <c r="D233" s="29"/>
      <c r="E233" s="48"/>
      <c r="F233" s="30"/>
      <c r="G233" s="31"/>
      <c r="H233" s="32"/>
      <c r="I233" s="33"/>
      <c r="J233" s="31"/>
      <c r="K233" s="31"/>
      <c r="L233" s="34"/>
      <c r="M233" s="35"/>
      <c r="N233" s="36"/>
    </row>
    <row r="234" spans="1:14" ht="13.5" hidden="1" x14ac:dyDescent="0.25">
      <c r="C234" s="28"/>
      <c r="D234" s="29"/>
      <c r="E234" s="48"/>
      <c r="F234" s="30"/>
      <c r="G234" s="31"/>
      <c r="H234" s="32"/>
      <c r="I234" s="33"/>
      <c r="J234" s="31"/>
      <c r="K234" s="31"/>
      <c r="L234" s="34"/>
      <c r="M234" s="35"/>
      <c r="N234" s="36"/>
    </row>
    <row r="235" spans="1:14" ht="13.5" hidden="1" x14ac:dyDescent="0.25">
      <c r="C235" s="28"/>
      <c r="D235" s="29"/>
      <c r="E235" s="48"/>
      <c r="F235" s="30"/>
      <c r="G235" s="31"/>
      <c r="H235" s="32"/>
      <c r="I235" s="33"/>
      <c r="J235" s="31"/>
      <c r="K235" s="31"/>
      <c r="L235" s="34"/>
      <c r="M235" s="35"/>
      <c r="N235" s="36"/>
    </row>
    <row r="236" spans="1:14" ht="13.5" hidden="1" x14ac:dyDescent="0.25">
      <c r="C236" s="28"/>
      <c r="D236" s="29"/>
      <c r="E236" s="48"/>
      <c r="F236" s="30"/>
      <c r="G236" s="31"/>
      <c r="H236" s="32"/>
      <c r="I236" s="33"/>
      <c r="J236" s="31"/>
      <c r="K236" s="31"/>
      <c r="L236" s="34"/>
      <c r="M236" s="35"/>
      <c r="N236" s="36"/>
    </row>
    <row r="237" spans="1:14" ht="13.5" hidden="1" x14ac:dyDescent="0.25">
      <c r="C237" s="28"/>
      <c r="D237" s="29"/>
      <c r="E237" s="48"/>
      <c r="F237" s="30"/>
      <c r="G237" s="31"/>
      <c r="H237" s="32"/>
      <c r="I237" s="33"/>
      <c r="J237" s="31"/>
      <c r="K237" s="31"/>
      <c r="L237" s="34"/>
      <c r="M237" s="35"/>
      <c r="N237" s="36"/>
    </row>
    <row r="238" spans="1:14" ht="13.5" hidden="1" x14ac:dyDescent="0.25">
      <c r="C238" s="28"/>
      <c r="D238" s="29"/>
      <c r="E238" s="48"/>
      <c r="F238" s="30"/>
      <c r="G238" s="31"/>
      <c r="H238" s="32"/>
      <c r="I238" s="33"/>
      <c r="J238" s="31"/>
      <c r="K238" s="31"/>
      <c r="L238" s="34"/>
      <c r="M238" s="35"/>
      <c r="N238" s="36"/>
    </row>
    <row r="239" spans="1:14" ht="13.5" hidden="1" x14ac:dyDescent="0.25">
      <c r="C239" s="28"/>
      <c r="D239" s="29"/>
      <c r="E239" s="48"/>
      <c r="F239" s="30"/>
      <c r="G239" s="31"/>
      <c r="H239" s="32"/>
      <c r="I239" s="33"/>
      <c r="J239" s="31"/>
      <c r="K239" s="31"/>
      <c r="L239" s="34"/>
      <c r="M239" s="35"/>
      <c r="N239" s="36"/>
    </row>
    <row r="240" spans="1:14" ht="13.5" hidden="1" x14ac:dyDescent="0.25">
      <c r="A240" s="40"/>
      <c r="B240" s="1">
        <v>123</v>
      </c>
      <c r="C240" s="28"/>
      <c r="D240" s="29"/>
      <c r="E240" s="48"/>
      <c r="F240" s="30"/>
      <c r="G240" s="31"/>
      <c r="H240" s="32"/>
      <c r="I240" s="33"/>
      <c r="J240" s="31"/>
      <c r="K240" s="31">
        <f>IF(J240&gt;0,0,G240)</f>
        <v>0</v>
      </c>
      <c r="L240" s="34" t="str">
        <f>IF(K240&lt;0,"Completo","Pendiente")</f>
        <v>Pendiente</v>
      </c>
      <c r="M240" s="35"/>
      <c r="N240" s="36"/>
    </row>
    <row r="241" spans="1:14" ht="13.5" hidden="1" x14ac:dyDescent="0.25">
      <c r="B241" s="1">
        <v>124</v>
      </c>
      <c r="C241" s="28"/>
      <c r="D241" s="29"/>
      <c r="E241" s="48"/>
      <c r="F241" s="30"/>
      <c r="G241" s="31"/>
      <c r="H241" s="32"/>
      <c r="I241" s="33"/>
      <c r="J241" s="31"/>
      <c r="K241" s="31">
        <f>IF(J241&gt;0,0,G241)</f>
        <v>0</v>
      </c>
      <c r="L241" s="34" t="str">
        <f>IF(K241&lt;0,"Completo","Pendiente")</f>
        <v>Pendiente</v>
      </c>
      <c r="M241" s="35"/>
      <c r="N241" s="36"/>
    </row>
    <row r="242" spans="1:14" ht="13.5" hidden="1" x14ac:dyDescent="0.25">
      <c r="B242" s="1">
        <v>125</v>
      </c>
      <c r="C242" s="28"/>
      <c r="D242" s="29"/>
      <c r="E242" s="48"/>
      <c r="F242" s="30"/>
      <c r="G242" s="31"/>
      <c r="H242" s="32"/>
      <c r="I242" s="33"/>
      <c r="J242" s="31"/>
      <c r="K242" s="31">
        <f>IF(J242&gt;0,0,G242)</f>
        <v>0</v>
      </c>
      <c r="L242" s="34" t="str">
        <f>IF(K242&lt;0,"Completo","Pendiente")</f>
        <v>Pendiente</v>
      </c>
      <c r="M242" s="35"/>
      <c r="N242" s="36"/>
    </row>
    <row r="243" spans="1:14" ht="13.5" hidden="1" x14ac:dyDescent="0.25">
      <c r="B243" s="1">
        <v>126</v>
      </c>
      <c r="C243" s="28"/>
      <c r="D243" s="29"/>
      <c r="E243" s="48"/>
      <c r="F243" s="30"/>
      <c r="G243" s="31"/>
      <c r="H243" s="32"/>
      <c r="I243" s="33"/>
      <c r="J243" s="31"/>
      <c r="K243" s="31">
        <f>IF(J243&gt;0,0,G243)</f>
        <v>0</v>
      </c>
      <c r="L243" s="34" t="str">
        <f>IF(K243&lt;0,"Completo","Pendiente")</f>
        <v>Pendiente</v>
      </c>
      <c r="M243" s="35"/>
      <c r="N243" s="36"/>
    </row>
    <row r="244" spans="1:14" ht="13.5" hidden="1" x14ac:dyDescent="0.25">
      <c r="B244" s="1">
        <v>127</v>
      </c>
      <c r="C244" s="28"/>
      <c r="D244" s="29"/>
      <c r="E244" s="48"/>
      <c r="F244" s="30"/>
      <c r="G244" s="31"/>
      <c r="H244" s="32"/>
      <c r="I244" s="33"/>
      <c r="J244" s="31"/>
      <c r="K244" s="31">
        <f>IF(J244&gt;0,0,G244)</f>
        <v>0</v>
      </c>
      <c r="L244" s="34" t="str">
        <f>IF(K244&lt;0,"Completo","Pendiente")</f>
        <v>Pendiente</v>
      </c>
      <c r="M244" s="35"/>
      <c r="N244" s="36"/>
    </row>
    <row r="245" spans="1:14" ht="13.5" hidden="1" x14ac:dyDescent="0.25">
      <c r="B245" s="1">
        <v>128</v>
      </c>
      <c r="C245" s="28"/>
      <c r="D245" s="29"/>
      <c r="E245" s="48"/>
      <c r="F245" s="30"/>
      <c r="G245" s="31"/>
      <c r="H245" s="32"/>
      <c r="I245" s="33"/>
      <c r="J245" s="31"/>
      <c r="K245" s="31">
        <f>IF(J245&gt;0,0,G245)</f>
        <v>0</v>
      </c>
      <c r="L245" s="34" t="str">
        <f>IF(K245&lt;0,"Completo","Pendiente")</f>
        <v>Pendiente</v>
      </c>
      <c r="M245" s="35"/>
      <c r="N245" s="36"/>
    </row>
    <row r="246" spans="1:14" ht="13.5" hidden="1" x14ac:dyDescent="0.25">
      <c r="B246" s="1">
        <v>129</v>
      </c>
      <c r="C246" s="28"/>
      <c r="D246" s="29"/>
      <c r="E246" s="48"/>
      <c r="F246" s="30"/>
      <c r="G246" s="31"/>
      <c r="H246" s="32"/>
      <c r="I246" s="33"/>
      <c r="J246" s="31"/>
      <c r="K246" s="31">
        <f>IF(J246&gt;0,0,G246)</f>
        <v>0</v>
      </c>
      <c r="L246" s="34" t="str">
        <f>IF(K246&lt;0,"Completo","Pendiente")</f>
        <v>Pendiente</v>
      </c>
      <c r="M246" s="35"/>
      <c r="N246" s="36"/>
    </row>
    <row r="247" spans="1:14" ht="13.5" hidden="1" x14ac:dyDescent="0.25">
      <c r="B247" s="1">
        <v>130</v>
      </c>
      <c r="C247" s="28"/>
      <c r="D247" s="29"/>
      <c r="E247" s="48"/>
      <c r="F247" s="30"/>
      <c r="G247" s="31"/>
      <c r="H247" s="32"/>
      <c r="I247" s="33"/>
      <c r="J247" s="31"/>
      <c r="K247" s="31">
        <f>IF(J247&gt;0,0,G247)</f>
        <v>0</v>
      </c>
      <c r="L247" s="34" t="str">
        <f>IF(K247&lt;0,"Completo","Pendiente")</f>
        <v>Pendiente</v>
      </c>
      <c r="M247" s="35"/>
      <c r="N247" s="36"/>
    </row>
    <row r="248" spans="1:14" ht="13.5" hidden="1" x14ac:dyDescent="0.25">
      <c r="B248" s="1">
        <v>131</v>
      </c>
      <c r="C248" s="28"/>
      <c r="D248" s="29"/>
      <c r="E248" s="48"/>
      <c r="F248" s="30"/>
      <c r="G248" s="31"/>
      <c r="H248" s="32"/>
      <c r="I248" s="33"/>
      <c r="J248" s="31"/>
      <c r="K248" s="31">
        <f>IF(J248&gt;0,0,G248)</f>
        <v>0</v>
      </c>
      <c r="L248" s="34" t="str">
        <f>IF(K248&lt;0,"Completo","Pendiente")</f>
        <v>Pendiente</v>
      </c>
      <c r="M248" s="35"/>
      <c r="N248" s="36"/>
    </row>
    <row r="249" spans="1:14" ht="13.5" hidden="1" x14ac:dyDescent="0.25">
      <c r="B249" s="1">
        <v>132</v>
      </c>
      <c r="C249" s="28"/>
      <c r="D249" s="29"/>
      <c r="E249" s="48"/>
      <c r="F249" s="30"/>
      <c r="G249" s="31"/>
      <c r="H249" s="32"/>
      <c r="I249" s="33"/>
      <c r="J249" s="31"/>
      <c r="K249" s="31">
        <f>IF(J249&gt;0,0,G249)</f>
        <v>0</v>
      </c>
      <c r="L249" s="34" t="str">
        <f>IF(K249&lt;0,"Completo","Pendiente")</f>
        <v>Pendiente</v>
      </c>
      <c r="M249" s="35"/>
      <c r="N249" s="36"/>
    </row>
    <row r="250" spans="1:14" ht="13.5" hidden="1" x14ac:dyDescent="0.25">
      <c r="B250" s="1">
        <v>133</v>
      </c>
      <c r="C250" s="28"/>
      <c r="D250" s="29"/>
      <c r="E250" s="48"/>
      <c r="F250" s="30"/>
      <c r="G250" s="31"/>
      <c r="H250" s="32"/>
      <c r="I250" s="33"/>
      <c r="J250" s="31"/>
      <c r="K250" s="31">
        <f>IF(J250&gt;0,0,G250)</f>
        <v>0</v>
      </c>
      <c r="L250" s="34" t="str">
        <f>IF(K250&lt;0,"Completo","Pendiente")</f>
        <v>Pendiente</v>
      </c>
      <c r="M250" s="35"/>
      <c r="N250" s="36"/>
    </row>
    <row r="251" spans="1:14" ht="13.5" hidden="1" x14ac:dyDescent="0.25">
      <c r="B251" s="1">
        <v>134</v>
      </c>
      <c r="C251" s="28"/>
      <c r="D251" s="29"/>
      <c r="E251" s="48"/>
      <c r="F251" s="30"/>
      <c r="G251" s="31"/>
      <c r="H251" s="32"/>
      <c r="I251" s="33"/>
      <c r="J251" s="31"/>
      <c r="K251" s="31">
        <f>IF(J251&gt;0,0,G251)</f>
        <v>0</v>
      </c>
      <c r="L251" s="34" t="str">
        <f>IF(K251&lt;0,"Completo","Pendiente")</f>
        <v>Pendiente</v>
      </c>
      <c r="M251" s="35"/>
      <c r="N251" s="36"/>
    </row>
    <row r="252" spans="1:14" ht="13.5" hidden="1" x14ac:dyDescent="0.25">
      <c r="B252" s="1">
        <v>135</v>
      </c>
      <c r="C252" s="28"/>
      <c r="D252" s="29"/>
      <c r="E252" s="48"/>
      <c r="F252" s="30"/>
      <c r="G252" s="31"/>
      <c r="H252" s="32"/>
      <c r="I252" s="33"/>
      <c r="J252" s="31"/>
      <c r="K252" s="31">
        <f>IF(J252&gt;0,0,G252)</f>
        <v>0</v>
      </c>
      <c r="L252" s="34" t="str">
        <f>IF(K252&lt;0,"Completo","Pendiente")</f>
        <v>Pendiente</v>
      </c>
      <c r="M252" s="35"/>
      <c r="N252" s="36"/>
    </row>
    <row r="253" spans="1:14" ht="13.5" hidden="1" x14ac:dyDescent="0.25">
      <c r="B253" s="1">
        <v>136</v>
      </c>
      <c r="C253" s="28"/>
      <c r="D253" s="29"/>
      <c r="E253" s="48"/>
      <c r="F253" s="30"/>
      <c r="G253" s="31"/>
      <c r="H253" s="32"/>
      <c r="I253" s="33"/>
      <c r="J253" s="31"/>
      <c r="K253" s="31">
        <f>IF(J253&gt;0,0,G253)</f>
        <v>0</v>
      </c>
      <c r="L253" s="34" t="str">
        <f>IF(K253&lt;0,"Completo","Pendiente")</f>
        <v>Pendiente</v>
      </c>
      <c r="M253" s="35"/>
      <c r="N253" s="36"/>
    </row>
    <row r="254" spans="1:14" ht="13.5" hidden="1" x14ac:dyDescent="0.25">
      <c r="B254" s="1">
        <v>137</v>
      </c>
      <c r="C254" s="28"/>
      <c r="D254" s="29"/>
      <c r="E254" s="48"/>
      <c r="F254" s="30"/>
      <c r="G254" s="31"/>
      <c r="H254" s="32"/>
      <c r="I254" s="33"/>
      <c r="J254" s="31"/>
      <c r="K254" s="31">
        <f>IF(J254&gt;0,0,G254)</f>
        <v>0</v>
      </c>
      <c r="L254" s="34" t="str">
        <f>IF(K254&lt;0,"Completo","Pendiente")</f>
        <v>Pendiente</v>
      </c>
      <c r="M254" s="35"/>
      <c r="N254" s="36"/>
    </row>
    <row r="255" spans="1:14" ht="13.5" hidden="1" x14ac:dyDescent="0.25">
      <c r="B255" s="1">
        <v>138</v>
      </c>
      <c r="C255" s="28"/>
      <c r="D255" s="29"/>
      <c r="E255" s="48"/>
      <c r="F255" s="30"/>
      <c r="G255" s="31"/>
      <c r="H255" s="32"/>
      <c r="I255" s="33"/>
      <c r="J255" s="31"/>
      <c r="K255" s="31">
        <f>IF(J255&gt;0,0,G255)</f>
        <v>0</v>
      </c>
      <c r="L255" s="34" t="str">
        <f>IF(K255&lt;0,"Completo","Pendiente")</f>
        <v>Pendiente</v>
      </c>
      <c r="M255" s="35"/>
      <c r="N255" s="36"/>
    </row>
    <row r="256" spans="1:14" ht="13.5" hidden="1" x14ac:dyDescent="0.25">
      <c r="A256" s="40"/>
      <c r="B256" s="1">
        <v>139</v>
      </c>
      <c r="C256" s="28"/>
      <c r="D256" s="29"/>
      <c r="E256" s="48"/>
      <c r="F256" s="30"/>
      <c r="G256" s="31"/>
      <c r="H256" s="32"/>
      <c r="I256" s="33"/>
      <c r="J256" s="31"/>
      <c r="K256" s="31">
        <f>IF(J256&gt;0,0,G256)</f>
        <v>0</v>
      </c>
      <c r="L256" s="34" t="str">
        <f>IF(K256&lt;0,"Completo","Pendiente")</f>
        <v>Pendiente</v>
      </c>
      <c r="M256" s="35"/>
      <c r="N256" s="36"/>
    </row>
    <row r="257" spans="1:16" ht="13.5" hidden="1" x14ac:dyDescent="0.25">
      <c r="B257" s="1">
        <v>140</v>
      </c>
      <c r="C257" s="28"/>
      <c r="D257" s="29"/>
      <c r="E257" s="48"/>
      <c r="F257" s="30"/>
      <c r="G257" s="31"/>
      <c r="H257" s="32"/>
      <c r="I257" s="33"/>
      <c r="J257" s="31"/>
      <c r="K257" s="31">
        <f>IF(J257&gt;0,0,G257)</f>
        <v>0</v>
      </c>
      <c r="L257" s="34" t="str">
        <f>IF(K257&lt;0,"Completo","Pendiente")</f>
        <v>Pendiente</v>
      </c>
      <c r="M257" s="35"/>
      <c r="N257" s="36"/>
    </row>
    <row r="258" spans="1:16" ht="13.5" hidden="1" x14ac:dyDescent="0.25">
      <c r="B258" s="1">
        <v>141</v>
      </c>
      <c r="C258" s="28"/>
      <c r="D258" s="29"/>
      <c r="E258" s="48"/>
      <c r="F258" s="30"/>
      <c r="G258" s="31"/>
      <c r="H258" s="32"/>
      <c r="I258" s="33"/>
      <c r="J258" s="31"/>
      <c r="K258" s="31">
        <f>IF(J258&gt;0,0,G258)</f>
        <v>0</v>
      </c>
      <c r="L258" s="34" t="str">
        <f>IF(K258&lt;0,"Completo","Pendiente")</f>
        <v>Pendiente</v>
      </c>
      <c r="M258" s="35"/>
      <c r="N258" s="36"/>
    </row>
    <row r="259" spans="1:16" ht="13.5" hidden="1" x14ac:dyDescent="0.25">
      <c r="B259" s="1">
        <v>142</v>
      </c>
      <c r="C259" s="28"/>
      <c r="D259" s="29"/>
      <c r="E259" s="48"/>
      <c r="F259" s="30"/>
      <c r="G259" s="31"/>
      <c r="H259" s="32"/>
      <c r="I259" s="33"/>
      <c r="J259" s="31"/>
      <c r="K259" s="31">
        <f>IF(J259&gt;0,0,G259)</f>
        <v>0</v>
      </c>
      <c r="L259" s="34" t="str">
        <f>IF(K259&lt;0,"Completo","Pendiente")</f>
        <v>Pendiente</v>
      </c>
      <c r="M259" s="37"/>
      <c r="N259" s="38"/>
    </row>
    <row r="260" spans="1:16" ht="13.5" hidden="1" x14ac:dyDescent="0.25">
      <c r="B260" s="1">
        <v>143</v>
      </c>
      <c r="C260" s="28"/>
      <c r="D260" s="29"/>
      <c r="E260" s="48"/>
      <c r="F260" s="30"/>
      <c r="G260" s="31"/>
      <c r="H260" s="32"/>
      <c r="I260" s="33"/>
      <c r="J260" s="31"/>
      <c r="K260" s="31">
        <f>IF(J260&gt;0,0,G260)</f>
        <v>0</v>
      </c>
      <c r="L260" s="34" t="str">
        <f>IF(K260&lt;0,"Completo","Pendiente")</f>
        <v>Pendiente</v>
      </c>
      <c r="M260" s="37"/>
      <c r="N260" s="38"/>
    </row>
    <row r="261" spans="1:16" ht="16.5" x14ac:dyDescent="0.3">
      <c r="A261" s="56"/>
      <c r="B261" s="57"/>
      <c r="C261" s="69"/>
      <c r="D261" s="59"/>
      <c r="E261" s="60"/>
      <c r="F261" s="61"/>
      <c r="G261" s="70"/>
      <c r="H261" s="63"/>
      <c r="I261" s="33"/>
      <c r="J261" s="70"/>
      <c r="K261" s="70"/>
      <c r="L261" s="65"/>
      <c r="M261" s="37"/>
      <c r="N261" s="38"/>
    </row>
    <row r="262" spans="1:16" ht="17.25" thickBot="1" x14ac:dyDescent="0.35">
      <c r="A262" s="56"/>
      <c r="B262" s="57"/>
      <c r="C262" s="69"/>
      <c r="D262" s="72" t="s">
        <v>62</v>
      </c>
      <c r="E262" s="68"/>
      <c r="F262" s="73"/>
      <c r="G262" s="74">
        <f>SUBTOTAL(9,G10:G260)</f>
        <v>129106505.65399998</v>
      </c>
      <c r="H262" s="75"/>
      <c r="I262" s="41"/>
      <c r="J262" s="74">
        <f>SUBTOTAL(9,J10:J260)</f>
        <v>125026004.49999999</v>
      </c>
      <c r="K262" s="74">
        <f>SUBTOTAL(9,K10:K260)</f>
        <v>4080501.1540000001</v>
      </c>
      <c r="L262" s="81"/>
    </row>
    <row r="263" spans="1:16" ht="17.25" thickTop="1" x14ac:dyDescent="0.3">
      <c r="A263" s="56"/>
      <c r="B263" s="57"/>
      <c r="C263" s="76"/>
      <c r="D263" s="67"/>
      <c r="E263" s="68"/>
      <c r="F263" s="73"/>
      <c r="G263" s="77"/>
      <c r="H263" s="78"/>
      <c r="J263" s="92"/>
      <c r="K263" s="57"/>
      <c r="L263" s="81"/>
    </row>
    <row r="264" spans="1:16" ht="16.5" x14ac:dyDescent="0.3">
      <c r="A264" s="56"/>
      <c r="B264" s="57"/>
      <c r="C264" s="76"/>
      <c r="D264" s="79"/>
      <c r="E264" s="68"/>
      <c r="F264" s="73"/>
      <c r="G264" s="77"/>
      <c r="H264" s="78"/>
      <c r="J264" s="92"/>
      <c r="K264" s="57"/>
      <c r="L264" s="81"/>
    </row>
    <row r="265" spans="1:16" ht="16.5" x14ac:dyDescent="0.3">
      <c r="A265" s="56"/>
      <c r="B265" s="57"/>
      <c r="C265" s="76"/>
      <c r="D265" s="67"/>
      <c r="E265" s="68"/>
      <c r="F265" s="73"/>
      <c r="G265" s="77"/>
      <c r="H265" s="78"/>
      <c r="J265" s="57"/>
      <c r="K265" s="57"/>
      <c r="L265" s="81"/>
    </row>
    <row r="266" spans="1:16" s="1" customFormat="1" ht="16.5" x14ac:dyDescent="0.3">
      <c r="A266" s="56"/>
      <c r="B266" s="57"/>
      <c r="C266" s="76"/>
      <c r="D266" s="67"/>
      <c r="E266" s="68"/>
      <c r="F266" s="73"/>
      <c r="G266" s="77"/>
      <c r="H266" s="78"/>
      <c r="I266" s="7"/>
      <c r="J266" s="92"/>
      <c r="K266" s="57"/>
      <c r="L266" s="81"/>
      <c r="M266" s="43">
        <f>+K262+J262</f>
        <v>129106505.65399998</v>
      </c>
      <c r="O266" s="10"/>
      <c r="P266" s="11"/>
    </row>
    <row r="267" spans="1:16" s="1" customFormat="1" ht="49.5" customHeight="1" x14ac:dyDescent="0.3">
      <c r="A267" s="56"/>
      <c r="B267" s="57"/>
      <c r="C267" s="76"/>
      <c r="D267" s="67"/>
      <c r="E267" s="68"/>
      <c r="F267" s="73"/>
      <c r="G267" s="77"/>
      <c r="H267" s="78"/>
      <c r="I267" s="7"/>
      <c r="J267" s="57"/>
      <c r="K267" s="57"/>
      <c r="L267" s="93"/>
      <c r="M267" s="44">
        <f>+G262-M266</f>
        <v>0</v>
      </c>
      <c r="O267" s="10"/>
      <c r="P267" s="11"/>
    </row>
    <row r="268" spans="1:16" s="1" customFormat="1" ht="13.5" customHeight="1" x14ac:dyDescent="0.3">
      <c r="A268" s="80" t="s">
        <v>63</v>
      </c>
      <c r="B268" s="80"/>
      <c r="C268" s="80"/>
      <c r="D268" s="73"/>
      <c r="E268" s="62"/>
      <c r="F268" s="78"/>
      <c r="G268" s="57"/>
      <c r="H268" s="81"/>
      <c r="J268" s="57"/>
      <c r="K268" s="57"/>
      <c r="L268" s="56"/>
      <c r="O268" s="10"/>
      <c r="P268" s="11"/>
    </row>
    <row r="269" spans="1:16" s="1" customFormat="1" ht="13.5" customHeight="1" x14ac:dyDescent="0.3">
      <c r="A269" s="82" t="s">
        <v>66</v>
      </c>
      <c r="B269" s="82"/>
      <c r="C269" s="82"/>
      <c r="D269" s="83" t="s">
        <v>64</v>
      </c>
      <c r="E269" s="83"/>
      <c r="F269" s="78"/>
      <c r="G269" s="84" t="s">
        <v>65</v>
      </c>
      <c r="H269" s="84"/>
      <c r="I269" s="52"/>
      <c r="J269" s="84"/>
      <c r="K269" s="84"/>
      <c r="L269" s="84"/>
      <c r="O269" s="10"/>
      <c r="P269" s="11"/>
    </row>
    <row r="270" spans="1:16" s="1" customFormat="1" ht="17.25" customHeight="1" x14ac:dyDescent="0.3">
      <c r="A270" s="84" t="s">
        <v>69</v>
      </c>
      <c r="B270" s="84"/>
      <c r="C270" s="84"/>
      <c r="D270" s="85" t="s">
        <v>67</v>
      </c>
      <c r="E270" s="85"/>
      <c r="F270" s="78"/>
      <c r="G270" s="86" t="s">
        <v>68</v>
      </c>
      <c r="H270" s="86"/>
      <c r="I270" s="54"/>
      <c r="J270" s="86"/>
      <c r="K270" s="86"/>
      <c r="L270" s="86"/>
      <c r="O270" s="10"/>
      <c r="P270" s="11"/>
    </row>
    <row r="271" spans="1:16" s="1" customFormat="1" ht="13.5" customHeight="1" x14ac:dyDescent="0.3">
      <c r="A271" s="87"/>
      <c r="B271" s="87"/>
      <c r="C271" s="88"/>
      <c r="D271" s="89" t="s">
        <v>70</v>
      </c>
      <c r="E271" s="89"/>
      <c r="F271" s="78"/>
      <c r="G271" s="89" t="s">
        <v>71</v>
      </c>
      <c r="H271" s="89"/>
      <c r="I271" s="53"/>
      <c r="J271" s="89"/>
      <c r="K271" s="89"/>
      <c r="L271" s="89"/>
      <c r="O271" s="10"/>
      <c r="P271" s="11"/>
    </row>
    <row r="272" spans="1:16" s="1" customFormat="1" ht="16.5" x14ac:dyDescent="0.3">
      <c r="A272" s="90"/>
      <c r="B272" s="91"/>
      <c r="C272" s="87"/>
      <c r="D272" s="73"/>
      <c r="E272" s="62"/>
      <c r="F272" s="78"/>
      <c r="G272" s="57"/>
      <c r="H272" s="81"/>
      <c r="J272" s="57"/>
      <c r="K272" s="57"/>
      <c r="L272" s="56"/>
      <c r="O272" s="10"/>
      <c r="P272" s="11"/>
    </row>
    <row r="273" spans="1:16" s="1" customFormat="1" x14ac:dyDescent="0.25">
      <c r="A273" s="45"/>
      <c r="B273" s="46"/>
      <c r="D273" s="4"/>
      <c r="E273" s="41"/>
      <c r="F273" s="6"/>
      <c r="H273" s="8"/>
      <c r="L273" s="10"/>
      <c r="O273" s="10"/>
      <c r="P273" s="11"/>
    </row>
    <row r="274" spans="1:16" s="1" customFormat="1" x14ac:dyDescent="0.25">
      <c r="A274" s="45"/>
      <c r="B274" s="46"/>
      <c r="D274" s="4"/>
      <c r="E274" s="41"/>
      <c r="F274" s="6"/>
      <c r="H274" s="8"/>
      <c r="L274" s="10"/>
      <c r="O274" s="10"/>
      <c r="P274" s="11"/>
    </row>
    <row r="275" spans="1:16" x14ac:dyDescent="0.25">
      <c r="C275" s="1"/>
    </row>
  </sheetData>
  <autoFilter ref="B9:N166" xr:uid="{09C6330C-9156-486A-90DC-D20D8536D151}">
    <sortState xmlns:xlrd2="http://schemas.microsoft.com/office/spreadsheetml/2017/richdata2" ref="B10:N166">
      <sortCondition ref="F9"/>
    </sortState>
  </autoFilter>
  <sortState xmlns:xlrd2="http://schemas.microsoft.com/office/spreadsheetml/2017/richdata2" ref="B10:N169">
    <sortCondition ref="M11:M169"/>
  </sortState>
  <mergeCells count="9">
    <mergeCell ref="D271:E271"/>
    <mergeCell ref="G271:L271"/>
    <mergeCell ref="D269:E269"/>
    <mergeCell ref="G269:L269"/>
    <mergeCell ref="D270:E270"/>
    <mergeCell ref="G270:L270"/>
    <mergeCell ref="A268:C268"/>
    <mergeCell ref="A269:C269"/>
    <mergeCell ref="A270:C270"/>
  </mergeCells>
  <phoneticPr fontId="12" type="noConversion"/>
  <pageMargins left="0.70866141732283472" right="0.70866141732283472" top="0.74803149606299213" bottom="0.74803149606299213" header="0.31496062992125984" footer="0.31496062992125984"/>
  <pageSetup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3de9eae5791dd8ac0e1efdb0dc7dfbbb">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fe5409b169f7c5215fa36afa313b9c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32E524-82A2-403D-9367-FD3789E6629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12D49606-8658-42E7-98EC-FB94FA3D5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C7FD3D-E1A8-484C-A561-2E71299F05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AGOS</vt:lpstr>
      <vt:lpstr>'INFORME PAGO A PROVEEDORES AGOS'!Área_de_impresión</vt:lpstr>
      <vt:lpstr>'INFORME PAGO A PROVEEDORES AGOS'!Títulos_a_imprimir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cp:lastPrinted>2025-09-02T20:37:42Z</cp:lastPrinted>
  <dcterms:created xsi:type="dcterms:W3CDTF">2025-09-01T13:06:27Z</dcterms:created>
  <dcterms:modified xsi:type="dcterms:W3CDTF">2025-09-02T20:41:35Z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