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5/CUENTAS POR PAGAR 2025/9. Septiembre/"/>
    </mc:Choice>
  </mc:AlternateContent>
  <xr:revisionPtr revIDLastSave="319" documentId="8_{C76D270A-2133-49F7-9F35-8FD6B9FFBC29}" xr6:coauthVersionLast="47" xr6:coauthVersionMax="47" xr10:uidLastSave="{2147D699-3401-4FAF-9081-F9A51041D085}"/>
  <bookViews>
    <workbookView xWindow="-120" yWindow="-120" windowWidth="29040" windowHeight="15840" xr2:uid="{76569F5E-1702-4D62-8063-2448771C9AB9}"/>
  </bookViews>
  <sheets>
    <sheet name="INFORME PAGO A PROVEEDORES AGOS" sheetId="1" r:id="rId1"/>
  </sheets>
  <definedNames>
    <definedName name="_xlnm._FilterDatabase" localSheetId="0" hidden="1">'INFORME PAGO A PROVEEDORES AGOS'!$B$9:$N$143</definedName>
    <definedName name="_xlnm.Print_Area" localSheetId="0">'INFORME PAGO A PROVEEDORES AGOS'!$A$1:$L$155</definedName>
    <definedName name="_xlnm.Print_Titles" localSheetId="0">'INFORME PAGO A PROVEEDORES AGOS'!$1:$9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5" i="1" l="1"/>
  <c r="J145" i="1"/>
  <c r="G145" i="1"/>
  <c r="J110" i="1" l="1"/>
  <c r="L110" i="1" s="1"/>
  <c r="J120" i="1"/>
  <c r="L120" i="1" s="1"/>
  <c r="J104" i="1"/>
  <c r="K104" i="1" s="1"/>
  <c r="J91" i="1"/>
  <c r="L91" i="1" s="1"/>
  <c r="K110" i="1" l="1"/>
  <c r="K91" i="1"/>
  <c r="L104" i="1"/>
  <c r="K120" i="1"/>
  <c r="J83" i="1" l="1"/>
  <c r="L83" i="1" s="1"/>
  <c r="J82" i="1"/>
  <c r="L82" i="1" s="1"/>
  <c r="J81" i="1"/>
  <c r="K81" i="1" s="1"/>
  <c r="J80" i="1"/>
  <c r="L80" i="1" s="1"/>
  <c r="J79" i="1"/>
  <c r="K79" i="1" s="1"/>
  <c r="J54" i="1"/>
  <c r="K54" i="1" s="1"/>
  <c r="J55" i="1"/>
  <c r="K55" i="1" s="1"/>
  <c r="J74" i="1"/>
  <c r="K74" i="1" s="1"/>
  <c r="J85" i="1"/>
  <c r="K85" i="1" s="1"/>
  <c r="J84" i="1"/>
  <c r="K84" i="1" s="1"/>
  <c r="L79" i="1" l="1"/>
  <c r="K82" i="1"/>
  <c r="K83" i="1"/>
  <c r="K80" i="1"/>
  <c r="L81" i="1"/>
  <c r="L54" i="1"/>
  <c r="L55" i="1"/>
  <c r="J61" i="1"/>
  <c r="K61" i="1" s="1"/>
  <c r="J62" i="1"/>
  <c r="L62" i="1" s="1"/>
  <c r="J47" i="1"/>
  <c r="K47" i="1" s="1"/>
  <c r="J48" i="1"/>
  <c r="K48" i="1" s="1"/>
  <c r="J49" i="1"/>
  <c r="K49" i="1" s="1"/>
  <c r="J63" i="1"/>
  <c r="L63" i="1" s="1"/>
  <c r="J64" i="1"/>
  <c r="K64" i="1" s="1"/>
  <c r="J76" i="1"/>
  <c r="K76" i="1" s="1"/>
  <c r="J100" i="1"/>
  <c r="K100" i="1" s="1"/>
  <c r="J94" i="1"/>
  <c r="K94" i="1" s="1"/>
  <c r="J95" i="1"/>
  <c r="K95" i="1" s="1"/>
  <c r="J96" i="1"/>
  <c r="K96" i="1" s="1"/>
  <c r="J77" i="1"/>
  <c r="K77" i="1" s="1"/>
  <c r="J65" i="1"/>
  <c r="K65" i="1" s="1"/>
  <c r="J78" i="1"/>
  <c r="K78" i="1" s="1"/>
  <c r="J89" i="1"/>
  <c r="K89" i="1" s="1"/>
  <c r="J90" i="1"/>
  <c r="K90" i="1" s="1"/>
  <c r="J66" i="1"/>
  <c r="K66" i="1" s="1"/>
  <c r="J67" i="1"/>
  <c r="L67" i="1" s="1"/>
  <c r="J58" i="1"/>
  <c r="K58" i="1" s="1"/>
  <c r="J115" i="1"/>
  <c r="K115" i="1" s="1"/>
  <c r="J101" i="1"/>
  <c r="L101" i="1" s="1"/>
  <c r="J53" i="1"/>
  <c r="K53" i="1" s="1"/>
  <c r="J109" i="1"/>
  <c r="K109" i="1" s="1"/>
  <c r="J59" i="1"/>
  <c r="K59" i="1" s="1"/>
  <c r="J102" i="1"/>
  <c r="L102" i="1" s="1"/>
  <c r="J116" i="1"/>
  <c r="K116" i="1" s="1"/>
  <c r="J112" i="1"/>
  <c r="K112" i="1" s="1"/>
  <c r="J123" i="1"/>
  <c r="L123" i="1" s="1"/>
  <c r="J68" i="1"/>
  <c r="L68" i="1" s="1"/>
  <c r="J143" i="1"/>
  <c r="K143" i="1" s="1"/>
  <c r="J103" i="1"/>
  <c r="K103" i="1" s="1"/>
  <c r="J111" i="1"/>
  <c r="K111" i="1" s="1"/>
  <c r="J118" i="1"/>
  <c r="K118" i="1" s="1"/>
  <c r="J119" i="1"/>
  <c r="K119" i="1" s="1"/>
  <c r="J121" i="1"/>
  <c r="K121" i="1" s="1"/>
  <c r="J130" i="1"/>
  <c r="K130" i="1" s="1"/>
  <c r="J133" i="1"/>
  <c r="L133" i="1" s="1"/>
  <c r="J137" i="1"/>
  <c r="K137" i="1" s="1"/>
  <c r="J138" i="1"/>
  <c r="L138" i="1" s="1"/>
  <c r="J60" i="1"/>
  <c r="L60" i="1" s="1"/>
  <c r="J136" i="1"/>
  <c r="L136" i="1" s="1"/>
  <c r="J134" i="1"/>
  <c r="K134" i="1" s="1"/>
  <c r="J139" i="1"/>
  <c r="K139" i="1" s="1"/>
  <c r="J140" i="1"/>
  <c r="L140" i="1" s="1"/>
  <c r="J135" i="1"/>
  <c r="K135" i="1" s="1"/>
  <c r="J131" i="1"/>
  <c r="K131" i="1" s="1"/>
  <c r="J125" i="1"/>
  <c r="L125" i="1" s="1"/>
  <c r="J86" i="1"/>
  <c r="L86" i="1" s="1"/>
  <c r="J69" i="1"/>
  <c r="K69" i="1" s="1"/>
  <c r="J132" i="1"/>
  <c r="K132" i="1" s="1"/>
  <c r="J117" i="1"/>
  <c r="K117" i="1" s="1"/>
  <c r="J122" i="1"/>
  <c r="K122" i="1" s="1"/>
  <c r="J124" i="1"/>
  <c r="K124" i="1" s="1"/>
  <c r="J141" i="1"/>
  <c r="K141" i="1" s="1"/>
  <c r="J142" i="1"/>
  <c r="L142" i="1" s="1"/>
  <c r="J126" i="1"/>
  <c r="K126" i="1" s="1"/>
  <c r="J127" i="1"/>
  <c r="L127" i="1" s="1"/>
  <c r="J128" i="1"/>
  <c r="K128" i="1" s="1"/>
  <c r="J129" i="1"/>
  <c r="L129" i="1" s="1"/>
  <c r="J70" i="1"/>
  <c r="L70" i="1" s="1"/>
  <c r="L84" i="1"/>
  <c r="J97" i="1"/>
  <c r="L97" i="1" s="1"/>
  <c r="J87" i="1"/>
  <c r="K87" i="1" s="1"/>
  <c r="J71" i="1"/>
  <c r="K71" i="1" s="1"/>
  <c r="J72" i="1"/>
  <c r="K72" i="1" s="1"/>
  <c r="J73" i="1"/>
  <c r="L73" i="1" s="1"/>
  <c r="J92" i="1"/>
  <c r="K92" i="1" s="1"/>
  <c r="J93" i="1"/>
  <c r="K93" i="1" s="1"/>
  <c r="J75" i="1"/>
  <c r="L75" i="1" s="1"/>
  <c r="J88" i="1"/>
  <c r="L88" i="1" s="1"/>
  <c r="J99" i="1"/>
  <c r="K99" i="1" s="1"/>
  <c r="J105" i="1"/>
  <c r="K105" i="1" s="1"/>
  <c r="J106" i="1"/>
  <c r="L106" i="1" s="1"/>
  <c r="J107" i="1"/>
  <c r="L107" i="1" s="1"/>
  <c r="J113" i="1"/>
  <c r="K113" i="1" s="1"/>
  <c r="J114" i="1"/>
  <c r="K114" i="1" s="1"/>
  <c r="J57" i="1"/>
  <c r="L57" i="1" s="1"/>
  <c r="J108" i="1"/>
  <c r="L108" i="1" s="1"/>
  <c r="J10" i="1"/>
  <c r="L10" i="1" s="1"/>
  <c r="J11" i="1"/>
  <c r="L11" i="1" s="1"/>
  <c r="J12" i="1"/>
  <c r="L12" i="1" s="1"/>
  <c r="J13" i="1"/>
  <c r="L13" i="1" s="1"/>
  <c r="J14" i="1"/>
  <c r="L14" i="1" s="1"/>
  <c r="J15" i="1"/>
  <c r="L15" i="1" s="1"/>
  <c r="J16" i="1"/>
  <c r="L16" i="1" s="1"/>
  <c r="J17" i="1"/>
  <c r="L17" i="1" s="1"/>
  <c r="J18" i="1"/>
  <c r="L18" i="1" s="1"/>
  <c r="J19" i="1"/>
  <c r="L19" i="1" s="1"/>
  <c r="J20" i="1"/>
  <c r="L20" i="1" s="1"/>
  <c r="J21" i="1"/>
  <c r="L21" i="1" s="1"/>
  <c r="J22" i="1"/>
  <c r="L22" i="1" s="1"/>
  <c r="J23" i="1"/>
  <c r="L23" i="1" s="1"/>
  <c r="J24" i="1"/>
  <c r="L24" i="1" s="1"/>
  <c r="J25" i="1"/>
  <c r="L25" i="1" s="1"/>
  <c r="J26" i="1"/>
  <c r="L26" i="1" s="1"/>
  <c r="J27" i="1"/>
  <c r="L27" i="1" s="1"/>
  <c r="J28" i="1"/>
  <c r="L28" i="1" s="1"/>
  <c r="J29" i="1"/>
  <c r="L29" i="1" s="1"/>
  <c r="J30" i="1"/>
  <c r="L30"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50" i="1"/>
  <c r="L50" i="1" s="1"/>
  <c r="J51" i="1"/>
  <c r="L51" i="1" s="1"/>
  <c r="J52" i="1"/>
  <c r="L52" i="1" s="1"/>
  <c r="J56" i="1"/>
  <c r="L56" i="1" s="1"/>
  <c r="J98" i="1"/>
  <c r="L98" i="1" s="1"/>
  <c r="J32" i="1"/>
  <c r="L32" i="1" s="1"/>
  <c r="J31" i="1"/>
  <c r="J34" i="1"/>
  <c r="L34" i="1" s="1"/>
  <c r="J33" i="1"/>
  <c r="L33" i="1" s="1"/>
  <c r="K140" i="1" l="1"/>
  <c r="K133" i="1"/>
  <c r="K123" i="1"/>
  <c r="K86" i="1"/>
  <c r="K102" i="1"/>
  <c r="L66" i="1"/>
  <c r="K63" i="1"/>
  <c r="L126" i="1"/>
  <c r="K138" i="1"/>
  <c r="K68" i="1"/>
  <c r="L111" i="1"/>
  <c r="L59" i="1"/>
  <c r="K70" i="1"/>
  <c r="K127" i="1"/>
  <c r="L122" i="1"/>
  <c r="L114" i="1"/>
  <c r="K107" i="1"/>
  <c r="K106" i="1"/>
  <c r="K88" i="1"/>
  <c r="K75" i="1"/>
  <c r="L93" i="1"/>
  <c r="L92" i="1"/>
  <c r="K73" i="1"/>
  <c r="L87" i="1"/>
  <c r="K97" i="1"/>
  <c r="K129" i="1"/>
  <c r="K142" i="1"/>
  <c r="L124" i="1"/>
  <c r="K125" i="1"/>
  <c r="L89" i="1"/>
  <c r="L112" i="1"/>
  <c r="K101" i="1"/>
  <c r="K60" i="1"/>
  <c r="K62" i="1"/>
  <c r="L105" i="1"/>
  <c r="L71" i="1"/>
  <c r="L117" i="1"/>
  <c r="L135" i="1"/>
  <c r="K67" i="1"/>
  <c r="K136" i="1"/>
  <c r="L130" i="1"/>
  <c r="L78" i="1"/>
  <c r="L94" i="1"/>
  <c r="L103" i="1"/>
  <c r="L53" i="1"/>
  <c r="L95" i="1"/>
  <c r="L48" i="1"/>
  <c r="L121" i="1"/>
  <c r="L65" i="1"/>
  <c r="L76" i="1"/>
  <c r="L47" i="1"/>
  <c r="L139" i="1"/>
  <c r="L118" i="1"/>
  <c r="L115" i="1"/>
  <c r="L96" i="1"/>
  <c r="L64" i="1"/>
  <c r="L69" i="1"/>
  <c r="L113" i="1"/>
  <c r="L99" i="1"/>
  <c r="L74" i="1"/>
  <c r="L72" i="1"/>
  <c r="L85" i="1"/>
  <c r="L128" i="1"/>
  <c r="L141" i="1"/>
  <c r="L132" i="1"/>
  <c r="L131" i="1"/>
  <c r="L134" i="1"/>
  <c r="L137" i="1"/>
  <c r="L119" i="1"/>
  <c r="L143" i="1"/>
  <c r="L116" i="1"/>
  <c r="L109" i="1"/>
  <c r="L58" i="1"/>
  <c r="L90" i="1"/>
  <c r="L77" i="1"/>
  <c r="L100" i="1"/>
  <c r="L49" i="1"/>
  <c r="L61" i="1"/>
  <c r="K98" i="1"/>
  <c r="I98" i="1" s="1"/>
  <c r="K34" i="1"/>
  <c r="I34" i="1" s="1"/>
  <c r="K32" i="1"/>
  <c r="I32" i="1" s="1"/>
  <c r="K33" i="1"/>
  <c r="I33" i="1" s="1"/>
  <c r="K42" i="1" l="1"/>
  <c r="K37" i="1"/>
  <c r="K52" i="1"/>
  <c r="K13" i="1"/>
  <c r="K14" i="1"/>
  <c r="K15" i="1"/>
  <c r="K16" i="1"/>
  <c r="K17" i="1"/>
  <c r="K18" i="1"/>
  <c r="K19" i="1"/>
  <c r="K20" i="1"/>
  <c r="K21" i="1"/>
  <c r="K22" i="1"/>
  <c r="K23" i="1"/>
  <c r="K24" i="1"/>
  <c r="K25" i="1"/>
  <c r="K26" i="1"/>
  <c r="K27" i="1"/>
  <c r="K28" i="1"/>
  <c r="K29" i="1"/>
  <c r="K30" i="1"/>
  <c r="K35" i="1"/>
  <c r="K36" i="1"/>
  <c r="K39" i="1"/>
  <c r="K40" i="1"/>
  <c r="K50" i="1"/>
  <c r="K51" i="1"/>
  <c r="K41" i="1"/>
  <c r="K46" i="1"/>
  <c r="K12" i="1"/>
  <c r="K11" i="1"/>
  <c r="L31" i="1" l="1"/>
  <c r="K56" i="1"/>
  <c r="K57" i="1"/>
  <c r="K43" i="1"/>
  <c r="K38" i="1"/>
  <c r="K44" i="1"/>
  <c r="K108" i="1"/>
  <c r="K45" i="1"/>
  <c r="K10" i="1" l="1"/>
  <c r="I10" i="1" s="1"/>
  <c r="K31" i="1"/>
  <c r="I31" i="1" l="1"/>
  <c r="M149" i="1"/>
  <c r="M1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Maggy Villar</author>
  </authors>
  <commentList>
    <comment ref="E31" authorId="0" shapeId="0" xr:uid="{4658823B-896A-425B-A264-637F2DE8D3D1}">
      <text>
        <r>
          <rPr>
            <b/>
            <sz val="9"/>
            <color indexed="81"/>
            <rFont val="Tahoma"/>
            <charset val="1"/>
          </rPr>
          <t>Maggy Villar:</t>
        </r>
        <r>
          <rPr>
            <sz val="9"/>
            <color indexed="81"/>
            <rFont val="Tahoma"/>
            <charset val="1"/>
          </rPr>
          <t xml:space="preserve">
Este es el comprobante modificado por el B1522224170.</t>
        </r>
      </text>
    </comment>
  </commentList>
</comments>
</file>

<file path=xl/sharedStrings.xml><?xml version="1.0" encoding="utf-8"?>
<sst xmlns="http://schemas.openxmlformats.org/spreadsheetml/2006/main" count="466" uniqueCount="364">
  <si>
    <t>COMITE EJECUTOR DE INFRAESTRUCTURAS DE ZONAS TURISTICAS CEIZTUR</t>
  </si>
  <si>
    <t>INFORME PAGO A PROVEEDORES</t>
  </si>
  <si>
    <t>ITEM</t>
  </si>
  <si>
    <t>PROVEEDOR</t>
  </si>
  <si>
    <t>CONCEPTO</t>
  </si>
  <si>
    <t>FACTURA No.(NCF)</t>
  </si>
  <si>
    <t>FECHA FACTURA</t>
  </si>
  <si>
    <t>MONTO FACTURADO</t>
  </si>
  <si>
    <t xml:space="preserve">FECHA FIN FACTURA </t>
  </si>
  <si>
    <t>MONTO PAGADO A LA FECHA</t>
  </si>
  <si>
    <t>MONTO PENDIENTE</t>
  </si>
  <si>
    <t>ESTADO (COMPLETO, PENDIENTE Y ATRASADO)3</t>
  </si>
  <si>
    <t>DOC. PAGO</t>
  </si>
  <si>
    <t>FECHA LIB</t>
  </si>
  <si>
    <t>Laboratorios Orbis, SA</t>
  </si>
  <si>
    <t xml:space="preserve"> Via Smart Auto Paint, SRL</t>
  </si>
  <si>
    <t xml:space="preserve">Factura No. 0085, Pago de deducible. </t>
  </si>
  <si>
    <t>B1500000085</t>
  </si>
  <si>
    <t>Seguros Reservas, SA</t>
  </si>
  <si>
    <t>Implementos y Maquinarias (IMCA), S.A.</t>
  </si>
  <si>
    <t>B1500000170</t>
  </si>
  <si>
    <t>Total General</t>
  </si>
  <si>
    <t>Preparado Por</t>
  </si>
  <si>
    <t>Revisado Por</t>
  </si>
  <si>
    <t>Aprobado Por</t>
  </si>
  <si>
    <t>Leidy Hurtado</t>
  </si>
  <si>
    <t>Anyolani Nolasco</t>
  </si>
  <si>
    <t xml:space="preserve">Jose Luis Mañón  </t>
  </si>
  <si>
    <t>Analista y/o Tecnico Financiero</t>
  </si>
  <si>
    <t>Encargada División Contabilidad</t>
  </si>
  <si>
    <t xml:space="preserve"> Encargado Financiero </t>
  </si>
  <si>
    <t>Editora Listin Diario, SA</t>
  </si>
  <si>
    <t>Almacenes Casa Vito, SRL</t>
  </si>
  <si>
    <t>Inversiones Express, SRL</t>
  </si>
  <si>
    <t xml:space="preserve">Factura No. 0170. Renovacion de licencias informatica para uso de la institucion. </t>
  </si>
  <si>
    <t xml:space="preserve">	ESCUELA DE ALTA DIRECCION BARNA</t>
  </si>
  <si>
    <t>Factura No. 1207.  Programa de Desarrollo de Competencias Directivas en el Estado para un colaborador de la institucion.</t>
  </si>
  <si>
    <t>B1500001207</t>
  </si>
  <si>
    <t>MYTRAK TECHNOLOGY SRL</t>
  </si>
  <si>
    <t>Factura No. 0275. Plan mensual de los dervicios de GPS para uso de la institucion.</t>
  </si>
  <si>
    <t>B1500000275</t>
  </si>
  <si>
    <t>Factura No. 1297. Servicio de publicacion en medios oficiales el proceso de licitacion publica Nacional CEIZTUR-CCC-LPN-2025-0003.</t>
  </si>
  <si>
    <t>E450000001297</t>
  </si>
  <si>
    <t xml:space="preserve">MRO Mantenimiento Operación &amp; Reparacion </t>
  </si>
  <si>
    <t>B1500001074</t>
  </si>
  <si>
    <t xml:space="preserve">Francheska Martinez Ramon </t>
  </si>
  <si>
    <t>Factura no. 1074. Adquisicion de herraminetas para el Programa Nacional  de Limpieza de Playas y Balneareos  de la institucion.</t>
  </si>
  <si>
    <t>Factura 0074 servicios de desayunos y almuerzos para los operativos del Programa Nacional  de Limpieza de Playas y Balneareos  de la institucion.</t>
  </si>
  <si>
    <t>B1500000074</t>
  </si>
  <si>
    <t xml:space="preserve">Maderas Tropicales, SRL </t>
  </si>
  <si>
    <t>Factura 0245. Suministro, transplante, manetenimiento y recuperacion de palmas Cana en el Malecon de Cabrera, Municipio de Cabrera, Provincia Maria Trinidad Sanchez .</t>
  </si>
  <si>
    <t>B1500000245</t>
  </si>
  <si>
    <t>Santo Domingo Motors Company, SA</t>
  </si>
  <si>
    <t>Factura No. 3794  Servicio de mantenimiento  correspondiente a  la flotilla vehicular del CEIZTUR y POLITUR.</t>
  </si>
  <si>
    <t>Factura No. 3666  Servicio de mantenimiento  correspondiente a  la flotilla vehicular del CEIZTUR y POLITUR.</t>
  </si>
  <si>
    <t>E450000003666</t>
  </si>
  <si>
    <t>Factura No. 3695  Servicio de mantenimiento  correspondiente a  la flotilla vehicular del CEIZTUR y POLITUR.</t>
  </si>
  <si>
    <t>E450000003695</t>
  </si>
  <si>
    <t>Factura No. 3697  Servicio de mantenimiento  correspondiente a  la flotilla vehicular del CEIZTUR y POLITUR.</t>
  </si>
  <si>
    <t>E450000003697</t>
  </si>
  <si>
    <t>Factura No. 3699  Servicio de mantenimiento  correspondiente a  la flotilla vehicular del CEIZTUR y POLITUR.</t>
  </si>
  <si>
    <t>E450000003699</t>
  </si>
  <si>
    <t>Factura No. 3702  Servicio de mantenimiento  correspondiente a  la flotilla vehicular del CEIZTUR y POLITUR.</t>
  </si>
  <si>
    <t>E450000003702</t>
  </si>
  <si>
    <t>Factura No. 3703  Servicio de mantenimiento  correspondiente a  la flotilla vehicular del CEIZTUR y POLITUR.</t>
  </si>
  <si>
    <t>E450000003703</t>
  </si>
  <si>
    <t>Factura No. 3704  Servicio de mantenimiento  correspondiente a  la flotilla vehicular del CEIZTUR y POLITUR.</t>
  </si>
  <si>
    <t>E450000003704</t>
  </si>
  <si>
    <t>Factura No. 3705 Servicio de mantenimiento  correspondiente a  la flotilla vehicular del CEIZTUR y POLITUR.</t>
  </si>
  <si>
    <t>E450000003705</t>
  </si>
  <si>
    <t>Factura No. 3706  Servicio de mantenimiento  correspondiente a  la flotilla vehicular del CEIZTUR y POLITUR.</t>
  </si>
  <si>
    <t>E450000003706</t>
  </si>
  <si>
    <t>Factura No. 3759  Servicio de mantenimiento  correspondiente a  la flotilla vehicular del CEIZTUR y POLITUR.</t>
  </si>
  <si>
    <t>E450000003759</t>
  </si>
  <si>
    <t>Factura No. 3760  Servicio de mantenimiento  correspondiente a  la flotilla vehicular del CEIZTUR y POLITUR.</t>
  </si>
  <si>
    <t>E450000003760</t>
  </si>
  <si>
    <t>E450000003794</t>
  </si>
  <si>
    <t>Factura No. 3800  Servicio de mantenimiento  correspondiente a  la flotilla vehicular del CEIZTUR y POLITUR.</t>
  </si>
  <si>
    <t>E450000003800</t>
  </si>
  <si>
    <t>Factura No. 3805  Servicio de mantenimiento  correspondiente a  la flotilla vehicular del CEIZTUR y POLITUR.</t>
  </si>
  <si>
    <t>E450000003805</t>
  </si>
  <si>
    <t>Factura No. 3806  Servicio de mantenimiento  correspondiente a  la flotilla vehicular del CEIZTUR y POLITUR.</t>
  </si>
  <si>
    <t>Factura No. 3808  Servicio de mantenimiento  correspondiente a  la flotilla vehicular del CEIZTUR y POLITUR.</t>
  </si>
  <si>
    <t>E450000003808</t>
  </si>
  <si>
    <t>Factura No. 3827  Servicio de mantenimiento  correspondiente a  la flotilla vehicular del CEIZTUR y POLITUR.</t>
  </si>
  <si>
    <t>E450000003827</t>
  </si>
  <si>
    <t>Factura No. 3832  Servicio de mantenimiento  correspondiente a  la flotilla vehicular del CEIZTUR y POLITUR.</t>
  </si>
  <si>
    <t>E450000003832</t>
  </si>
  <si>
    <t>Factura No. 3840  Servicio de mantenimiento  correspondiente a  la flotilla vehicular del CEIZTUR y POLITUR.</t>
  </si>
  <si>
    <t>E450000003840</t>
  </si>
  <si>
    <t>Factura No. 3841  Servicio de mantenimiento  correspondiente a  la flotilla vehicular del CEIZTUR y POLITUR.</t>
  </si>
  <si>
    <t>E450000003481</t>
  </si>
  <si>
    <t>Factura No. 3860  Servicio de mantenimiento  correspondiente a  la flotilla vehicular del CEIZTUR y POLITUR.</t>
  </si>
  <si>
    <t>E450000003860</t>
  </si>
  <si>
    <t>Factura No. 3866  Servicio de mantenimiento  correspondiente a  la flotilla vehicular del CEIZTUR y POLITUR.</t>
  </si>
  <si>
    <t>E450000003866</t>
  </si>
  <si>
    <t>Factura No. 3909  Servicio de mantenimiento  correspondiente a  la flotilla vehicular del CEIZTUR y POLITUR.</t>
  </si>
  <si>
    <t>E450000003909</t>
  </si>
  <si>
    <t>Pago facturas No.0207 Contratacion de Servicio de mantenimiento general y reparación por garantía de tractores y barredoras para limpieza de playas del PNLPB, segun anexos.</t>
  </si>
  <si>
    <t>E450000000207</t>
  </si>
  <si>
    <t>B1500000113</t>
  </si>
  <si>
    <t>B1500000114</t>
  </si>
  <si>
    <t>B1500000115</t>
  </si>
  <si>
    <t>B1500001041</t>
  </si>
  <si>
    <t>B1500001042</t>
  </si>
  <si>
    <t>Factura  0114. Contratación de Servicio de Mantenimiento Preventivo y Correctivo Para Barredoras de la Institución, según anexos.</t>
  </si>
  <si>
    <t>Factura  0113. Contratación de Servicio de Mantenimiento Preventivo y Correctivo Para Barredoras de la Institución, según anexos.</t>
  </si>
  <si>
    <t>Factura  0115. Contratación de Servicio de Mantenimiento Preventivo y Correctivo Para Barredoras de la Institución, según anexos.</t>
  </si>
  <si>
    <t>Factura No. 1042. Correspondiente al servicio de almuerzo para los empleados del CEIZTUR, del 11 al 15 de agosto , según anexos.</t>
  </si>
  <si>
    <t>Factura  NO. 7399. Inclusion a la poliza de seguros 2-2-814-0014122 Equipo de Maquinaria y Contratistas vigencia desde el 01/8/2025 hasta 01/08/2026.</t>
  </si>
  <si>
    <t>E450000007399</t>
  </si>
  <si>
    <t>Factura  No. 1041. Correspondiente al servicio de almuerzo para los empleados del CEIZTUR, del 04 al 08 de agosto , según anexos.</t>
  </si>
  <si>
    <t xml:space="preserve">	PONTIFICIA UNIVERSIDAD CATOLICA MADRE Y MAESTRA</t>
  </si>
  <si>
    <t>Factura No. 1142. Curso especializado ortografia y redaccion de informes para dos colaboradoras de la institucion.</t>
  </si>
  <si>
    <t>E450000001142</t>
  </si>
  <si>
    <t xml:space="preserve">Instituto de Formacion Turistica del Caribe </t>
  </si>
  <si>
    <t>E450000003806</t>
  </si>
  <si>
    <t>B1500004590</t>
  </si>
  <si>
    <t>Factura No. 4590, Servicios de llenado de  agua fina botellon 5gls.</t>
  </si>
  <si>
    <t>Factura No. 4591, Servicios de llenado de  agua fina botellon 5gls.</t>
  </si>
  <si>
    <t>B1500004591</t>
  </si>
  <si>
    <t>Factura No. 4592, Servicios de llenado de  agua fina botellon 5gls.</t>
  </si>
  <si>
    <t>Factura No. 4593, Servicios de llenado de  agua fina botellon 5gls.</t>
  </si>
  <si>
    <t>B1500004592</t>
  </si>
  <si>
    <t>B1500004593</t>
  </si>
  <si>
    <t>Factura No. 4680, Servicios de llenado de  agua fina botellon 5gls.</t>
  </si>
  <si>
    <t>B1500004680</t>
  </si>
  <si>
    <t>HUMANO SEGUROS S A</t>
  </si>
  <si>
    <t>Pago factura No. 5611, Correspondiente al mes de septiembre  del  2025, del Seguro Medico de Salud a los empleados del CEIZTUR, según anexos.</t>
  </si>
  <si>
    <t>CENTRO DE EXPORTACION E INVERSIONES DE LA REPUBLICA DOMINICANA</t>
  </si>
  <si>
    <t>Pago Factura No. 0080. Cesión de derecho Contrato 32-2021 por los gastos de mantenimiento del edificio del CEI-RD espacio concedido al CEIZTUR, correspondiente al mes de septiembre  2025.</t>
  </si>
  <si>
    <t>MRO Mantenimiento Operación &amp; Reparación, SRL</t>
  </si>
  <si>
    <t>Pago factura No. 1074. Adquisición de Maquinarias e Insumos de Mantenimiento para Equipos de PNLPB, destinado a MiPymes, segun anexos</t>
  </si>
  <si>
    <t>Mytrak Technology, SRL</t>
  </si>
  <si>
    <t>Pago Factura No. 0275, Servicio de monitoreo de GPS de la flotilla vehicular del CEIZTUR, correspondiente al mes de agosto del 2025, según anexos.</t>
  </si>
  <si>
    <t>Maderas Tropicales, SRL</t>
  </si>
  <si>
    <t>Pago factura No. 0245.Suministro,transplante,mantenimiento y recuperación de palmas cana en el Malecón de Cabrera, según anexos.</t>
  </si>
  <si>
    <t>FL Betances &amp; Asociados, SRL</t>
  </si>
  <si>
    <t>Pago factura No. 0039.Adquisicion de licencias informática para uso de esta Institución, según anexos.</t>
  </si>
  <si>
    <t>Green Site Ingenieria y Construcción, SRL</t>
  </si>
  <si>
    <t>Pago Factura No.0036, Proy. No.402, Lote 2: Supervisión de la Cub No.6 del Proyecto No. 401; Construcción de Parque Urbano, Municipio Bajos de Haina, Provincia San Cristóbal, Contrato No. 24-2023.</t>
  </si>
  <si>
    <t>R &amp; U Constructora, SRL</t>
  </si>
  <si>
    <t>Pago fact. No.0017, por la supervisión Cub. No.33 del Proy. No.11 Cont. No.91-2014, Construcción del Sistema de Alcantarillado Sanitario, Líneas de Impulsión Planta de Tratamiento Las Terrenas.</t>
  </si>
  <si>
    <t>Benesta, SRL</t>
  </si>
  <si>
    <t>Pago Fact. No. 0085, Cub. No. 6 y Final mas devolución de vicios ocultos, Proy. No.423 Contrato No. 30-2024; Reparación del Malecón Santo Domingo Este, Provincia Santo Domingo.</t>
  </si>
  <si>
    <t>Adivig, SRL</t>
  </si>
  <si>
    <t>Pago Factura No. 0030; correspondiente al 50% del Suministro e instalación de equipos de aires acondicionados para la 4ta. planta del Edificio de ProDominicana, Contrato No. 08-2025.</t>
  </si>
  <si>
    <t>Suplidora Reysa, EIRL</t>
  </si>
  <si>
    <t>Pago factura No. 0807. Adquisición de 400 Fardos de Agua para los Brigadistas que estarán Participando en el Operativo de Limpieza realizado por el PNLPB, destinado a MiPymes Mujer (compra de 70 fardos).</t>
  </si>
  <si>
    <t>Altice Dominicana, SA</t>
  </si>
  <si>
    <t>Pago Factura no. 7978, por los servicios de renta mensual de Internet móvil para las cámaras de vídeo vigilancia instaladas en Playa Macao correspondientes al mes de septiembre del 2025, según anexos.</t>
  </si>
  <si>
    <t>Pago factura No. 1361. Servicio para contratación de publicidad en dos periódicos de circulación nacional para Convocatoria de Licitación Pública Nacional (Publicacion Ref.:  CEIZTUR-CCC-LPN-2025-0004, dias 20 y 21 de agosto), segun anexos.</t>
  </si>
  <si>
    <t>Tamira Group, SRL</t>
  </si>
  <si>
    <t>Pago factura No. 0251, Servicios de Contratación de Estudios Médicos de preempleo para el CEIZTUR, según anexos.</t>
  </si>
  <si>
    <t>Freddy Bolivar De Jesus Almonte Brito</t>
  </si>
  <si>
    <t>Pago Fact. No. 1171, por concepto de Tramites Legales de Documentos, según anexos.</t>
  </si>
  <si>
    <t>Importaciones PMB SRL</t>
  </si>
  <si>
    <t>Pago factura No. 0432. Adquisición de Materiales Ferreteros para Uso de las Diferentes Áreas de la Institución, destinado a Mipymes mujer</t>
  </si>
  <si>
    <t>IMSEI GROUP, SRL</t>
  </si>
  <si>
    <t>Pago fact. No. 0160, correspondiente al 80% restante del Servicio de mantenimiento de las estructuras de madera y de Aluzinc Plaza de Vendedores La Playita, Municipio de Guayacanes, Provincia San Pedro de Macorís.</t>
  </si>
  <si>
    <t>Agencia Bella, SAS.</t>
  </si>
  <si>
    <t>Pago Factura No. 0323. Servicio de Mantenimiento Preventivo y Correctivo para Motocicleta Utilizada para Mensajería Externa del CEIZTUR, según anexos.</t>
  </si>
  <si>
    <t>ELSA MARGARITA DE LA CRUZ MATOS</t>
  </si>
  <si>
    <t>Pago Factura No 0108, por concepto de Tramites Legales de Documentos, según anexos.</t>
  </si>
  <si>
    <t>Escuela de Alta Dirección Barna</t>
  </si>
  <si>
    <t>Pago factura No. 1207. Capacitaciones Varias para los Colaboradores de la Institución. (Dos -2- capacitaciones Programa de Desarrollo de Competencias en el Estado INAP).</t>
  </si>
  <si>
    <t>Seconin, SRL</t>
  </si>
  <si>
    <t>Pago fact. No. 0090, Cub. No. 10 Proy. No. 393, Contrato. No. 6-2023; Construcción de Edificio de ADOMPRETUR, Centro Histórico, Provincia Puerto Plata, Relanzamiento.</t>
  </si>
  <si>
    <t>Grupo Marfa, SRL</t>
  </si>
  <si>
    <t>Pago Fact. No. 0171, Cub. No.27 Proy. No.371 Cont. No.2-2022; Mejoramiento del Malecón Santo Domingo Este.</t>
  </si>
  <si>
    <t>Pago Factura No. 1175.por concepto de Tramites legales de Documentos, según anexos.</t>
  </si>
  <si>
    <t>Pago factura No. 0171.Renovación de licencias informática para uso de la Institución, destinado a MiPymes.</t>
  </si>
  <si>
    <t>Wendy's Muebles, SRL</t>
  </si>
  <si>
    <t>Pago factura No. 0749.Adquisición de mobiliarios para utilizar en el área de comedor y lobby de la institución, según anexos.</t>
  </si>
  <si>
    <t>Comercial Daniel Luciano Paredes, SRL</t>
  </si>
  <si>
    <t>SMO Mujeres Industriales, SRL</t>
  </si>
  <si>
    <t>Pago factura No. 0058. Contratación de Servicio de Desayunos y Almuerzos para los Operativos del Programa Nacional de Limpieza de Playas, Balnearios y Emergencias o Situaciones Prevista del PNLPB, destinado a MiPymes, según anexos</t>
  </si>
  <si>
    <t>Publi Master, EIRL</t>
  </si>
  <si>
    <t>Pago Factura No.0429, Por la aquisicion de buzón de denuncias para la Comision de Integridad Gubernamental y Cumplimiento Normativo, según anexos.</t>
  </si>
  <si>
    <t>Pago Factura No. 0335. Servicio de Mantenimiento Preventivo y Correctivo para Motocicleta Utilizada para Mensajería Externa del CEIZTUR, según anexos.</t>
  </si>
  <si>
    <t>INSTITUTO DE FORMACION TURISTICA DEL CARIBE</t>
  </si>
  <si>
    <t>Pago factura No 1045 .Correspondiente al servicio de almuerzo para los empleados del CEIZTUR, desde el 18 al 22 de agosto, según anexos.</t>
  </si>
  <si>
    <t>Consorcio de Tarjetas Dominicanas, S.A</t>
  </si>
  <si>
    <t>Pago Factura No. 0490, correspondiente al Recargo del Pase Rápido de la Flotilla Vehicular del CEIZTUR, según anexos.</t>
  </si>
  <si>
    <t>Pago Factura No. 0332. Contratación de Servicio de Mantenimiento Preventivo y Correctivo para Motocicleta Utilizada para Mensajería Externa del CEIZTUR, según anexos.</t>
  </si>
  <si>
    <t>Khadamat Sharika, S.R.L.</t>
  </si>
  <si>
    <t>Pago Fact. No. 0019,Adquisicion de botas de SENDERISMO para personal operativo de la institución, según anexos</t>
  </si>
  <si>
    <t>Pago factura No. 0810. Adquisición de agua potable para el Programa Nacional de Limpieza de Playas y Balnearios (PNLPB), destinado a MiPymes Mujer según anexos.</t>
  </si>
  <si>
    <t>Viamar, SA</t>
  </si>
  <si>
    <t>Pago factura No. 7667. Adquisición de Camiones de Volteo, Destinados al Programa Nacional de Limpieza de Playas y Balnearios (PNLPB),según anexos.</t>
  </si>
  <si>
    <t>Project and Construction Services PCS, SRL</t>
  </si>
  <si>
    <t>Pago Fact. No. 0325, Cub. No.7, Proy. No.408 Contrato No.1-2024; Construcción de la Terminal Turística del Puerto de Barahona, Municipio Santa Cruz, Provincia Barahona. Lote 1: Demoliciones, Mejoramiento de Suelo, Nivelación y Confección de Plataforma.</t>
  </si>
  <si>
    <t xml:space="preserve">	INVERSIONES TROPICANA C POR A</t>
  </si>
  <si>
    <t>Pago Fact. No. 0541, Cub. No. 4 Proy. No.415  Contrato No. 16-2024; Reconstrucción de Parques en el Municipio de Santa Bárbara de Samaná, Provincia Samaná: Lote 2: Reconstrucción del parque Glorieta a Santa Barbara y su entorno municipio Santa Barbara.</t>
  </si>
  <si>
    <t>Ing. Julio A. Baez &amp; Asociados, SRL</t>
  </si>
  <si>
    <t>Pago Fact. No. 0160, Cub. No.5, Proy. No. 413 contrato No.13-2024; Construcción Verja Perimetral del Santuario Nacional Santo Cristo de los Milagros, Municipio de Bayaguana, Provincia Monte Plata.</t>
  </si>
  <si>
    <t>Devialsa, Desarrollo Vial, SRL</t>
  </si>
  <si>
    <t>Pago Fact. No. 0382, Cub. No.3 Proy. No. 424  Cont. No. 28-2024; Reconstrucción Vía de Acceso a Playa Teco, Distrito Municipal Maimón, Provincia Puerto Plata.</t>
  </si>
  <si>
    <t>Marmovin, SRL</t>
  </si>
  <si>
    <t>Pago de la cub. no.3 proy. no.411 contrato no. 8-2024; Reconstrucción Pasarela Peatonal en la Zona Costera del Municipio Las Terrenas, Provincia Samaná.</t>
  </si>
  <si>
    <t>Pago Fact. No. 0172, Cub. No.28 Proy. No.371 Cont. No.2-2022; Mejoramiento del Malecón Santo Domingo Este.</t>
  </si>
  <si>
    <t>CONSTRUCTORA KUKY SILVERIO INDUSTRIAL, SRL</t>
  </si>
  <si>
    <t>Pago Fact. No. 0022, Cub. No.17  Proy. No.379 Contrato No.13-2022; Reconstrucción de las Infraestructuras Recreativas del Malecón de San Pedro de Macorís.</t>
  </si>
  <si>
    <t>ARQUICONSTRUSA S A</t>
  </si>
  <si>
    <t>Pago Fact. No. 0022, Cub. No.18,  Proy. No.389, Contrato No. 28-2022; Reconstrucción Vía de Acceso al Salto de Aguas Blancas, Municipio de Constanza, La Vega.</t>
  </si>
  <si>
    <t>3290</t>
  </si>
  <si>
    <t>3341</t>
  </si>
  <si>
    <t>3345</t>
  </si>
  <si>
    <t>3380</t>
  </si>
  <si>
    <t>3381</t>
  </si>
  <si>
    <t>3382</t>
  </si>
  <si>
    <t>3383</t>
  </si>
  <si>
    <t>3384</t>
  </si>
  <si>
    <t>3386</t>
  </si>
  <si>
    <t>3411</t>
  </si>
  <si>
    <t>3568</t>
  </si>
  <si>
    <t>3572</t>
  </si>
  <si>
    <t>3626</t>
  </si>
  <si>
    <t>3628</t>
  </si>
  <si>
    <t>3630</t>
  </si>
  <si>
    <t>3634</t>
  </si>
  <si>
    <t>3636</t>
  </si>
  <si>
    <t>3638</t>
  </si>
  <si>
    <t>3642</t>
  </si>
  <si>
    <t>09/09/2025</t>
  </si>
  <si>
    <t>12/09/2025</t>
  </si>
  <si>
    <t>15/09/2025</t>
  </si>
  <si>
    <t>16/09/2025</t>
  </si>
  <si>
    <t>25/09/2025</t>
  </si>
  <si>
    <t>30/09/2025</t>
  </si>
  <si>
    <t>B1500000567</t>
  </si>
  <si>
    <t>B1500000059</t>
  </si>
  <si>
    <t>B1500000811</t>
  </si>
  <si>
    <t>E450000000222</t>
  </si>
  <si>
    <t>B1500000178</t>
  </si>
  <si>
    <t>B1500000106</t>
  </si>
  <si>
    <t>E450000007513</t>
  </si>
  <si>
    <t>E450000007571</t>
  </si>
  <si>
    <t>E450000007600</t>
  </si>
  <si>
    <t xml:space="preserve">Serd-Net, SRL </t>
  </si>
  <si>
    <t>Factura 0059 servicios de desayunos y almuerzos para los operativos del Programa Nacional  de Limpieza de Playas y Balneareos  de la institucion.</t>
  </si>
  <si>
    <t>Factura no. 0811 Adquisicion de 60 fardos de agua para el programa Nacional de Limpieza de playas  y Balneareos.</t>
  </si>
  <si>
    <t>Implementos y Maquinarias (IMCA), SA</t>
  </si>
  <si>
    <t xml:space="preserve">Consultoria y Servicios Salper, SRL </t>
  </si>
  <si>
    <t>Factura no. 0178. Servicio de fumigacion contra todo tipo de plagas en las oficinas de la institucion.</t>
  </si>
  <si>
    <t xml:space="preserve">1955 General Busines, Bienes y Servicios, SRL </t>
  </si>
  <si>
    <t>Factura No. 0106. Adquisicion de casco y candado para motocicletas de la institucion.</t>
  </si>
  <si>
    <t>Factura 7513. Servicio de mantenimiento de la flotilla vehicular de la institucion.</t>
  </si>
  <si>
    <t>Factura 7571. Servicio de mantenimiento de la flotilla vehicular de la institucion.</t>
  </si>
  <si>
    <t>Factura 7600. Servicio de mantenimiento de la flotilla vehicular de la institucion.</t>
  </si>
  <si>
    <t>Factura no. 0116. Servicio de mantenimiento general de las barredoras de playas de la institucion.</t>
  </si>
  <si>
    <t>B1500000116</t>
  </si>
  <si>
    <t>Factura no. 0117. Servicio de mantenimiento general de las barredoras de playas de la institucion.</t>
  </si>
  <si>
    <t>B1500000117</t>
  </si>
  <si>
    <t xml:space="preserve">Mytraktecnology, SRL </t>
  </si>
  <si>
    <t>Factura no. 0283. Servicio de monitoreo de GPS de la flotilla vehicular del CEIZTUR</t>
  </si>
  <si>
    <t xml:space="preserve">Factura no. 7637. Servicio de mantenimiento de la flotilla vehicular de la institucion. </t>
  </si>
  <si>
    <t>B1500000283</t>
  </si>
  <si>
    <t>E450000007637</t>
  </si>
  <si>
    <t xml:space="preserve">Factura no. 7638. Servicio de mantenimiento de la flotilla vehicular de la institucion. </t>
  </si>
  <si>
    <t>E450000007638</t>
  </si>
  <si>
    <t>Comercial Mini, EIRL</t>
  </si>
  <si>
    <t>Factura no. 0251. Adquisicion de bateria para uso de la institucion.</t>
  </si>
  <si>
    <t>B1500000251</t>
  </si>
  <si>
    <t>Factura no. 4006. Servicio de mantenimiento de la flotilla vehicular de la institucion.</t>
  </si>
  <si>
    <t>E450000004006</t>
  </si>
  <si>
    <t>Factura no. 4089. Servicio de mantenimiento de la flotilla vehicular de la institucion.</t>
  </si>
  <si>
    <t>E450000004089</t>
  </si>
  <si>
    <t>Factura no. 4088. Servicio de mantenimiento de la flotilla vehicular de la institucion.</t>
  </si>
  <si>
    <t>E450000004088</t>
  </si>
  <si>
    <t>Factura no. 4131. Servicio de mantenimiento de la flotilla vehicular de la institucion.</t>
  </si>
  <si>
    <t>E450000004131</t>
  </si>
  <si>
    <t>Factura no. 4094. Servicio de mantenimiento de la flotilla vehicular de la institucion.</t>
  </si>
  <si>
    <t>E450000004094</t>
  </si>
  <si>
    <t>Factura no. 4002. Servicio de mantenimiento de la flotilla vehicular de la institucion.</t>
  </si>
  <si>
    <t>E450000004002</t>
  </si>
  <si>
    <t>Factura no. 4012. Servicio de mantenimiento de la flotilla vehicular de la institucion.</t>
  </si>
  <si>
    <t>E450000004012</t>
  </si>
  <si>
    <t>Factura no. 4017. Servicio de mantenimiento de la flotilla vehicular de la institucion.</t>
  </si>
  <si>
    <t>E450000004017</t>
  </si>
  <si>
    <t>Factura no. 4123. Servicio de mantenimiento de la flotilla vehicular de la institucion.</t>
  </si>
  <si>
    <t>E450000004123</t>
  </si>
  <si>
    <t>Factura no. 4120. Servicio de mantenimiento de la flotilla vehicular de la institucion.</t>
  </si>
  <si>
    <t>E450000004120</t>
  </si>
  <si>
    <t>Factura no. 4051. Servicio de mantenimiento de la flotilla vehicular de la institucion.</t>
  </si>
  <si>
    <t>E450000004051</t>
  </si>
  <si>
    <t>Factura no. 4032. Servicio de mantenimiento de la flotilla vehicular de la institucion.</t>
  </si>
  <si>
    <t>E450000004032</t>
  </si>
  <si>
    <t>Factura no. 4099. Servicio de mantenimiento de la flotilla vehicular de la institucion.</t>
  </si>
  <si>
    <t>E450000004099</t>
  </si>
  <si>
    <t>Factura no. 4146. Servicio de mantenimiento de la flotilla vehicular de la institucion.</t>
  </si>
  <si>
    <t>E450000004146</t>
  </si>
  <si>
    <t>Factura no. 4185. Servicio de mantenimiento de la flotilla vehicular de la institucion.</t>
  </si>
  <si>
    <t>E450000004185</t>
  </si>
  <si>
    <t>Factura no. 4182. Servicio de mantenimiento de la flotilla vehicular de la institucion.</t>
  </si>
  <si>
    <t>E450000004182</t>
  </si>
  <si>
    <t>Factura no. 4186. Servicio de mantenimiento de la flotilla vehicular de la institucion.</t>
  </si>
  <si>
    <t>E450000004186</t>
  </si>
  <si>
    <t>Factura no. 4212. Servicio de mantenimiento de la flotilla vehicular de la institucion.</t>
  </si>
  <si>
    <t>E450000004212</t>
  </si>
  <si>
    <t>Factura no. 4222. Servicio de mantenimiento de la flotilla vehicular de la institucion.</t>
  </si>
  <si>
    <t>E450000004222</t>
  </si>
  <si>
    <t>Factura No. 0567. Servicio de alquiler de furgon modulos para almacen monumento alcazar de colon, Zona Colonial.</t>
  </si>
  <si>
    <t>Factura No. 0222 Servicio de mantennimiento de las barredoras del Programa Nacional de Limpieza de Playas y Barnearios.</t>
  </si>
  <si>
    <t>E450000005611</t>
  </si>
  <si>
    <t>B1500000080</t>
  </si>
  <si>
    <t>E450000000039</t>
  </si>
  <si>
    <t>B1500000017</t>
  </si>
  <si>
    <t>B1500000030</t>
  </si>
  <si>
    <t>B1500000807</t>
  </si>
  <si>
    <t>E450000017978</t>
  </si>
  <si>
    <t>E450000001361</t>
  </si>
  <si>
    <t>B1500001171</t>
  </si>
  <si>
    <t>B1500000160</t>
  </si>
  <si>
    <t>E450000000323</t>
  </si>
  <si>
    <t>Pago Fact. 0113. Contratación de Servicio de Mantenimiento Preventivo y Correctivo Para Barredoras de la Institución, según anexos.</t>
  </si>
  <si>
    <t>Pago Fact.0114. Contratación de Servicio de Mantenimiento Preventivo y Correctivo Para Barredoras de la Institución, según anexos.</t>
  </si>
  <si>
    <t>Pago Fact. 0115. Contratación de Servicio de Mantenimiento Preventivo y Correctivo Para Barredoras de la Institución, según anexos.</t>
  </si>
  <si>
    <t>B1500001175</t>
  </si>
  <si>
    <t>B1500000171</t>
  </si>
  <si>
    <t>B1500000749</t>
  </si>
  <si>
    <t>Pago facturas No.3713. Contratación de los Servicios de Mantenimientos preventivos y correctivos en Taller de los Vehículos de la Institución, Dirigido a MIPYMES, según anexos.</t>
  </si>
  <si>
    <t>Pago facturas No. 3714. Contratación de los Servicios de Mantenimientos preventivos y correctivos en Taller de los Vehículos de la Institución, Dirigido a MIPYMES, según anexos.</t>
  </si>
  <si>
    <t>B1500000058</t>
  </si>
  <si>
    <t>B1500000432</t>
  </si>
  <si>
    <t>B1500000172</t>
  </si>
  <si>
    <t>B1500000810</t>
  </si>
  <si>
    <t>Pago Fact.7884.Inclusión modificación y aumento en la póliza de seguro No. 2-2-502-0262235:Vehículo de Motor Flotilla y en la póliza No. 2-2-503-0262255: Responsabilidad Civil de Exceso de Vehículos de Motor.</t>
  </si>
  <si>
    <t>Pago Fact. 8027 .Inclusión modificación y aumento en la póliza de seguro No. 2-2-502-0262235:Vehículo de Motor Flotilla y en la póliza No. 2-2-503-0262255: Responsabilidad Civil de Exceso de Vehículos de Motor.</t>
  </si>
  <si>
    <t>Pago Fact. 8028. Inclusión modificación y aumento en la póliza de seguro No. 2-2-502-0262235:Vehículo de Motor Flotilla y en la póliza No. 2-2-503-0262255: Responsabilidad Civil de Exceso de Vehículos de Motor.</t>
  </si>
  <si>
    <t>Pago Fact. 7802. Inclusión modificación y aumento en la póliza de seguro No. 2-2-502-0262235:Vehículo de Motor Flotilla y en la póliza No. 2-2-503-0262255: Responsabilidad Civil de Exceso de Vehículos de Motor.</t>
  </si>
  <si>
    <t>E450000008027</t>
  </si>
  <si>
    <t>E450000008028</t>
  </si>
  <si>
    <t>E450000007884</t>
  </si>
  <si>
    <t>E450000007802</t>
  </si>
  <si>
    <t>B1500000019</t>
  </si>
  <si>
    <t>B1500003713</t>
  </si>
  <si>
    <t>B1500003714</t>
  </si>
  <si>
    <t>B1500003716</t>
  </si>
  <si>
    <t>B1500003718</t>
  </si>
  <si>
    <t>B1500003715</t>
  </si>
  <si>
    <t>Pago facturas No.3715. Contratación de los Servicios de Mantenimientos preventivos y correctivos en Taller de los Vehículos de la Institución, Dirigido a MIPYMES, según anexos.</t>
  </si>
  <si>
    <t>Pago facturas No.3716. Contratación de los Servicios de Mantenimientos preventivos y correctivos en Taller de los Vehículos de la Institución, Dirigido a MIPYMES, según anexos.</t>
  </si>
  <si>
    <t>Pago facturas No.3718. Contratación de los Servicios de Mantenimientos preventivos y correctivos en Taller de los Vehículos de la Institución, Dirigido a MIPYMES, según anexos.</t>
  </si>
  <si>
    <t>B1500000429</t>
  </si>
  <si>
    <t>Pago Facturas No.1050. Correspondiente al servicio de almuerzo para los empleados del CEIZTUR, desde el 25 al 29 de agosto y del 01 al 05 de septiembre del 2025, según anexos.</t>
  </si>
  <si>
    <t>Pago Facturas No.1051. Correspondiente al servicio de almuerzo para los empleados del CEIZTUR, desde el 25 al 29 de agosto y del 01 al 05 de septiembre del 2025, según anexos.</t>
  </si>
  <si>
    <t>B1500001050</t>
  </si>
  <si>
    <t>B1500001051</t>
  </si>
  <si>
    <t>E450000000332</t>
  </si>
  <si>
    <t>E450000000490</t>
  </si>
  <si>
    <t>16/9/22025</t>
  </si>
  <si>
    <t>B1500001045</t>
  </si>
  <si>
    <t>E450000000335</t>
  </si>
  <si>
    <t>B1500000022</t>
  </si>
  <si>
    <t>B1500000013</t>
  </si>
  <si>
    <t>B1500000382</t>
  </si>
  <si>
    <t>B1500000541</t>
  </si>
  <si>
    <t>B1500000325</t>
  </si>
  <si>
    <t>E450000007667</t>
  </si>
  <si>
    <t>B1500000090</t>
  </si>
  <si>
    <t>B1500000108</t>
  </si>
  <si>
    <t>B1500000036</t>
  </si>
  <si>
    <t>AL 31/9/2025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</si>
</sst>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dd/mm/yyyy;@"/>
    <numFmt numFmtId="167" formatCode="_-* #,##0_-;\-* #,##0_-;_-* &quot;-&quot;??_-;_-@_-"/>
  </numFmts>
  <fonts count="23" x14ac:knownFonts="1">
    <font>
      <sz val="11"/>
      <color theme="1"/>
      <name val="Aptos Narrow"/>
      <family val="2"/>
      <scheme val="minor"/>
    </font>
    <font>
      <sz val="11"/>
      <color theme="1"/>
      <name val="Aptos Narrow"/>
      <family val="2"/>
      <scheme val="minor"/>
    </font>
    <font>
      <sz val="10"/>
      <color theme="1"/>
      <name val="Century Gothic"/>
      <family val="2"/>
    </font>
    <font>
      <b/>
      <sz val="10"/>
      <name val="Century Gothic"/>
      <family val="2"/>
    </font>
    <font>
      <b/>
      <sz val="10"/>
      <color rgb="FFFF0000"/>
      <name val="Century Gothic"/>
      <family val="2"/>
    </font>
    <font>
      <b/>
      <sz val="9"/>
      <color rgb="FFFF0000"/>
      <name val="Century Gothic"/>
      <family val="2"/>
    </font>
    <font>
      <b/>
      <sz val="10"/>
      <color theme="1"/>
      <name val="Century Gothic"/>
      <family val="2"/>
    </font>
    <font>
      <b/>
      <sz val="9"/>
      <color theme="1"/>
      <name val="Century Gothic"/>
      <family val="2"/>
    </font>
    <font>
      <sz val="10"/>
      <color rgb="FFFF0000"/>
      <name val="Century Gothic"/>
      <family val="2"/>
    </font>
    <font>
      <sz val="9"/>
      <color theme="1"/>
      <name val="Century Gothic"/>
      <family val="2"/>
    </font>
    <font>
      <sz val="12"/>
      <color rgb="FF000000"/>
      <name val="Century Gothic"/>
      <family val="2"/>
    </font>
    <font>
      <b/>
      <sz val="10"/>
      <color rgb="FF000000"/>
      <name val="Century Gothic"/>
      <family val="2"/>
    </font>
    <font>
      <sz val="8"/>
      <name val="Aptos Narrow"/>
      <family val="2"/>
      <scheme val="minor"/>
    </font>
    <font>
      <sz val="11"/>
      <color theme="1"/>
      <name val="Century Gothic"/>
      <family val="2"/>
    </font>
    <font>
      <b/>
      <sz val="11"/>
      <color theme="1"/>
      <name val="Century Gothic"/>
      <family val="2"/>
    </font>
    <font>
      <sz val="11"/>
      <color theme="1"/>
      <name val="Book Antiqua"/>
      <family val="1"/>
    </font>
    <font>
      <b/>
      <sz val="11"/>
      <name val="Century Gothic"/>
      <family val="2"/>
    </font>
    <font>
      <sz val="11"/>
      <color rgb="FF000000"/>
      <name val="Century Gothic"/>
      <family val="2"/>
    </font>
    <font>
      <b/>
      <sz val="11"/>
      <color rgb="FF000000"/>
      <name val="Century Gothic"/>
      <family val="2"/>
    </font>
    <font>
      <sz val="9"/>
      <color indexed="81"/>
      <name val="Tahoma"/>
      <charset val="1"/>
    </font>
    <font>
      <b/>
      <sz val="9"/>
      <color indexed="81"/>
      <name val="Tahoma"/>
      <charset val="1"/>
    </font>
    <font>
      <sz val="10"/>
      <name val="Century Gothic"/>
      <family val="2"/>
    </font>
    <font>
      <sz val="11"/>
      <name val="Century Gothic"/>
      <family val="2"/>
    </font>
  </fonts>
  <fills count="4">
    <fill>
      <patternFill patternType="none"/>
    </fill>
    <fill>
      <patternFill patternType="gray125"/>
    </fill>
    <fill>
      <patternFill patternType="solid">
        <fgColor rgb="FFFFFFFF"/>
        <bgColor indexed="64"/>
      </patternFill>
    </fill>
    <fill>
      <patternFill patternType="solid">
        <fgColor rgb="FFB4C6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2">
    <xf numFmtId="0" fontId="0" fillId="0" borderId="0"/>
    <xf numFmtId="164" fontId="1" fillId="0" borderId="0" applyFont="0" applyFill="0" applyBorder="0" applyAlignment="0" applyProtection="0"/>
  </cellStyleXfs>
  <cellXfs count="102">
    <xf numFmtId="0" fontId="0" fillId="0" borderId="0" xfId="0"/>
    <xf numFmtId="0" fontId="2" fillId="0" borderId="0" xfId="0" applyFont="1" applyAlignment="1">
      <alignment horizontal="center"/>
    </xf>
    <xf numFmtId="0" fontId="2" fillId="0" borderId="0" xfId="0" applyFont="1" applyAlignment="1">
      <alignment horizontal="center" vertical="center" wrapText="1"/>
    </xf>
    <xf numFmtId="49" fontId="2" fillId="0" borderId="0" xfId="1" applyNumberFormat="1" applyFont="1" applyAlignment="1">
      <alignment horizontal="center" vertical="center"/>
    </xf>
    <xf numFmtId="14" fontId="2" fillId="0" borderId="0" xfId="0" applyNumberFormat="1" applyFont="1" applyAlignment="1">
      <alignment horizontal="center"/>
    </xf>
    <xf numFmtId="164" fontId="2" fillId="0" borderId="0" xfId="1" applyFont="1" applyAlignment="1"/>
    <xf numFmtId="14" fontId="2" fillId="0" borderId="0" xfId="0" applyNumberFormat="1" applyFont="1" applyAlignment="1">
      <alignment horizontal="left"/>
    </xf>
    <xf numFmtId="164" fontId="2" fillId="0" borderId="0" xfId="1" applyFont="1" applyAlignment="1">
      <alignment horizontal="left"/>
    </xf>
    <xf numFmtId="0" fontId="2" fillId="0" borderId="0" xfId="0" applyFont="1" applyAlignment="1">
      <alignment horizontal="left"/>
    </xf>
    <xf numFmtId="165" fontId="2" fillId="0" borderId="0" xfId="0" applyNumberFormat="1" applyFont="1" applyAlignment="1">
      <alignment horizontal="center"/>
    </xf>
    <xf numFmtId="0" fontId="2" fillId="0" borderId="0" xfId="0" applyFont="1"/>
    <xf numFmtId="2" fontId="2" fillId="0" borderId="0" xfId="0" applyNumberFormat="1" applyFont="1"/>
    <xf numFmtId="0" fontId="3" fillId="2" borderId="0" xfId="0" applyFont="1" applyFill="1"/>
    <xf numFmtId="0" fontId="4" fillId="2" borderId="0" xfId="0" applyFont="1" applyFill="1" applyAlignment="1">
      <alignment horizontal="center" vertical="center" wrapText="1"/>
    </xf>
    <xf numFmtId="49" fontId="5" fillId="2" borderId="0" xfId="0" applyNumberFormat="1" applyFont="1" applyFill="1" applyAlignment="1">
      <alignment horizontal="center" vertical="center"/>
    </xf>
    <xf numFmtId="0" fontId="4" fillId="2" borderId="0" xfId="0" applyFont="1" applyFill="1" applyAlignment="1">
      <alignment horizontal="center"/>
    </xf>
    <xf numFmtId="14" fontId="4" fillId="2" borderId="0" xfId="0" applyNumberFormat="1" applyFont="1" applyFill="1"/>
    <xf numFmtId="43" fontId="4" fillId="2" borderId="0" xfId="0" applyNumberFormat="1" applyFont="1" applyFill="1"/>
    <xf numFmtId="14" fontId="4" fillId="2" borderId="0" xfId="0" applyNumberFormat="1" applyFont="1" applyFill="1" applyAlignment="1">
      <alignment horizontal="left"/>
    </xf>
    <xf numFmtId="164" fontId="4" fillId="2" borderId="0" xfId="1" applyFont="1" applyFill="1" applyAlignment="1">
      <alignment horizontal="left"/>
    </xf>
    <xf numFmtId="0" fontId="4" fillId="2" borderId="0" xfId="0" applyFont="1" applyFill="1"/>
    <xf numFmtId="164" fontId="4" fillId="2" borderId="0" xfId="0" applyNumberFormat="1" applyFont="1" applyFill="1" applyAlignment="1">
      <alignment horizontal="center"/>
    </xf>
    <xf numFmtId="165" fontId="4" fillId="2" borderId="0" xfId="0" applyNumberFormat="1" applyFont="1" applyFill="1" applyAlignment="1">
      <alignment horizontal="center"/>
    </xf>
    <xf numFmtId="1" fontId="6" fillId="3" borderId="1" xfId="0" applyNumberFormat="1" applyFont="1" applyFill="1" applyBorder="1" applyAlignment="1">
      <alignment horizontal="center" vertical="center"/>
    </xf>
    <xf numFmtId="43" fontId="6"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xf>
    <xf numFmtId="164" fontId="6" fillId="3" borderId="1" xfId="1" applyFont="1" applyFill="1" applyBorder="1" applyAlignment="1">
      <alignment horizontal="center" vertical="center" wrapText="1"/>
    </xf>
    <xf numFmtId="2" fontId="2" fillId="0" borderId="0" xfId="0" applyNumberFormat="1" applyFont="1" applyAlignment="1">
      <alignment horizontal="center"/>
    </xf>
    <xf numFmtId="43"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14" fontId="2" fillId="0" borderId="0" xfId="0" applyNumberFormat="1" applyFont="1" applyAlignment="1">
      <alignment horizontal="center" vertical="center"/>
    </xf>
    <xf numFmtId="164" fontId="2" fillId="0" borderId="0" xfId="1" applyFont="1" applyFill="1" applyAlignment="1">
      <alignment horizontal="center" vertical="center"/>
    </xf>
    <xf numFmtId="14" fontId="2" fillId="0" borderId="0" xfId="0" applyNumberFormat="1" applyFont="1" applyAlignment="1">
      <alignment horizontal="left" vertical="center"/>
    </xf>
    <xf numFmtId="164" fontId="2" fillId="0" borderId="0" xfId="1" applyFont="1" applyFill="1" applyAlignment="1">
      <alignment horizontal="left" vertical="center"/>
    </xf>
    <xf numFmtId="0" fontId="8" fillId="0" borderId="0" xfId="0" applyFont="1" applyAlignment="1">
      <alignment horizontal="center"/>
    </xf>
    <xf numFmtId="14" fontId="8" fillId="0" borderId="0" xfId="0" applyNumberFormat="1" applyFont="1" applyAlignment="1">
      <alignment horizontal="center"/>
    </xf>
    <xf numFmtId="0" fontId="8" fillId="0" borderId="0" xfId="0" applyFont="1" applyAlignment="1">
      <alignment horizontal="center" vertical="center"/>
    </xf>
    <xf numFmtId="14" fontId="8"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164" fontId="2" fillId="0" borderId="0" xfId="1" applyFont="1" applyAlignment="1">
      <alignment horizontal="left" vertical="center"/>
    </xf>
    <xf numFmtId="49" fontId="9" fillId="0" borderId="0" xfId="0" applyNumberFormat="1" applyFont="1" applyAlignment="1">
      <alignment horizontal="center" vertical="center"/>
    </xf>
    <xf numFmtId="43" fontId="2" fillId="0" borderId="0" xfId="0" applyNumberFormat="1" applyFont="1" applyAlignment="1">
      <alignment horizontal="center"/>
    </xf>
    <xf numFmtId="164" fontId="2" fillId="0" borderId="0" xfId="0" applyNumberFormat="1" applyFont="1" applyAlignment="1">
      <alignment horizontal="center"/>
    </xf>
    <xf numFmtId="0" fontId="2" fillId="0" borderId="0" xfId="0" applyFont="1" applyAlignment="1">
      <alignment horizontal="left" wrapText="1"/>
    </xf>
    <xf numFmtId="0" fontId="9" fillId="0" borderId="0" xfId="0" applyFont="1" applyAlignment="1">
      <alignment horizontal="center" vertical="center"/>
    </xf>
    <xf numFmtId="43" fontId="2" fillId="0" borderId="0" xfId="0" applyNumberFormat="1" applyFont="1" applyAlignment="1">
      <alignment horizontal="left" vertical="center"/>
    </xf>
    <xf numFmtId="0" fontId="2" fillId="0" borderId="0" xfId="0" applyFont="1" applyAlignment="1">
      <alignment horizontal="left" vertical="center"/>
    </xf>
    <xf numFmtId="43" fontId="6" fillId="3" borderId="1" xfId="0" applyNumberFormat="1" applyFont="1" applyFill="1" applyBorder="1" applyAlignment="1">
      <alignment horizontal="left" vertical="center" wrapText="1"/>
    </xf>
    <xf numFmtId="0" fontId="4" fillId="2" borderId="0" xfId="0" applyFont="1" applyFill="1" applyAlignment="1">
      <alignment horizontal="left" vertical="center"/>
    </xf>
    <xf numFmtId="0" fontId="13" fillId="0" borderId="0" xfId="0" applyFont="1"/>
    <xf numFmtId="0" fontId="13" fillId="0" borderId="0" xfId="0" applyFont="1" applyAlignment="1">
      <alignment horizontal="center"/>
    </xf>
    <xf numFmtId="43" fontId="13" fillId="0" borderId="0" xfId="0" applyNumberFormat="1" applyFont="1" applyAlignment="1">
      <alignment vertical="center" wrapText="1"/>
    </xf>
    <xf numFmtId="49" fontId="13" fillId="0" borderId="0" xfId="0" applyNumberFormat="1" applyFont="1" applyAlignment="1">
      <alignment horizontal="center" vertical="center" wrapText="1"/>
    </xf>
    <xf numFmtId="43" fontId="13" fillId="0" borderId="0" xfId="0" applyNumberFormat="1" applyFont="1" applyAlignment="1">
      <alignment horizontal="left" vertical="center"/>
    </xf>
    <xf numFmtId="14" fontId="13" fillId="0" borderId="0" xfId="0" applyNumberFormat="1" applyFont="1" applyAlignment="1">
      <alignment horizontal="center" vertical="center"/>
    </xf>
    <xf numFmtId="164" fontId="13" fillId="0" borderId="0" xfId="1" applyFont="1" applyAlignment="1">
      <alignment horizontal="left" vertical="center"/>
    </xf>
    <xf numFmtId="14" fontId="13" fillId="0" borderId="0" xfId="0" applyNumberFormat="1" applyFont="1" applyAlignment="1">
      <alignment horizontal="left" vertical="center"/>
    </xf>
    <xf numFmtId="164" fontId="13" fillId="0" borderId="0" xfId="1" applyFont="1" applyAlignment="1">
      <alignment horizontal="center" vertical="center"/>
    </xf>
    <xf numFmtId="166" fontId="13" fillId="0" borderId="0" xfId="0" applyNumberFormat="1" applyFont="1" applyAlignment="1">
      <alignment horizontal="left" vertical="center"/>
    </xf>
    <xf numFmtId="0" fontId="13" fillId="0" borderId="0" xfId="0" applyFont="1" applyAlignment="1">
      <alignment vertical="center" wrapText="1"/>
    </xf>
    <xf numFmtId="49" fontId="13" fillId="0" borderId="0" xfId="0" applyNumberFormat="1" applyFont="1" applyAlignment="1">
      <alignment horizontal="center" vertical="center"/>
    </xf>
    <xf numFmtId="0" fontId="13" fillId="0" borderId="0" xfId="0" applyFont="1" applyAlignment="1">
      <alignment horizontal="left" vertical="center"/>
    </xf>
    <xf numFmtId="43" fontId="13" fillId="0" borderId="0" xfId="0" applyNumberFormat="1" applyFont="1" applyAlignment="1">
      <alignment horizontal="center" vertical="center" wrapText="1"/>
    </xf>
    <xf numFmtId="164" fontId="13" fillId="0" borderId="0" xfId="1" applyFont="1" applyFill="1" applyAlignment="1">
      <alignment horizontal="center" vertical="center"/>
    </xf>
    <xf numFmtId="49" fontId="13" fillId="0" borderId="0" xfId="0" applyNumberFormat="1" applyFont="1" applyAlignment="1">
      <alignment horizontal="center" vertical="top" wrapText="1"/>
    </xf>
    <xf numFmtId="49" fontId="14" fillId="0" borderId="0" xfId="0" applyNumberFormat="1" applyFont="1" applyAlignment="1">
      <alignment horizontal="center" wrapText="1"/>
    </xf>
    <xf numFmtId="14" fontId="13" fillId="0" borderId="0" xfId="0" applyNumberFormat="1" applyFont="1" applyAlignment="1">
      <alignment horizontal="center"/>
    </xf>
    <xf numFmtId="164" fontId="14" fillId="0" borderId="2" xfId="1" applyFont="1" applyBorder="1" applyAlignment="1"/>
    <xf numFmtId="164" fontId="14" fillId="0" borderId="0" xfId="1" applyFont="1" applyBorder="1" applyAlignment="1">
      <alignment horizontal="left"/>
    </xf>
    <xf numFmtId="0" fontId="13" fillId="0" borderId="0" xfId="0" applyFont="1" applyAlignment="1">
      <alignment horizontal="center" vertical="center" wrapText="1"/>
    </xf>
    <xf numFmtId="164" fontId="13" fillId="0" borderId="0" xfId="1" applyFont="1" applyAlignment="1"/>
    <xf numFmtId="14" fontId="13" fillId="0" borderId="0" xfId="0" applyNumberFormat="1" applyFont="1" applyAlignment="1">
      <alignment horizontal="left"/>
    </xf>
    <xf numFmtId="49" fontId="15" fillId="0" borderId="0" xfId="0" applyNumberFormat="1" applyFont="1" applyAlignment="1">
      <alignment horizontal="center" vertical="center" wrapText="1"/>
    </xf>
    <xf numFmtId="0" fontId="13" fillId="0" borderId="0" xfId="0" applyFont="1" applyAlignment="1">
      <alignment horizontal="left"/>
    </xf>
    <xf numFmtId="0" fontId="13" fillId="0" borderId="0" xfId="0" applyFont="1" applyAlignment="1">
      <alignment horizontal="center" wrapText="1"/>
    </xf>
    <xf numFmtId="0" fontId="14" fillId="0" borderId="0" xfId="0" applyFont="1" applyAlignment="1">
      <alignment horizontal="center" wrapText="1"/>
    </xf>
    <xf numFmtId="0" fontId="13" fillId="0" borderId="0" xfId="0" applyFont="1" applyAlignment="1">
      <alignment horizontal="left" wrapText="1"/>
    </xf>
    <xf numFmtId="0" fontId="13" fillId="0" borderId="0" xfId="0" applyFont="1" applyAlignment="1">
      <alignment horizontal="center" vertical="center"/>
    </xf>
    <xf numFmtId="43" fontId="13" fillId="0" borderId="0" xfId="0" applyNumberFormat="1" applyFont="1" applyAlignment="1">
      <alignment horizontal="center"/>
    </xf>
    <xf numFmtId="43" fontId="13" fillId="0" borderId="0" xfId="0" applyNumberFormat="1" applyFont="1" applyAlignment="1">
      <alignment horizontal="left"/>
    </xf>
    <xf numFmtId="0" fontId="18" fillId="0" borderId="0" xfId="0" applyFont="1" applyAlignment="1">
      <alignment horizontal="center" vertical="center" wrapText="1"/>
    </xf>
    <xf numFmtId="0" fontId="11" fillId="0" borderId="0" xfId="0" applyFont="1" applyAlignment="1">
      <alignment horizontal="center" vertical="center" wrapText="1"/>
    </xf>
    <xf numFmtId="0" fontId="6" fillId="0" borderId="0" xfId="0" applyFont="1" applyAlignment="1">
      <alignment horizontal="center" wrapText="1"/>
    </xf>
    <xf numFmtId="0" fontId="17" fillId="0" borderId="0" xfId="0" applyFont="1" applyAlignment="1">
      <alignment horizontal="center"/>
    </xf>
    <xf numFmtId="0" fontId="10" fillId="0" borderId="0" xfId="0" applyFont="1" applyAlignment="1">
      <alignment horizontal="center"/>
    </xf>
    <xf numFmtId="0" fontId="16" fillId="0" borderId="0" xfId="0" applyFont="1" applyAlignment="1">
      <alignment horizontal="center" wrapText="1"/>
    </xf>
    <xf numFmtId="0" fontId="13" fillId="0" borderId="0" xfId="0" applyFont="1" applyAlignment="1">
      <alignment horizontal="center" wrapText="1"/>
    </xf>
    <xf numFmtId="0" fontId="14" fillId="0" borderId="0" xfId="0" applyFont="1" applyAlignment="1">
      <alignment horizontal="center" wrapText="1"/>
    </xf>
    <xf numFmtId="0" fontId="18" fillId="0" borderId="0" xfId="0" applyFont="1" applyAlignment="1">
      <alignment horizontal="center" vertical="center" wrapText="1"/>
    </xf>
    <xf numFmtId="0" fontId="16" fillId="0" borderId="0" xfId="0" applyFont="1" applyAlignment="1">
      <alignment horizontal="center"/>
    </xf>
    <xf numFmtId="167" fontId="13" fillId="0" borderId="0" xfId="1" applyNumberFormat="1" applyFont="1" applyAlignment="1">
      <alignment horizontal="center"/>
    </xf>
    <xf numFmtId="49" fontId="21" fillId="0" borderId="0" xfId="0" applyNumberFormat="1" applyFont="1" applyAlignment="1">
      <alignment horizontal="center" vertical="center" wrapText="1"/>
    </xf>
    <xf numFmtId="43" fontId="21" fillId="0" borderId="0" xfId="0" applyNumberFormat="1" applyFont="1" applyAlignment="1">
      <alignment horizontal="left" vertical="center"/>
    </xf>
    <xf numFmtId="14" fontId="21" fillId="0" borderId="0" xfId="0" applyNumberFormat="1" applyFont="1" applyAlignment="1">
      <alignment horizontal="center" vertical="center"/>
    </xf>
    <xf numFmtId="164" fontId="21" fillId="0" borderId="0" xfId="1" applyFont="1" applyFill="1" applyAlignment="1">
      <alignment horizontal="center" vertical="center"/>
    </xf>
    <xf numFmtId="14" fontId="21" fillId="0" borderId="0" xfId="0" applyNumberFormat="1" applyFont="1" applyAlignment="1">
      <alignment horizontal="left" vertical="center"/>
    </xf>
    <xf numFmtId="164" fontId="22" fillId="0" borderId="0" xfId="1" applyFont="1" applyAlignment="1">
      <alignment horizontal="center" vertical="center"/>
    </xf>
    <xf numFmtId="164" fontId="22" fillId="0" borderId="0" xfId="1" applyFont="1" applyFill="1" applyAlignment="1">
      <alignment horizontal="center" vertical="center"/>
    </xf>
    <xf numFmtId="166" fontId="22" fillId="0" borderId="0" xfId="0" applyNumberFormat="1" applyFont="1" applyAlignment="1">
      <alignment horizontal="left" vertical="center"/>
    </xf>
    <xf numFmtId="43" fontId="21" fillId="0" borderId="0" xfId="0" applyNumberFormat="1" applyFont="1" applyFill="1" applyAlignment="1">
      <alignment horizontal="center" vertical="center" wrapText="1"/>
    </xf>
    <xf numFmtId="43" fontId="21" fillId="0" borderId="0" xfId="0" applyNumberFormat="1" applyFont="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27517</xdr:rowOff>
    </xdr:from>
    <xdr:to>
      <xdr:col>3</xdr:col>
      <xdr:colOff>3063422</xdr:colOff>
      <xdr:row>3</xdr:row>
      <xdr:rowOff>150544</xdr:rowOff>
    </xdr:to>
    <xdr:pic>
      <xdr:nvPicPr>
        <xdr:cNvPr id="2" name="Picture 1">
          <a:extLst>
            <a:ext uri="{FF2B5EF4-FFF2-40B4-BE49-F238E27FC236}">
              <a16:creationId xmlns:a16="http://schemas.microsoft.com/office/drawing/2014/main" id="{43118B3B-BC8A-4D69-BFFC-FAE2C3FABD39}"/>
            </a:ext>
          </a:extLst>
        </xdr:cNvPr>
        <xdr:cNvPicPr/>
      </xdr:nvPicPr>
      <xdr:blipFill rotWithShape="1">
        <a:blip xmlns:r="http://schemas.openxmlformats.org/officeDocument/2006/relationships" r:embed="rId1"/>
        <a:srcRect l="21147" t="21357" r="20430" b="67487"/>
        <a:stretch/>
      </xdr:blipFill>
      <xdr:spPr bwMode="auto">
        <a:xfrm>
          <a:off x="12700" y="27517"/>
          <a:ext cx="5971722" cy="66277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6330C-9156-486A-90DC-D20D8536D151}">
  <dimension ref="A4:P158"/>
  <sheetViews>
    <sheetView showGridLines="0" tabSelected="1" view="pageBreakPreview" topLeftCell="A104" zoomScale="90" zoomScaleNormal="90" zoomScaleSheetLayoutView="90" workbookViewId="0">
      <selection activeCell="G128" sqref="G128"/>
    </sheetView>
  </sheetViews>
  <sheetFormatPr baseColWidth="10" defaultColWidth="4.28515625" defaultRowHeight="14.25" x14ac:dyDescent="0.25"/>
  <cols>
    <col min="1" max="1" width="2.5703125" style="10" customWidth="1"/>
    <col min="2" max="2" width="7.85546875" style="1" customWidth="1"/>
    <col min="3" max="3" width="33.28515625" style="2" customWidth="1"/>
    <col min="4" max="4" width="77.28515625" style="41" customWidth="1"/>
    <col min="5" max="5" width="21.85546875" style="47" bestFit="1" customWidth="1"/>
    <col min="6" max="6" width="22.85546875" style="4" customWidth="1"/>
    <col min="7" max="7" width="17.5703125" style="5" customWidth="1"/>
    <col min="8" max="8" width="15.7109375" style="6" customWidth="1"/>
    <col min="9" max="9" width="15.7109375" style="7" hidden="1" customWidth="1"/>
    <col min="10" max="10" width="16.7109375" style="1" customWidth="1"/>
    <col min="11" max="11" width="14.85546875" style="1" customWidth="1"/>
    <col min="12" max="12" width="17.28515625" style="8" customWidth="1"/>
    <col min="13" max="13" width="18.140625" style="1" customWidth="1"/>
    <col min="14" max="14" width="15.28515625" style="1" bestFit="1" customWidth="1"/>
    <col min="15" max="15" width="4.28515625" style="10"/>
    <col min="16" max="16" width="4.28515625" style="11"/>
    <col min="17" max="16384" width="4.28515625" style="10"/>
  </cols>
  <sheetData>
    <row r="4" spans="1:16" ht="13.15" x14ac:dyDescent="0.25">
      <c r="D4" s="3"/>
      <c r="N4" s="9"/>
    </row>
    <row r="5" spans="1:16" ht="13.15" x14ac:dyDescent="0.25">
      <c r="B5" s="12" t="s">
        <v>0</v>
      </c>
      <c r="D5" s="3"/>
    </row>
    <row r="6" spans="1:16" ht="13.15" x14ac:dyDescent="0.25">
      <c r="B6" s="12" t="s">
        <v>1</v>
      </c>
      <c r="C6" s="13"/>
      <c r="D6" s="14"/>
      <c r="E6" s="49"/>
      <c r="F6" s="16"/>
      <c r="G6" s="17"/>
      <c r="H6" s="18"/>
      <c r="I6" s="19"/>
      <c r="J6" s="20"/>
      <c r="K6" s="20"/>
      <c r="M6" s="21"/>
      <c r="N6" s="22"/>
    </row>
    <row r="7" spans="1:16" ht="13.15" x14ac:dyDescent="0.25">
      <c r="B7" s="12" t="s">
        <v>363</v>
      </c>
      <c r="C7" s="13"/>
      <c r="D7" s="14"/>
      <c r="E7" s="49"/>
      <c r="F7" s="16"/>
      <c r="G7" s="20"/>
      <c r="H7" s="18"/>
      <c r="I7" s="19"/>
      <c r="J7" s="20"/>
      <c r="K7" s="20"/>
      <c r="M7" s="15"/>
      <c r="N7" s="15"/>
    </row>
    <row r="9" spans="1:16" s="1" customFormat="1" ht="51" x14ac:dyDescent="0.25">
      <c r="B9" s="23" t="s">
        <v>2</v>
      </c>
      <c r="C9" s="24" t="s">
        <v>3</v>
      </c>
      <c r="D9" s="25" t="s">
        <v>4</v>
      </c>
      <c r="E9" s="48" t="s">
        <v>5</v>
      </c>
      <c r="F9" s="24" t="s">
        <v>6</v>
      </c>
      <c r="G9" s="24" t="s">
        <v>7</v>
      </c>
      <c r="H9" s="24" t="s">
        <v>8</v>
      </c>
      <c r="I9" s="26"/>
      <c r="J9" s="24" t="s">
        <v>9</v>
      </c>
      <c r="K9" s="24" t="s">
        <v>10</v>
      </c>
      <c r="L9" s="24" t="s">
        <v>11</v>
      </c>
      <c r="M9" s="24" t="s">
        <v>12</v>
      </c>
      <c r="N9" s="24" t="s">
        <v>13</v>
      </c>
      <c r="P9" s="27"/>
    </row>
    <row r="10" spans="1:16" ht="44.25" customHeight="1" x14ac:dyDescent="0.3">
      <c r="A10" s="50"/>
      <c r="B10" s="51">
        <v>1</v>
      </c>
      <c r="C10" s="60" t="s">
        <v>15</v>
      </c>
      <c r="D10" s="61" t="s">
        <v>16</v>
      </c>
      <c r="E10" s="62" t="s">
        <v>17</v>
      </c>
      <c r="F10" s="55">
        <v>45810</v>
      </c>
      <c r="G10" s="56">
        <v>22495</v>
      </c>
      <c r="H10" s="57">
        <v>46022</v>
      </c>
      <c r="I10" s="40">
        <f>+G10-J10-K10</f>
        <v>0</v>
      </c>
      <c r="J10" s="58">
        <f>IF(M10&gt;0,G10,0)</f>
        <v>0</v>
      </c>
      <c r="K10" s="58">
        <f>IF(J10&gt;0,0,G10)</f>
        <v>22495</v>
      </c>
      <c r="L10" s="59" t="str">
        <f>IF(J10&gt;0,"Completo","Pendiente")</f>
        <v>Pendiente</v>
      </c>
      <c r="M10" s="34"/>
      <c r="N10" s="35"/>
    </row>
    <row r="11" spans="1:16" ht="44.25" customHeight="1" x14ac:dyDescent="0.3">
      <c r="A11" s="50"/>
      <c r="B11" s="51">
        <v>2</v>
      </c>
      <c r="C11" s="63" t="s">
        <v>52</v>
      </c>
      <c r="D11" s="53" t="s">
        <v>54</v>
      </c>
      <c r="E11" s="54" t="s">
        <v>55</v>
      </c>
      <c r="F11" s="55">
        <v>45870</v>
      </c>
      <c r="G11" s="64">
        <v>20762.21</v>
      </c>
      <c r="H11" s="57">
        <v>46022</v>
      </c>
      <c r="I11" s="33"/>
      <c r="J11" s="58">
        <f>IF(M11&gt;0,G11,0)</f>
        <v>0</v>
      </c>
      <c r="K11" s="64">
        <f>IF(J11&gt;0,0,G11)</f>
        <v>20762.21</v>
      </c>
      <c r="L11" s="59" t="str">
        <f>IF(J11&gt;0,"Completo","Pendiente")</f>
        <v>Pendiente</v>
      </c>
      <c r="M11" s="34"/>
      <c r="N11" s="35"/>
    </row>
    <row r="12" spans="1:16" ht="44.25" customHeight="1" x14ac:dyDescent="0.3">
      <c r="A12" s="50"/>
      <c r="B12" s="51">
        <v>3</v>
      </c>
      <c r="C12" s="63" t="s">
        <v>52</v>
      </c>
      <c r="D12" s="53" t="s">
        <v>56</v>
      </c>
      <c r="E12" s="54" t="s">
        <v>57</v>
      </c>
      <c r="F12" s="55">
        <v>45870</v>
      </c>
      <c r="G12" s="64">
        <v>42928.14</v>
      </c>
      <c r="H12" s="57">
        <v>46022</v>
      </c>
      <c r="I12" s="33"/>
      <c r="J12" s="58">
        <f>IF(M12&gt;0,G12,0)</f>
        <v>0</v>
      </c>
      <c r="K12" s="64">
        <f>IF(J12&gt;0,0,G12)</f>
        <v>42928.14</v>
      </c>
      <c r="L12" s="59" t="str">
        <f>IF(J12&gt;0,"Completo","Pendiente")</f>
        <v>Pendiente</v>
      </c>
      <c r="M12" s="34"/>
      <c r="N12" s="35"/>
    </row>
    <row r="13" spans="1:16" ht="44.25" customHeight="1" x14ac:dyDescent="0.3">
      <c r="A13" s="50"/>
      <c r="B13" s="51">
        <v>4</v>
      </c>
      <c r="C13" s="63" t="s">
        <v>52</v>
      </c>
      <c r="D13" s="53" t="s">
        <v>58</v>
      </c>
      <c r="E13" s="54" t="s">
        <v>59</v>
      </c>
      <c r="F13" s="55">
        <v>45870</v>
      </c>
      <c r="G13" s="64">
        <v>36759.910000000003</v>
      </c>
      <c r="H13" s="57">
        <v>46022</v>
      </c>
      <c r="I13" s="33"/>
      <c r="J13" s="58">
        <f>IF(M13&gt;0,G13,0)</f>
        <v>0</v>
      </c>
      <c r="K13" s="64">
        <f>IF(J13&gt;0,0,G13)</f>
        <v>36759.910000000003</v>
      </c>
      <c r="L13" s="59" t="str">
        <f>IF(J13&gt;0,"Completo","Pendiente")</f>
        <v>Pendiente</v>
      </c>
      <c r="M13" s="34"/>
      <c r="N13" s="35"/>
    </row>
    <row r="14" spans="1:16" ht="44.25" customHeight="1" x14ac:dyDescent="0.3">
      <c r="A14" s="50"/>
      <c r="B14" s="51">
        <v>5</v>
      </c>
      <c r="C14" s="63" t="s">
        <v>52</v>
      </c>
      <c r="D14" s="53" t="s">
        <v>60</v>
      </c>
      <c r="E14" s="54" t="s">
        <v>61</v>
      </c>
      <c r="F14" s="55">
        <v>45870</v>
      </c>
      <c r="G14" s="64">
        <v>13919.06</v>
      </c>
      <c r="H14" s="57">
        <v>46022</v>
      </c>
      <c r="I14" s="33"/>
      <c r="J14" s="58">
        <f>IF(M14&gt;0,G14,0)</f>
        <v>0</v>
      </c>
      <c r="K14" s="64">
        <f>IF(J14&gt;0,0,G14)</f>
        <v>13919.06</v>
      </c>
      <c r="L14" s="59" t="str">
        <f>IF(J14&gt;0,"Completo","Pendiente")</f>
        <v>Pendiente</v>
      </c>
      <c r="M14" s="34"/>
      <c r="N14" s="35"/>
    </row>
    <row r="15" spans="1:16" ht="36" customHeight="1" x14ac:dyDescent="0.3">
      <c r="A15" s="50"/>
      <c r="B15" s="51">
        <v>6</v>
      </c>
      <c r="C15" s="63" t="s">
        <v>52</v>
      </c>
      <c r="D15" s="53" t="s">
        <v>62</v>
      </c>
      <c r="E15" s="54" t="s">
        <v>63</v>
      </c>
      <c r="F15" s="55">
        <v>45870</v>
      </c>
      <c r="G15" s="64">
        <v>40498.97</v>
      </c>
      <c r="H15" s="57">
        <v>46022</v>
      </c>
      <c r="I15" s="33"/>
      <c r="J15" s="58">
        <f>IF(M15&gt;0,G15,0)</f>
        <v>0</v>
      </c>
      <c r="K15" s="64">
        <f>IF(J15&gt;0,0,G15)</f>
        <v>40498.97</v>
      </c>
      <c r="L15" s="59" t="str">
        <f>IF(J15&gt;0,"Completo","Pendiente")</f>
        <v>Pendiente</v>
      </c>
      <c r="M15" s="34"/>
      <c r="N15" s="35"/>
    </row>
    <row r="16" spans="1:16" ht="39" customHeight="1" x14ac:dyDescent="0.3">
      <c r="A16" s="50"/>
      <c r="B16" s="51">
        <v>7</v>
      </c>
      <c r="C16" s="63" t="s">
        <v>52</v>
      </c>
      <c r="D16" s="53" t="s">
        <v>64</v>
      </c>
      <c r="E16" s="54" t="s">
        <v>65</v>
      </c>
      <c r="F16" s="55">
        <v>45870</v>
      </c>
      <c r="G16" s="64">
        <v>41577.519999999997</v>
      </c>
      <c r="H16" s="57">
        <v>46022</v>
      </c>
      <c r="I16" s="33"/>
      <c r="J16" s="58">
        <f>IF(M16&gt;0,G16,0)</f>
        <v>0</v>
      </c>
      <c r="K16" s="64">
        <f>IF(J16&gt;0,0,G16)</f>
        <v>41577.519999999997</v>
      </c>
      <c r="L16" s="59" t="str">
        <f>IF(J16&gt;0,"Completo","Pendiente")</f>
        <v>Pendiente</v>
      </c>
      <c r="M16" s="38"/>
      <c r="N16" s="30"/>
    </row>
    <row r="17" spans="1:14" ht="32.25" customHeight="1" x14ac:dyDescent="0.3">
      <c r="A17" s="50"/>
      <c r="B17" s="51">
        <v>8</v>
      </c>
      <c r="C17" s="63" t="s">
        <v>52</v>
      </c>
      <c r="D17" s="53" t="s">
        <v>66</v>
      </c>
      <c r="E17" s="54" t="s">
        <v>67</v>
      </c>
      <c r="F17" s="55">
        <v>45870</v>
      </c>
      <c r="G17" s="64">
        <v>23893.05</v>
      </c>
      <c r="H17" s="57">
        <v>46022</v>
      </c>
      <c r="I17" s="33"/>
      <c r="J17" s="58">
        <f>IF(M17&gt;0,G17,0)</f>
        <v>0</v>
      </c>
      <c r="K17" s="64">
        <f>IF(J17&gt;0,0,G17)</f>
        <v>23893.05</v>
      </c>
      <c r="L17" s="59" t="str">
        <f>IF(J17&gt;0,"Completo","Pendiente")</f>
        <v>Pendiente</v>
      </c>
      <c r="M17" s="34"/>
      <c r="N17" s="35"/>
    </row>
    <row r="18" spans="1:14" ht="31.5" customHeight="1" x14ac:dyDescent="0.3">
      <c r="A18" s="50"/>
      <c r="B18" s="51">
        <v>9</v>
      </c>
      <c r="C18" s="63" t="s">
        <v>52</v>
      </c>
      <c r="D18" s="53" t="s">
        <v>68</v>
      </c>
      <c r="E18" s="54" t="s">
        <v>69</v>
      </c>
      <c r="F18" s="55">
        <v>45870</v>
      </c>
      <c r="G18" s="64">
        <v>38230.21</v>
      </c>
      <c r="H18" s="57">
        <v>46022</v>
      </c>
      <c r="I18" s="33"/>
      <c r="J18" s="58">
        <f>IF(M18&gt;0,G18,0)</f>
        <v>0</v>
      </c>
      <c r="K18" s="64">
        <f>IF(J18&gt;0,0,G18)</f>
        <v>38230.21</v>
      </c>
      <c r="L18" s="59" t="str">
        <f>IF(J18&gt;0,"Completo","Pendiente")</f>
        <v>Pendiente</v>
      </c>
      <c r="M18" s="34"/>
      <c r="N18" s="35"/>
    </row>
    <row r="19" spans="1:14" ht="30" customHeight="1" x14ac:dyDescent="0.3">
      <c r="A19" s="50"/>
      <c r="B19" s="51">
        <v>10</v>
      </c>
      <c r="C19" s="63" t="s">
        <v>52</v>
      </c>
      <c r="D19" s="53" t="s">
        <v>70</v>
      </c>
      <c r="E19" s="54" t="s">
        <v>71</v>
      </c>
      <c r="F19" s="55">
        <v>45870</v>
      </c>
      <c r="G19" s="64">
        <v>20701.52</v>
      </c>
      <c r="H19" s="57">
        <v>46022</v>
      </c>
      <c r="I19" s="33"/>
      <c r="J19" s="58">
        <f>IF(M19&gt;0,G19,0)</f>
        <v>0</v>
      </c>
      <c r="K19" s="64">
        <f>IF(J19&gt;0,0,G19)</f>
        <v>20701.52</v>
      </c>
      <c r="L19" s="59" t="str">
        <f>IF(J19&gt;0,"Completo","Pendiente")</f>
        <v>Pendiente</v>
      </c>
      <c r="M19" s="34"/>
      <c r="N19" s="35"/>
    </row>
    <row r="20" spans="1:14" ht="31.5" customHeight="1" x14ac:dyDescent="0.3">
      <c r="A20" s="50"/>
      <c r="B20" s="51">
        <v>11</v>
      </c>
      <c r="C20" s="63" t="s">
        <v>52</v>
      </c>
      <c r="D20" s="53" t="s">
        <v>72</v>
      </c>
      <c r="E20" s="54" t="s">
        <v>73</v>
      </c>
      <c r="F20" s="55">
        <v>45873</v>
      </c>
      <c r="G20" s="64">
        <v>14722.41</v>
      </c>
      <c r="H20" s="57">
        <v>46022</v>
      </c>
      <c r="I20" s="33"/>
      <c r="J20" s="58">
        <f>IF(M20&gt;0,G20,0)</f>
        <v>0</v>
      </c>
      <c r="K20" s="64">
        <f>IF(J20&gt;0,0,G20)</f>
        <v>14722.41</v>
      </c>
      <c r="L20" s="59" t="str">
        <f>IF(J20&gt;0,"Completo","Pendiente")</f>
        <v>Pendiente</v>
      </c>
      <c r="M20" s="34"/>
      <c r="N20" s="35"/>
    </row>
    <row r="21" spans="1:14" ht="30" customHeight="1" x14ac:dyDescent="0.3">
      <c r="A21" s="50"/>
      <c r="B21" s="51">
        <v>12</v>
      </c>
      <c r="C21" s="63" t="s">
        <v>52</v>
      </c>
      <c r="D21" s="53" t="s">
        <v>74</v>
      </c>
      <c r="E21" s="54" t="s">
        <v>75</v>
      </c>
      <c r="F21" s="55">
        <v>45873</v>
      </c>
      <c r="G21" s="64">
        <v>18234.8</v>
      </c>
      <c r="H21" s="57">
        <v>46022</v>
      </c>
      <c r="I21" s="33"/>
      <c r="J21" s="58">
        <f>IF(M21&gt;0,G21,0)</f>
        <v>0</v>
      </c>
      <c r="K21" s="64">
        <f>IF(J21&gt;0,0,G21)</f>
        <v>18234.8</v>
      </c>
      <c r="L21" s="59" t="str">
        <f>IF(J21&gt;0,"Completo","Pendiente")</f>
        <v>Pendiente</v>
      </c>
      <c r="M21" s="34"/>
      <c r="N21" s="35"/>
    </row>
    <row r="22" spans="1:14" ht="33" x14ac:dyDescent="0.3">
      <c r="A22" s="50"/>
      <c r="B22" s="51">
        <v>13</v>
      </c>
      <c r="C22" s="63" t="s">
        <v>52</v>
      </c>
      <c r="D22" s="53" t="s">
        <v>53</v>
      </c>
      <c r="E22" s="54" t="s">
        <v>76</v>
      </c>
      <c r="F22" s="55">
        <v>45875</v>
      </c>
      <c r="G22" s="64">
        <v>23997.13</v>
      </c>
      <c r="H22" s="57">
        <v>46022</v>
      </c>
      <c r="I22" s="33"/>
      <c r="J22" s="58">
        <f>IF(M22&gt;0,G22,0)</f>
        <v>0</v>
      </c>
      <c r="K22" s="64">
        <f>IF(J22&gt;0,0,G22)</f>
        <v>23997.13</v>
      </c>
      <c r="L22" s="59" t="str">
        <f>IF(J22&gt;0,"Completo","Pendiente")</f>
        <v>Pendiente</v>
      </c>
      <c r="M22" s="34"/>
      <c r="N22" s="35"/>
    </row>
    <row r="23" spans="1:14" ht="32.25" customHeight="1" x14ac:dyDescent="0.3">
      <c r="A23" s="50"/>
      <c r="B23" s="51">
        <v>14</v>
      </c>
      <c r="C23" s="63" t="s">
        <v>52</v>
      </c>
      <c r="D23" s="53" t="s">
        <v>77</v>
      </c>
      <c r="E23" s="54" t="s">
        <v>78</v>
      </c>
      <c r="F23" s="55">
        <v>45876</v>
      </c>
      <c r="G23" s="64">
        <v>28823.7</v>
      </c>
      <c r="H23" s="57">
        <v>46022</v>
      </c>
      <c r="I23" s="33"/>
      <c r="J23" s="58">
        <f>IF(M23&gt;0,G23,0)</f>
        <v>0</v>
      </c>
      <c r="K23" s="64">
        <f>IF(J23&gt;0,0,G23)</f>
        <v>28823.7</v>
      </c>
      <c r="L23" s="59" t="str">
        <f>IF(J23&gt;0,"Completo","Pendiente")</f>
        <v>Pendiente</v>
      </c>
      <c r="M23" s="34"/>
      <c r="N23" s="35"/>
    </row>
    <row r="24" spans="1:14" ht="33" x14ac:dyDescent="0.3">
      <c r="A24" s="50"/>
      <c r="B24" s="51">
        <v>15</v>
      </c>
      <c r="C24" s="63" t="s">
        <v>52</v>
      </c>
      <c r="D24" s="53" t="s">
        <v>79</v>
      </c>
      <c r="E24" s="54" t="s">
        <v>80</v>
      </c>
      <c r="F24" s="55">
        <v>45876</v>
      </c>
      <c r="G24" s="64">
        <v>17972.7</v>
      </c>
      <c r="H24" s="57">
        <v>46022</v>
      </c>
      <c r="I24" s="33"/>
      <c r="J24" s="58">
        <f>IF(M24&gt;0,G24,0)</f>
        <v>0</v>
      </c>
      <c r="K24" s="64">
        <f>IF(J24&gt;0,0,G24)</f>
        <v>17972.7</v>
      </c>
      <c r="L24" s="59" t="str">
        <f>IF(J24&gt;0,"Completo","Pendiente")</f>
        <v>Pendiente</v>
      </c>
      <c r="M24" s="34"/>
      <c r="N24" s="35"/>
    </row>
    <row r="25" spans="1:14" ht="38.25" customHeight="1" x14ac:dyDescent="0.3">
      <c r="A25" s="50"/>
      <c r="B25" s="51">
        <v>16</v>
      </c>
      <c r="C25" s="63" t="s">
        <v>52</v>
      </c>
      <c r="D25" s="53" t="s">
        <v>81</v>
      </c>
      <c r="E25" s="54" t="s">
        <v>116</v>
      </c>
      <c r="F25" s="55">
        <v>45876</v>
      </c>
      <c r="G25" s="64">
        <v>62605.17</v>
      </c>
      <c r="H25" s="57">
        <v>46022</v>
      </c>
      <c r="I25" s="33"/>
      <c r="J25" s="58">
        <f>IF(M25&gt;0,G25,0)</f>
        <v>0</v>
      </c>
      <c r="K25" s="64">
        <f>IF(J25&gt;0,0,G25)</f>
        <v>62605.17</v>
      </c>
      <c r="L25" s="59" t="str">
        <f>IF(J25&gt;0,"Completo","Pendiente")</f>
        <v>Pendiente</v>
      </c>
      <c r="M25" s="34"/>
      <c r="N25" s="35"/>
    </row>
    <row r="26" spans="1:14" ht="42.75" customHeight="1" x14ac:dyDescent="0.3">
      <c r="A26" s="50"/>
      <c r="B26" s="51">
        <v>17</v>
      </c>
      <c r="C26" s="63" t="s">
        <v>52</v>
      </c>
      <c r="D26" s="53" t="s">
        <v>82</v>
      </c>
      <c r="E26" s="54" t="s">
        <v>83</v>
      </c>
      <c r="F26" s="55">
        <v>45876</v>
      </c>
      <c r="G26" s="64">
        <v>10873.88</v>
      </c>
      <c r="H26" s="57">
        <v>46022</v>
      </c>
      <c r="I26" s="33"/>
      <c r="J26" s="58">
        <f>IF(M26&gt;0,G26,0)</f>
        <v>0</v>
      </c>
      <c r="K26" s="64">
        <f>IF(J26&gt;0,0,G26)</f>
        <v>10873.88</v>
      </c>
      <c r="L26" s="59" t="str">
        <f>IF(J26&gt;0,"Completo","Pendiente")</f>
        <v>Pendiente</v>
      </c>
      <c r="M26" s="34"/>
      <c r="N26" s="35"/>
    </row>
    <row r="27" spans="1:14" ht="30" customHeight="1" x14ac:dyDescent="0.3">
      <c r="A27" s="50"/>
      <c r="B27" s="51">
        <v>18</v>
      </c>
      <c r="C27" s="63" t="s">
        <v>52</v>
      </c>
      <c r="D27" s="53" t="s">
        <v>84</v>
      </c>
      <c r="E27" s="54" t="s">
        <v>85</v>
      </c>
      <c r="F27" s="55">
        <v>45877</v>
      </c>
      <c r="G27" s="64">
        <v>57286.63</v>
      </c>
      <c r="H27" s="57">
        <v>46022</v>
      </c>
      <c r="I27" s="33"/>
      <c r="J27" s="58">
        <f>IF(M27&gt;0,G27,0)</f>
        <v>0</v>
      </c>
      <c r="K27" s="64">
        <f>IF(J27&gt;0,0,G27)</f>
        <v>57286.63</v>
      </c>
      <c r="L27" s="59" t="str">
        <f>IF(J27&gt;0,"Completo","Pendiente")</f>
        <v>Pendiente</v>
      </c>
      <c r="M27" s="34"/>
      <c r="N27" s="35"/>
    </row>
    <row r="28" spans="1:14" ht="30" customHeight="1" x14ac:dyDescent="0.3">
      <c r="A28" s="50"/>
      <c r="B28" s="51">
        <v>19</v>
      </c>
      <c r="C28" s="63" t="s">
        <v>52</v>
      </c>
      <c r="D28" s="53" t="s">
        <v>86</v>
      </c>
      <c r="E28" s="54" t="s">
        <v>87</v>
      </c>
      <c r="F28" s="55">
        <v>45877</v>
      </c>
      <c r="G28" s="64">
        <v>5666.86</v>
      </c>
      <c r="H28" s="57">
        <v>46022</v>
      </c>
      <c r="I28" s="33"/>
      <c r="J28" s="58">
        <f>IF(M28&gt;0,G28,0)</f>
        <v>0</v>
      </c>
      <c r="K28" s="64">
        <f>IF(J28&gt;0,0,G28)</f>
        <v>5666.86</v>
      </c>
      <c r="L28" s="59" t="str">
        <f>IF(J28&gt;0,"Completo","Pendiente")</f>
        <v>Pendiente</v>
      </c>
      <c r="M28" s="34"/>
      <c r="N28" s="35"/>
    </row>
    <row r="29" spans="1:14" ht="31.5" customHeight="1" x14ac:dyDescent="0.3">
      <c r="A29" s="50"/>
      <c r="B29" s="51">
        <v>20</v>
      </c>
      <c r="C29" s="63" t="s">
        <v>52</v>
      </c>
      <c r="D29" s="53" t="s">
        <v>88</v>
      </c>
      <c r="E29" s="54" t="s">
        <v>89</v>
      </c>
      <c r="F29" s="55">
        <v>45880</v>
      </c>
      <c r="G29" s="64">
        <v>14775.23</v>
      </c>
      <c r="H29" s="57">
        <v>46022</v>
      </c>
      <c r="I29" s="33"/>
      <c r="J29" s="58">
        <f>IF(M29&gt;0,G29,0)</f>
        <v>0</v>
      </c>
      <c r="K29" s="64">
        <f>IF(J29&gt;0,0,G29)</f>
        <v>14775.23</v>
      </c>
      <c r="L29" s="59" t="str">
        <f>IF(J29&gt;0,"Completo","Pendiente")</f>
        <v>Pendiente</v>
      </c>
      <c r="M29" s="34"/>
      <c r="N29" s="35"/>
    </row>
    <row r="30" spans="1:14" ht="31.5" customHeight="1" x14ac:dyDescent="0.3">
      <c r="A30" s="50"/>
      <c r="B30" s="51">
        <v>21</v>
      </c>
      <c r="C30" s="63" t="s">
        <v>52</v>
      </c>
      <c r="D30" s="53" t="s">
        <v>90</v>
      </c>
      <c r="E30" s="54" t="s">
        <v>91</v>
      </c>
      <c r="F30" s="55">
        <v>45880</v>
      </c>
      <c r="G30" s="64">
        <v>29600.51</v>
      </c>
      <c r="H30" s="57">
        <v>46022</v>
      </c>
      <c r="I30" s="33"/>
      <c r="J30" s="58">
        <f>IF(M30&gt;0,G30,0)</f>
        <v>0</v>
      </c>
      <c r="K30" s="64">
        <f>IF(J30&gt;0,0,G30)</f>
        <v>29600.51</v>
      </c>
      <c r="L30" s="59" t="str">
        <f>IF(J30&gt;0,"Completo","Pendiente")</f>
        <v>Pendiente</v>
      </c>
      <c r="M30" s="36"/>
      <c r="N30" s="37"/>
    </row>
    <row r="31" spans="1:14" ht="30" customHeight="1" x14ac:dyDescent="0.3">
      <c r="A31" s="50"/>
      <c r="B31" s="51">
        <v>22</v>
      </c>
      <c r="C31" s="52" t="s">
        <v>14</v>
      </c>
      <c r="D31" s="53" t="s">
        <v>118</v>
      </c>
      <c r="E31" s="54" t="s">
        <v>117</v>
      </c>
      <c r="F31" s="55">
        <v>45881</v>
      </c>
      <c r="G31" s="56">
        <v>3540</v>
      </c>
      <c r="H31" s="57">
        <v>46022</v>
      </c>
      <c r="I31" s="40">
        <f>+G31-J31-K31</f>
        <v>0</v>
      </c>
      <c r="J31" s="58">
        <f>+G31</f>
        <v>3540</v>
      </c>
      <c r="K31" s="58">
        <f>IF(J31&gt;0,0,G31)</f>
        <v>0</v>
      </c>
      <c r="L31" s="59" t="str">
        <f>IF(J31&gt;0,"Completo","Pendiente")</f>
        <v>Completo</v>
      </c>
      <c r="M31" s="34">
        <v>3473</v>
      </c>
      <c r="N31" s="35">
        <v>45919</v>
      </c>
    </row>
    <row r="32" spans="1:14" ht="30" customHeight="1" x14ac:dyDescent="0.3">
      <c r="A32" s="50"/>
      <c r="B32" s="51">
        <v>23</v>
      </c>
      <c r="C32" s="52" t="s">
        <v>14</v>
      </c>
      <c r="D32" s="53" t="s">
        <v>119</v>
      </c>
      <c r="E32" s="54" t="s">
        <v>120</v>
      </c>
      <c r="F32" s="55">
        <v>45881</v>
      </c>
      <c r="G32" s="56">
        <v>6900</v>
      </c>
      <c r="H32" s="57">
        <v>46022</v>
      </c>
      <c r="I32" s="40">
        <f>+G32-J32-K32</f>
        <v>0</v>
      </c>
      <c r="J32" s="58">
        <f>+G32</f>
        <v>6900</v>
      </c>
      <c r="K32" s="58">
        <f>IF(J32&gt;0,0,G32)</f>
        <v>0</v>
      </c>
      <c r="L32" s="59" t="str">
        <f>IF(J32&gt;0,"Completo","Pendiente")</f>
        <v>Completo</v>
      </c>
      <c r="M32" s="34">
        <v>3473</v>
      </c>
      <c r="N32" s="35">
        <v>45919</v>
      </c>
    </row>
    <row r="33" spans="1:14" ht="39.75" customHeight="1" x14ac:dyDescent="0.3">
      <c r="A33" s="50"/>
      <c r="B33" s="51">
        <v>24</v>
      </c>
      <c r="C33" s="52" t="s">
        <v>14</v>
      </c>
      <c r="D33" s="53" t="s">
        <v>121</v>
      </c>
      <c r="E33" s="54" t="s">
        <v>123</v>
      </c>
      <c r="F33" s="55">
        <v>45881</v>
      </c>
      <c r="G33" s="56">
        <v>3660</v>
      </c>
      <c r="H33" s="57">
        <v>46022</v>
      </c>
      <c r="I33" s="40">
        <f>+G33-J33-K33</f>
        <v>0</v>
      </c>
      <c r="J33" s="58">
        <f>IF(M33&gt;0,G33,0)</f>
        <v>3660</v>
      </c>
      <c r="K33" s="58">
        <f>IF(J33&gt;0,0,G33)</f>
        <v>0</v>
      </c>
      <c r="L33" s="59" t="str">
        <f>IF(J33&gt;0,"Completo","Pendiente")</f>
        <v>Completo</v>
      </c>
      <c r="M33" s="34">
        <v>3473</v>
      </c>
      <c r="N33" s="35">
        <v>45919</v>
      </c>
    </row>
    <row r="34" spans="1:14" ht="39" customHeight="1" x14ac:dyDescent="0.3">
      <c r="A34" s="50"/>
      <c r="B34" s="51">
        <v>25</v>
      </c>
      <c r="C34" s="52" t="s">
        <v>14</v>
      </c>
      <c r="D34" s="53" t="s">
        <v>122</v>
      </c>
      <c r="E34" s="54" t="s">
        <v>124</v>
      </c>
      <c r="F34" s="55">
        <v>45881</v>
      </c>
      <c r="G34" s="56">
        <v>6960</v>
      </c>
      <c r="H34" s="57">
        <v>46022</v>
      </c>
      <c r="I34" s="40">
        <f>+G34-J34-K34</f>
        <v>0</v>
      </c>
      <c r="J34" s="58">
        <f>IF(M34&gt;0,G34,0)</f>
        <v>6960</v>
      </c>
      <c r="K34" s="58">
        <f>IF(J34&gt;0,0,G34)</f>
        <v>0</v>
      </c>
      <c r="L34" s="59" t="str">
        <f>IF(J34&gt;0,"Completo","Pendiente")</f>
        <v>Completo</v>
      </c>
      <c r="M34" s="34">
        <v>3473</v>
      </c>
      <c r="N34" s="35">
        <v>45919</v>
      </c>
    </row>
    <row r="35" spans="1:14" ht="38.25" customHeight="1" x14ac:dyDescent="0.3">
      <c r="A35" s="50"/>
      <c r="B35" s="51">
        <v>26</v>
      </c>
      <c r="C35" s="63" t="s">
        <v>52</v>
      </c>
      <c r="D35" s="65" t="s">
        <v>92</v>
      </c>
      <c r="E35" s="54" t="s">
        <v>93</v>
      </c>
      <c r="F35" s="55">
        <v>45881</v>
      </c>
      <c r="G35" s="64">
        <v>57594.14</v>
      </c>
      <c r="H35" s="57">
        <v>46022</v>
      </c>
      <c r="I35" s="33"/>
      <c r="J35" s="58">
        <f>IF(M35&gt;0,G35,0)</f>
        <v>0</v>
      </c>
      <c r="K35" s="64">
        <f>IF(J35&gt;0,0,G35)</f>
        <v>57594.14</v>
      </c>
      <c r="L35" s="59" t="str">
        <f>IF(J35&gt;0,"Completo","Pendiente")</f>
        <v>Pendiente</v>
      </c>
      <c r="M35" s="34"/>
      <c r="N35" s="35"/>
    </row>
    <row r="36" spans="1:14" ht="38.25" customHeight="1" x14ac:dyDescent="0.3">
      <c r="A36" s="50"/>
      <c r="B36" s="51">
        <v>27</v>
      </c>
      <c r="C36" s="63" t="s">
        <v>52</v>
      </c>
      <c r="D36" s="53" t="s">
        <v>94</v>
      </c>
      <c r="E36" s="54" t="s">
        <v>95</v>
      </c>
      <c r="F36" s="55">
        <v>45881</v>
      </c>
      <c r="G36" s="64">
        <v>22922.31</v>
      </c>
      <c r="H36" s="57">
        <v>46022</v>
      </c>
      <c r="I36" s="33"/>
      <c r="J36" s="58">
        <f>IF(M36&gt;0,G36,0)</f>
        <v>0</v>
      </c>
      <c r="K36" s="64">
        <f>IF(J36&gt;0,0,G36)</f>
        <v>22922.31</v>
      </c>
      <c r="L36" s="59" t="str">
        <f>IF(J36&gt;0,"Completo","Pendiente")</f>
        <v>Pendiente</v>
      </c>
      <c r="M36" s="34"/>
      <c r="N36" s="35"/>
    </row>
    <row r="37" spans="1:14" ht="32.25" customHeight="1" x14ac:dyDescent="0.3">
      <c r="A37" s="50"/>
      <c r="B37" s="51">
        <v>28</v>
      </c>
      <c r="C37" s="63" t="s">
        <v>18</v>
      </c>
      <c r="D37" s="53" t="s">
        <v>109</v>
      </c>
      <c r="E37" s="54" t="s">
        <v>110</v>
      </c>
      <c r="F37" s="55">
        <v>45881</v>
      </c>
      <c r="G37" s="64">
        <v>187642.2</v>
      </c>
      <c r="H37" s="57">
        <v>46022</v>
      </c>
      <c r="I37" s="33"/>
      <c r="J37" s="58">
        <f>IF(M37&gt;0,G37,0)</f>
        <v>187642.2</v>
      </c>
      <c r="K37" s="64">
        <f>IF(J37&gt;0,0,G37)</f>
        <v>0</v>
      </c>
      <c r="L37" s="59" t="str">
        <f>IF(J37&gt;0,"Completo","Pendiente")</f>
        <v>Completo</v>
      </c>
      <c r="M37" s="34">
        <v>3409</v>
      </c>
      <c r="N37" s="35">
        <v>45916</v>
      </c>
    </row>
    <row r="38" spans="1:14" ht="52.5" customHeight="1" x14ac:dyDescent="0.3">
      <c r="A38" s="50"/>
      <c r="B38" s="51">
        <v>29</v>
      </c>
      <c r="C38" s="63" t="s">
        <v>31</v>
      </c>
      <c r="D38" s="53" t="s">
        <v>41</v>
      </c>
      <c r="E38" s="54" t="s">
        <v>42</v>
      </c>
      <c r="F38" s="55">
        <v>45884</v>
      </c>
      <c r="G38" s="64">
        <v>70800</v>
      </c>
      <c r="H38" s="57">
        <v>46022</v>
      </c>
      <c r="I38" s="33"/>
      <c r="J38" s="58">
        <f>IF(M38&gt;0,G38,0)</f>
        <v>70800</v>
      </c>
      <c r="K38" s="64">
        <f>IF(J38&gt;0,0,G38)</f>
        <v>0</v>
      </c>
      <c r="L38" s="59" t="str">
        <f>IF(J38&gt;0,"Completo","Pendiente")</f>
        <v>Completo</v>
      </c>
      <c r="M38" s="34">
        <v>3233</v>
      </c>
      <c r="N38" s="35">
        <v>45903</v>
      </c>
    </row>
    <row r="39" spans="1:14" ht="32.25" customHeight="1" x14ac:dyDescent="0.3">
      <c r="A39" s="50"/>
      <c r="B39" s="51">
        <v>30</v>
      </c>
      <c r="C39" s="63" t="s">
        <v>52</v>
      </c>
      <c r="D39" s="53" t="s">
        <v>96</v>
      </c>
      <c r="E39" s="54" t="s">
        <v>97</v>
      </c>
      <c r="F39" s="55">
        <v>45884</v>
      </c>
      <c r="G39" s="64">
        <v>18334.13</v>
      </c>
      <c r="H39" s="57">
        <v>46022</v>
      </c>
      <c r="I39" s="33"/>
      <c r="J39" s="58">
        <f>IF(M39&gt;0,G39,0)</f>
        <v>0</v>
      </c>
      <c r="K39" s="64">
        <f>IF(J39&gt;0,0,G39)</f>
        <v>18334.13</v>
      </c>
      <c r="L39" s="59" t="str">
        <f>IF(J39&gt;0,"Completo","Pendiente")</f>
        <v>Pendiente</v>
      </c>
      <c r="M39" s="34"/>
      <c r="N39" s="35"/>
    </row>
    <row r="40" spans="1:14" ht="60" customHeight="1" x14ac:dyDescent="0.3">
      <c r="A40" s="50"/>
      <c r="B40" s="51">
        <v>31</v>
      </c>
      <c r="C40" s="63" t="s">
        <v>19</v>
      </c>
      <c r="D40" s="53" t="s">
        <v>98</v>
      </c>
      <c r="E40" s="54" t="s">
        <v>99</v>
      </c>
      <c r="F40" s="55">
        <v>45887</v>
      </c>
      <c r="G40" s="56">
        <v>50151.444000000003</v>
      </c>
      <c r="H40" s="57">
        <v>46022</v>
      </c>
      <c r="I40" s="33"/>
      <c r="J40" s="58">
        <f>IF(M40&gt;0,G40,0)</f>
        <v>50151.444000000003</v>
      </c>
      <c r="K40" s="64">
        <f>IF(J40&gt;0,0,G40)</f>
        <v>0</v>
      </c>
      <c r="L40" s="59" t="str">
        <f>IF(J40&gt;0,"Completo","Pendiente")</f>
        <v>Completo</v>
      </c>
      <c r="M40" s="34">
        <v>3229</v>
      </c>
      <c r="N40" s="35">
        <v>45903</v>
      </c>
    </row>
    <row r="41" spans="1:14" ht="61.5" customHeight="1" x14ac:dyDescent="0.3">
      <c r="A41" s="50"/>
      <c r="B41" s="51">
        <v>32</v>
      </c>
      <c r="C41" s="28" t="s">
        <v>115</v>
      </c>
      <c r="D41" s="53" t="s">
        <v>111</v>
      </c>
      <c r="E41" s="54" t="s">
        <v>103</v>
      </c>
      <c r="F41" s="55">
        <v>45888</v>
      </c>
      <c r="G41" s="64">
        <v>74281</v>
      </c>
      <c r="H41" s="57">
        <v>46387</v>
      </c>
      <c r="I41" s="33"/>
      <c r="J41" s="58">
        <f>IF(M41&gt;0,G41,0)</f>
        <v>74281</v>
      </c>
      <c r="K41" s="64">
        <f>IF(J41&gt;0,0,G41)</f>
        <v>0</v>
      </c>
      <c r="L41" s="59" t="str">
        <f>IF(J41&gt;0,"Completo","Pendiente")</f>
        <v>Completo</v>
      </c>
      <c r="M41" s="34">
        <v>3189</v>
      </c>
      <c r="N41" s="35">
        <v>45903</v>
      </c>
    </row>
    <row r="42" spans="1:14" ht="32.25" customHeight="1" x14ac:dyDescent="0.3">
      <c r="A42" s="50"/>
      <c r="B42" s="51">
        <v>33</v>
      </c>
      <c r="C42" s="28" t="s">
        <v>115</v>
      </c>
      <c r="D42" s="53" t="s">
        <v>108</v>
      </c>
      <c r="E42" s="54" t="s">
        <v>104</v>
      </c>
      <c r="F42" s="55">
        <v>45888</v>
      </c>
      <c r="G42" s="64">
        <v>83131</v>
      </c>
      <c r="H42" s="57">
        <v>46387</v>
      </c>
      <c r="I42" s="33"/>
      <c r="J42" s="58">
        <f>IF(M42&gt;0,G42,0)</f>
        <v>83131</v>
      </c>
      <c r="K42" s="64">
        <f>IF(J42&gt;0,0,G42)</f>
        <v>0</v>
      </c>
      <c r="L42" s="59" t="str">
        <f>IF(J42&gt;0,"Completo","Pendiente")</f>
        <v>Completo</v>
      </c>
      <c r="M42" s="34">
        <v>3190</v>
      </c>
      <c r="N42" s="35">
        <v>45904</v>
      </c>
    </row>
    <row r="43" spans="1:14" ht="42" customHeight="1" x14ac:dyDescent="0.3">
      <c r="A43" s="50"/>
      <c r="B43" s="51">
        <v>34</v>
      </c>
      <c r="C43" s="63" t="s">
        <v>38</v>
      </c>
      <c r="D43" s="53" t="s">
        <v>39</v>
      </c>
      <c r="E43" s="54" t="s">
        <v>40</v>
      </c>
      <c r="F43" s="55">
        <v>45894</v>
      </c>
      <c r="G43" s="64">
        <v>15717.6</v>
      </c>
      <c r="H43" s="57">
        <v>46387</v>
      </c>
      <c r="I43" s="33"/>
      <c r="J43" s="58">
        <f>IF(M43&gt;0,G43,0)</f>
        <v>15717.6</v>
      </c>
      <c r="K43" s="64">
        <f>IF(J43&gt;0,0,G43)</f>
        <v>0</v>
      </c>
      <c r="L43" s="59" t="str">
        <f>IF(J43&gt;0,"Completo","Pendiente")</f>
        <v>Completo</v>
      </c>
      <c r="M43" s="34">
        <v>3227</v>
      </c>
      <c r="N43" s="35">
        <v>45903</v>
      </c>
    </row>
    <row r="44" spans="1:14" ht="46.5" customHeight="1" x14ac:dyDescent="0.3">
      <c r="A44" s="50"/>
      <c r="B44" s="51">
        <v>35</v>
      </c>
      <c r="C44" s="63" t="s">
        <v>43</v>
      </c>
      <c r="D44" s="53" t="s">
        <v>46</v>
      </c>
      <c r="E44" s="54" t="s">
        <v>44</v>
      </c>
      <c r="F44" s="55">
        <v>45894</v>
      </c>
      <c r="G44" s="64">
        <v>164425.68</v>
      </c>
      <c r="H44" s="57">
        <v>45894</v>
      </c>
      <c r="I44" s="33"/>
      <c r="J44" s="58">
        <f>IF(M44&gt;0,G44,0)</f>
        <v>164425.68</v>
      </c>
      <c r="K44" s="64">
        <f>IF(J44&gt;0,0,G44)</f>
        <v>0</v>
      </c>
      <c r="L44" s="59" t="str">
        <f>IF(J44&gt;0,"Completo","Pendiente")</f>
        <v>Completo</v>
      </c>
      <c r="M44" s="34">
        <v>3225</v>
      </c>
      <c r="N44" s="35">
        <v>45903</v>
      </c>
    </row>
    <row r="45" spans="1:14" ht="42" customHeight="1" x14ac:dyDescent="0.3">
      <c r="A45" s="50"/>
      <c r="B45" s="51">
        <v>36</v>
      </c>
      <c r="C45" s="63" t="s">
        <v>49</v>
      </c>
      <c r="D45" s="53" t="s">
        <v>50</v>
      </c>
      <c r="E45" s="54" t="s">
        <v>51</v>
      </c>
      <c r="F45" s="55">
        <v>45894</v>
      </c>
      <c r="G45" s="64">
        <v>861990</v>
      </c>
      <c r="H45" s="57">
        <v>46022</v>
      </c>
      <c r="I45" s="33"/>
      <c r="J45" s="58">
        <f>IF(M45&gt;0,G45,0)</f>
        <v>861990</v>
      </c>
      <c r="K45" s="64">
        <f>IF(J45&gt;0,0,G45)</f>
        <v>0</v>
      </c>
      <c r="L45" s="59" t="str">
        <f>IF(J45&gt;0,"Completo","Pendiente")</f>
        <v>Completo</v>
      </c>
      <c r="M45" s="34">
        <v>3231</v>
      </c>
      <c r="N45" s="35">
        <v>45903</v>
      </c>
    </row>
    <row r="46" spans="1:14" ht="42.75" customHeight="1" x14ac:dyDescent="0.3">
      <c r="A46" s="50"/>
      <c r="B46" s="51">
        <v>37</v>
      </c>
      <c r="C46" s="63" t="s">
        <v>112</v>
      </c>
      <c r="D46" s="53" t="s">
        <v>113</v>
      </c>
      <c r="E46" s="54" t="s">
        <v>114</v>
      </c>
      <c r="F46" s="55">
        <v>45894</v>
      </c>
      <c r="G46" s="64">
        <v>28000</v>
      </c>
      <c r="H46" s="57">
        <v>46022</v>
      </c>
      <c r="I46" s="33"/>
      <c r="J46" s="58">
        <f>IF(M46&gt;0,G46,0)</f>
        <v>28000</v>
      </c>
      <c r="K46" s="64">
        <f>IF(J46&gt;0,0,G46)</f>
        <v>0</v>
      </c>
      <c r="L46" s="59" t="str">
        <f>IF(J46&gt;0,"Completo","Pendiente")</f>
        <v>Completo</v>
      </c>
      <c r="M46" s="34">
        <v>3223</v>
      </c>
      <c r="N46" s="35">
        <v>45903</v>
      </c>
    </row>
    <row r="47" spans="1:14" ht="50.25" customHeight="1" x14ac:dyDescent="0.3">
      <c r="A47" s="50"/>
      <c r="B47" s="51">
        <v>38</v>
      </c>
      <c r="C47" s="28" t="s">
        <v>131</v>
      </c>
      <c r="D47" s="29" t="s">
        <v>132</v>
      </c>
      <c r="E47" s="46" t="s">
        <v>44</v>
      </c>
      <c r="F47" s="30">
        <v>45894</v>
      </c>
      <c r="G47" s="31">
        <v>164425.68</v>
      </c>
      <c r="H47" s="32">
        <v>46022</v>
      </c>
      <c r="I47" s="33"/>
      <c r="J47" s="58">
        <f>IF(M47&gt;0,G47,0)</f>
        <v>164425.68</v>
      </c>
      <c r="K47" s="64">
        <f>IF(J47&gt;0,0,G47)</f>
        <v>0</v>
      </c>
      <c r="L47" s="59" t="str">
        <f>IF(J47&gt;0,"Completo","Pendiente")</f>
        <v>Completo</v>
      </c>
      <c r="M47" s="34">
        <v>3225</v>
      </c>
      <c r="N47" s="35">
        <v>45903</v>
      </c>
    </row>
    <row r="48" spans="1:14" ht="45.75" customHeight="1" x14ac:dyDescent="0.3">
      <c r="A48" s="50"/>
      <c r="B48" s="51">
        <v>39</v>
      </c>
      <c r="C48" s="28" t="s">
        <v>133</v>
      </c>
      <c r="D48" s="29" t="s">
        <v>134</v>
      </c>
      <c r="E48" s="46" t="s">
        <v>40</v>
      </c>
      <c r="F48" s="30">
        <v>45894</v>
      </c>
      <c r="G48" s="31">
        <v>13320</v>
      </c>
      <c r="H48" s="32">
        <v>46387</v>
      </c>
      <c r="I48" s="33"/>
      <c r="J48" s="58">
        <f>IF(M48&gt;0,G48,0)</f>
        <v>13320</v>
      </c>
      <c r="K48" s="64">
        <f>IF(J48&gt;0,0,G48)</f>
        <v>0</v>
      </c>
      <c r="L48" s="59" t="str">
        <f>IF(J48&gt;0,"Completo","Pendiente")</f>
        <v>Completo</v>
      </c>
      <c r="M48" s="34">
        <v>3227</v>
      </c>
      <c r="N48" s="35">
        <v>45903</v>
      </c>
    </row>
    <row r="49" spans="1:14" ht="45.75" customHeight="1" x14ac:dyDescent="0.3">
      <c r="A49" s="50"/>
      <c r="B49" s="51">
        <v>40</v>
      </c>
      <c r="C49" s="28" t="s">
        <v>135</v>
      </c>
      <c r="D49" s="29" t="s">
        <v>136</v>
      </c>
      <c r="E49" s="46" t="s">
        <v>51</v>
      </c>
      <c r="F49" s="30">
        <v>45894</v>
      </c>
      <c r="G49" s="31">
        <v>861990</v>
      </c>
      <c r="H49" s="32">
        <v>46022</v>
      </c>
      <c r="I49" s="33"/>
      <c r="J49" s="58">
        <f>IF(M49&gt;0,G49,0)</f>
        <v>861990</v>
      </c>
      <c r="K49" s="64">
        <f>IF(J49&gt;0,0,G49)</f>
        <v>0</v>
      </c>
      <c r="L49" s="59" t="str">
        <f>IF(J49&gt;0,"Completo","Pendiente")</f>
        <v>Completo</v>
      </c>
      <c r="M49" s="34">
        <v>3231</v>
      </c>
      <c r="N49" s="35">
        <v>45903</v>
      </c>
    </row>
    <row r="50" spans="1:14" ht="38.25" customHeight="1" x14ac:dyDescent="0.3">
      <c r="A50" s="50"/>
      <c r="B50" s="51">
        <v>41</v>
      </c>
      <c r="C50" s="63" t="s">
        <v>32</v>
      </c>
      <c r="D50" s="53" t="s">
        <v>106</v>
      </c>
      <c r="E50" s="54" t="s">
        <v>100</v>
      </c>
      <c r="F50" s="55">
        <v>45896</v>
      </c>
      <c r="G50" s="64">
        <v>146284.6</v>
      </c>
      <c r="H50" s="57">
        <v>46022</v>
      </c>
      <c r="I50" s="33"/>
      <c r="J50" s="58">
        <f>IF(M50&gt;0,G50,0)</f>
        <v>146284.6</v>
      </c>
      <c r="K50" s="64">
        <f>IF(J50&gt;0,0,G50)</f>
        <v>0</v>
      </c>
      <c r="L50" s="59" t="str">
        <f>IF(J50&gt;0,"Completo","Pendiente")</f>
        <v>Completo</v>
      </c>
      <c r="M50" s="34">
        <v>3458</v>
      </c>
      <c r="N50" s="35">
        <v>45919</v>
      </c>
    </row>
    <row r="51" spans="1:14" ht="51" customHeight="1" x14ac:dyDescent="0.3">
      <c r="A51" s="50"/>
      <c r="B51" s="51">
        <v>42</v>
      </c>
      <c r="C51" s="63" t="s">
        <v>32</v>
      </c>
      <c r="D51" s="53" t="s">
        <v>105</v>
      </c>
      <c r="E51" s="54" t="s">
        <v>101</v>
      </c>
      <c r="F51" s="55">
        <v>45896</v>
      </c>
      <c r="G51" s="64">
        <v>119652</v>
      </c>
      <c r="H51" s="57">
        <v>46022</v>
      </c>
      <c r="I51" s="33"/>
      <c r="J51" s="58">
        <f>IF(M51&gt;0,G51,0)</f>
        <v>119652</v>
      </c>
      <c r="K51" s="64">
        <f>IF(J51&gt;0,0,G51)</f>
        <v>0</v>
      </c>
      <c r="L51" s="59" t="str">
        <f>IF(J51&gt;0,"Completo","Pendiente")</f>
        <v>Completo</v>
      </c>
      <c r="M51" s="34">
        <v>3458</v>
      </c>
      <c r="N51" s="35">
        <v>45919</v>
      </c>
    </row>
    <row r="52" spans="1:14" ht="51" customHeight="1" x14ac:dyDescent="0.3">
      <c r="A52" s="50"/>
      <c r="B52" s="51">
        <v>43</v>
      </c>
      <c r="C52" s="63" t="s">
        <v>32</v>
      </c>
      <c r="D52" s="53" t="s">
        <v>107</v>
      </c>
      <c r="E52" s="54" t="s">
        <v>102</v>
      </c>
      <c r="F52" s="55">
        <v>45896</v>
      </c>
      <c r="G52" s="64">
        <v>402632.87</v>
      </c>
      <c r="H52" s="57">
        <v>46022</v>
      </c>
      <c r="I52" s="33"/>
      <c r="J52" s="58">
        <f>IF(M52&gt;0,G52,0)</f>
        <v>402632.87</v>
      </c>
      <c r="K52" s="64">
        <f>IF(J52&gt;0,0,G52)</f>
        <v>0</v>
      </c>
      <c r="L52" s="59" t="str">
        <f>IF(J52&gt;0,"Completo","Pendiente")</f>
        <v>Completo</v>
      </c>
      <c r="M52" s="34">
        <v>3458</v>
      </c>
      <c r="N52" s="35">
        <v>45919</v>
      </c>
    </row>
    <row r="53" spans="1:14" ht="46.5" customHeight="1" x14ac:dyDescent="0.3">
      <c r="A53" s="50"/>
      <c r="B53" s="51">
        <v>44</v>
      </c>
      <c r="C53" s="28" t="s">
        <v>32</v>
      </c>
      <c r="D53" s="29" t="s">
        <v>315</v>
      </c>
      <c r="E53" s="46" t="s">
        <v>100</v>
      </c>
      <c r="F53" s="30">
        <v>45896</v>
      </c>
      <c r="G53" s="31">
        <v>146284.6</v>
      </c>
      <c r="H53" s="32">
        <v>46022</v>
      </c>
      <c r="I53" s="33"/>
      <c r="J53" s="58">
        <f>IF(M53&gt;0,G53,0)</f>
        <v>146284.6</v>
      </c>
      <c r="K53" s="64">
        <f>IF(J53&gt;0,0,G53)</f>
        <v>0</v>
      </c>
      <c r="L53" s="59" t="str">
        <f>IF(J53&gt;0,"Completo","Pendiente")</f>
        <v>Completo</v>
      </c>
      <c r="M53" s="34">
        <v>3458</v>
      </c>
      <c r="N53" s="35">
        <v>45919</v>
      </c>
    </row>
    <row r="54" spans="1:14" ht="47.25" customHeight="1" x14ac:dyDescent="0.3">
      <c r="B54" s="51">
        <v>45</v>
      </c>
      <c r="C54" s="28" t="s">
        <v>32</v>
      </c>
      <c r="D54" s="29" t="s">
        <v>316</v>
      </c>
      <c r="E54" s="46" t="s">
        <v>101</v>
      </c>
      <c r="F54" s="30">
        <v>45896</v>
      </c>
      <c r="G54" s="31">
        <v>119652</v>
      </c>
      <c r="H54" s="32">
        <v>46022</v>
      </c>
      <c r="I54" s="33"/>
      <c r="J54" s="58">
        <f>IF(M54&gt;0,G54,0)</f>
        <v>119652</v>
      </c>
      <c r="K54" s="64">
        <f>IF(J54&gt;0,0,G54)</f>
        <v>0</v>
      </c>
      <c r="L54" s="59" t="str">
        <f>IF(J54&gt;0,"Completo","Pendiente")</f>
        <v>Completo</v>
      </c>
      <c r="M54" s="34">
        <v>3458</v>
      </c>
      <c r="N54" s="35">
        <v>45919</v>
      </c>
    </row>
    <row r="55" spans="1:14" ht="48.75" customHeight="1" x14ac:dyDescent="0.3">
      <c r="B55" s="51">
        <v>46</v>
      </c>
      <c r="C55" s="28" t="s">
        <v>32</v>
      </c>
      <c r="D55" s="29" t="s">
        <v>317</v>
      </c>
      <c r="E55" s="46" t="s">
        <v>102</v>
      </c>
      <c r="F55" s="30">
        <v>45896</v>
      </c>
      <c r="G55" s="31">
        <v>402632.87</v>
      </c>
      <c r="H55" s="32">
        <v>46022</v>
      </c>
      <c r="I55" s="33"/>
      <c r="J55" s="58">
        <f>IF(M55&gt;0,G55,0)</f>
        <v>402632.87</v>
      </c>
      <c r="K55" s="64">
        <f>IF(J55&gt;0,0,G55)</f>
        <v>0</v>
      </c>
      <c r="L55" s="59" t="str">
        <f>IF(J55&gt;0,"Completo","Pendiente")</f>
        <v>Completo</v>
      </c>
      <c r="M55" s="34">
        <v>3458</v>
      </c>
      <c r="N55" s="35">
        <v>45919</v>
      </c>
    </row>
    <row r="56" spans="1:14" ht="34.5" customHeight="1" x14ac:dyDescent="0.3">
      <c r="B56" s="51">
        <v>47</v>
      </c>
      <c r="C56" s="63" t="s">
        <v>33</v>
      </c>
      <c r="D56" s="53" t="s">
        <v>34</v>
      </c>
      <c r="E56" s="54" t="s">
        <v>20</v>
      </c>
      <c r="F56" s="55">
        <v>45898</v>
      </c>
      <c r="G56" s="64">
        <v>826685.02</v>
      </c>
      <c r="H56" s="57">
        <v>46022</v>
      </c>
      <c r="I56" s="33"/>
      <c r="J56" s="58">
        <f>IF(M56&gt;0,G56,0)</f>
        <v>826685.02</v>
      </c>
      <c r="K56" s="64">
        <f>IF(J56&gt;0,0,G56)</f>
        <v>0</v>
      </c>
      <c r="L56" s="59" t="str">
        <f>IF(J56&gt;0,"Completo","Pendiente")</f>
        <v>Completo</v>
      </c>
      <c r="M56" s="34">
        <v>3475</v>
      </c>
      <c r="N56" s="35">
        <v>45919</v>
      </c>
    </row>
    <row r="57" spans="1:14" ht="33" x14ac:dyDescent="0.3">
      <c r="B57" s="51">
        <v>48</v>
      </c>
      <c r="C57" s="63" t="s">
        <v>35</v>
      </c>
      <c r="D57" s="53" t="s">
        <v>36</v>
      </c>
      <c r="E57" s="54" t="s">
        <v>37</v>
      </c>
      <c r="F57" s="55">
        <v>45898</v>
      </c>
      <c r="G57" s="64">
        <v>142600</v>
      </c>
      <c r="H57" s="57">
        <v>46387</v>
      </c>
      <c r="I57" s="33"/>
      <c r="J57" s="58">
        <f>IF(M57&gt;0,G57,0)</f>
        <v>142600</v>
      </c>
      <c r="K57" s="64">
        <f>IF(J57&gt;0,0,G57)</f>
        <v>0</v>
      </c>
      <c r="L57" s="59" t="str">
        <f>IF(J57&gt;0,"Completo","Pendiente")</f>
        <v>Completo</v>
      </c>
      <c r="M57" s="34">
        <v>3429</v>
      </c>
      <c r="N57" s="35">
        <v>45917</v>
      </c>
    </row>
    <row r="58" spans="1:14" ht="40.5" customHeight="1" x14ac:dyDescent="0.3">
      <c r="B58" s="51">
        <v>49</v>
      </c>
      <c r="C58" s="28" t="s">
        <v>164</v>
      </c>
      <c r="D58" s="29" t="s">
        <v>165</v>
      </c>
      <c r="E58" s="46" t="s">
        <v>37</v>
      </c>
      <c r="F58" s="30">
        <v>45898</v>
      </c>
      <c r="G58" s="31">
        <v>142600</v>
      </c>
      <c r="H58" s="32">
        <v>46387</v>
      </c>
      <c r="I58" s="33"/>
      <c r="J58" s="58">
        <f>IF(M58&gt;0,G58,0)</f>
        <v>142600</v>
      </c>
      <c r="K58" s="64">
        <f>IF(J58&gt;0,0,G58)</f>
        <v>0</v>
      </c>
      <c r="L58" s="59" t="str">
        <f>IF(J58&gt;0,"Completo","Pendiente")</f>
        <v>Completo</v>
      </c>
      <c r="M58" s="34">
        <v>3429</v>
      </c>
      <c r="N58" s="35">
        <v>45917</v>
      </c>
    </row>
    <row r="59" spans="1:14" ht="27" x14ac:dyDescent="0.3">
      <c r="B59" s="51">
        <v>50</v>
      </c>
      <c r="C59" s="28" t="s">
        <v>33</v>
      </c>
      <c r="D59" s="29" t="s">
        <v>171</v>
      </c>
      <c r="E59" s="46" t="s">
        <v>319</v>
      </c>
      <c r="F59" s="30">
        <v>45898</v>
      </c>
      <c r="G59" s="31">
        <v>1408100.78</v>
      </c>
      <c r="H59" s="32">
        <v>46022</v>
      </c>
      <c r="I59" s="33"/>
      <c r="J59" s="58">
        <f>IF(M59&gt;0,G59,0)</f>
        <v>1408100.78</v>
      </c>
      <c r="K59" s="64">
        <f>IF(J59&gt;0,0,G59)</f>
        <v>0</v>
      </c>
      <c r="L59" s="59" t="str">
        <f>IF(J59&gt;0,"Completo","Pendiente")</f>
        <v>Completo</v>
      </c>
      <c r="M59" s="34">
        <v>3468</v>
      </c>
      <c r="N59" s="35">
        <v>45919</v>
      </c>
    </row>
    <row r="60" spans="1:14" ht="45.75" customHeight="1" x14ac:dyDescent="0.3">
      <c r="B60" s="51">
        <v>51</v>
      </c>
      <c r="C60" s="28" t="s">
        <v>196</v>
      </c>
      <c r="D60" s="29" t="s">
        <v>197</v>
      </c>
      <c r="E60" s="46" t="s">
        <v>356</v>
      </c>
      <c r="F60" s="30">
        <v>45898</v>
      </c>
      <c r="G60" s="31">
        <v>23731618.829999998</v>
      </c>
      <c r="H60" s="32">
        <v>46022</v>
      </c>
      <c r="I60" s="33"/>
      <c r="J60" s="58">
        <f>IF(M60&gt;0,G60,0)</f>
        <v>23731618.829999998</v>
      </c>
      <c r="K60" s="64">
        <f>IF(J60&gt;0,0,G60)</f>
        <v>0</v>
      </c>
      <c r="L60" s="59" t="str">
        <f>IF(J60&gt;0,"Completo","Pendiente")</f>
        <v>Completo</v>
      </c>
      <c r="M60" s="34" t="s">
        <v>219</v>
      </c>
      <c r="N60" s="35" t="s">
        <v>229</v>
      </c>
    </row>
    <row r="61" spans="1:14" ht="45.75" customHeight="1" x14ac:dyDescent="0.3">
      <c r="B61" s="51">
        <v>52</v>
      </c>
      <c r="C61" s="28" t="s">
        <v>127</v>
      </c>
      <c r="D61" s="29" t="s">
        <v>128</v>
      </c>
      <c r="E61" s="46" t="s">
        <v>304</v>
      </c>
      <c r="F61" s="30">
        <v>45901</v>
      </c>
      <c r="G61" s="31">
        <v>2139799.8199999998</v>
      </c>
      <c r="H61" s="32">
        <v>46387</v>
      </c>
      <c r="I61" s="33"/>
      <c r="J61" s="58">
        <f>IF(M61&gt;0,G61,0)</f>
        <v>2139799.8199999998</v>
      </c>
      <c r="K61" s="64">
        <f>IF(J61&gt;0,0,G61)</f>
        <v>0</v>
      </c>
      <c r="L61" s="59" t="str">
        <f>IF(J61&gt;0,"Completo","Pendiente")</f>
        <v>Completo</v>
      </c>
      <c r="M61" s="34">
        <v>3185</v>
      </c>
      <c r="N61" s="35">
        <v>45903</v>
      </c>
    </row>
    <row r="62" spans="1:14" ht="48" customHeight="1" x14ac:dyDescent="0.3">
      <c r="B62" s="51">
        <v>53</v>
      </c>
      <c r="C62" s="28" t="s">
        <v>129</v>
      </c>
      <c r="D62" s="29" t="s">
        <v>130</v>
      </c>
      <c r="E62" s="46" t="s">
        <v>305</v>
      </c>
      <c r="F62" s="30">
        <v>45901</v>
      </c>
      <c r="G62" s="31">
        <v>300000</v>
      </c>
      <c r="H62" s="32">
        <v>46387</v>
      </c>
      <c r="I62" s="33"/>
      <c r="J62" s="58">
        <f>IF(M62&gt;0,G62,0)</f>
        <v>300000</v>
      </c>
      <c r="K62" s="64">
        <f>IF(J62&gt;0,0,G62)</f>
        <v>0</v>
      </c>
      <c r="L62" s="59" t="str">
        <f>IF(J62&gt;0,"Completo","Pendiente")</f>
        <v>Completo</v>
      </c>
      <c r="M62" s="34">
        <v>3186</v>
      </c>
      <c r="N62" s="35">
        <v>45903</v>
      </c>
    </row>
    <row r="63" spans="1:14" ht="27" x14ac:dyDescent="0.3">
      <c r="B63" s="51">
        <v>54</v>
      </c>
      <c r="C63" s="28" t="s">
        <v>137</v>
      </c>
      <c r="D63" s="29" t="s">
        <v>138</v>
      </c>
      <c r="E63" s="46" t="s">
        <v>306</v>
      </c>
      <c r="F63" s="30">
        <v>45901</v>
      </c>
      <c r="G63" s="31">
        <v>68336.2</v>
      </c>
      <c r="H63" s="32">
        <v>46387</v>
      </c>
      <c r="I63" s="33"/>
      <c r="J63" s="58">
        <f>IF(M63&gt;0,G63,0)</f>
        <v>68336.2</v>
      </c>
      <c r="K63" s="64">
        <f>IF(J63&gt;0,0,G63)</f>
        <v>0</v>
      </c>
      <c r="L63" s="59" t="str">
        <f>IF(J63&gt;0,"Completo","Pendiente")</f>
        <v>Completo</v>
      </c>
      <c r="M63" s="34">
        <v>3235</v>
      </c>
      <c r="N63" s="35">
        <v>45903</v>
      </c>
    </row>
    <row r="64" spans="1:14" ht="53.25" customHeight="1" x14ac:dyDescent="0.3">
      <c r="B64" s="51">
        <v>55</v>
      </c>
      <c r="C64" s="100" t="s">
        <v>139</v>
      </c>
      <c r="D64" s="29" t="s">
        <v>140</v>
      </c>
      <c r="E64" s="46" t="s">
        <v>362</v>
      </c>
      <c r="F64" s="30">
        <v>45901</v>
      </c>
      <c r="G64" s="31">
        <v>668365.49</v>
      </c>
      <c r="H64" s="32">
        <v>46022</v>
      </c>
      <c r="I64" s="33"/>
      <c r="J64" s="58">
        <f>IF(M64&gt;0,G64,0)</f>
        <v>668365.49</v>
      </c>
      <c r="K64" s="64">
        <f>IF(J64&gt;0,0,G64)</f>
        <v>0</v>
      </c>
      <c r="L64" s="59" t="str">
        <f>IF(J64&gt;0,"Completo","Pendiente")</f>
        <v>Completo</v>
      </c>
      <c r="M64" s="34">
        <v>3274</v>
      </c>
      <c r="N64" s="35">
        <v>45905</v>
      </c>
    </row>
    <row r="65" spans="2:14" ht="27" x14ac:dyDescent="0.3">
      <c r="B65" s="51">
        <v>56</v>
      </c>
      <c r="C65" s="28" t="s">
        <v>152</v>
      </c>
      <c r="D65" s="29" t="s">
        <v>153</v>
      </c>
      <c r="E65" s="46" t="s">
        <v>263</v>
      </c>
      <c r="F65" s="30">
        <v>45901</v>
      </c>
      <c r="G65" s="31">
        <v>3690</v>
      </c>
      <c r="H65" s="32">
        <v>46387</v>
      </c>
      <c r="I65" s="33"/>
      <c r="J65" s="58">
        <f>IF(M65&gt;0,G65,0)</f>
        <v>3690</v>
      </c>
      <c r="K65" s="64">
        <f>IF(J65&gt;0,0,G65)</f>
        <v>0</v>
      </c>
      <c r="L65" s="59" t="str">
        <f>IF(J65&gt;0,"Completo","Pendiente")</f>
        <v>Completo</v>
      </c>
      <c r="M65" s="34" t="s">
        <v>211</v>
      </c>
      <c r="N65" s="35" t="s">
        <v>226</v>
      </c>
    </row>
    <row r="66" spans="2:14" ht="66.75" customHeight="1" x14ac:dyDescent="0.3">
      <c r="B66" s="51">
        <v>57</v>
      </c>
      <c r="C66" s="28" t="s">
        <v>160</v>
      </c>
      <c r="D66" s="92" t="s">
        <v>161</v>
      </c>
      <c r="E66" s="93" t="s">
        <v>314</v>
      </c>
      <c r="F66" s="94">
        <v>45901</v>
      </c>
      <c r="G66" s="95">
        <v>2818.76</v>
      </c>
      <c r="H66" s="96">
        <v>46022</v>
      </c>
      <c r="I66" s="33"/>
      <c r="J66" s="97">
        <f>IF(M66&gt;0,G66,0)</f>
        <v>2818.76</v>
      </c>
      <c r="K66" s="98">
        <f>IF(J66&gt;0,0,G66)</f>
        <v>0</v>
      </c>
      <c r="L66" s="99" t="str">
        <f>IF(J66&gt;0,"Completo","Pendiente")</f>
        <v>Completo</v>
      </c>
      <c r="M66" s="34">
        <v>3415</v>
      </c>
      <c r="N66" s="35">
        <v>45917</v>
      </c>
    </row>
    <row r="67" spans="2:14" ht="36.75" customHeight="1" x14ac:dyDescent="0.3">
      <c r="B67" s="51">
        <v>58</v>
      </c>
      <c r="C67" s="100" t="s">
        <v>162</v>
      </c>
      <c r="D67" s="92" t="s">
        <v>163</v>
      </c>
      <c r="E67" s="93" t="s">
        <v>361</v>
      </c>
      <c r="F67" s="94">
        <v>45901</v>
      </c>
      <c r="G67" s="95">
        <v>188800</v>
      </c>
      <c r="H67" s="96">
        <v>46022</v>
      </c>
      <c r="I67" s="33"/>
      <c r="J67" s="97">
        <f>IF(M67&gt;0,G67,0)</f>
        <v>188800</v>
      </c>
      <c r="K67" s="98">
        <f>IF(J67&gt;0,0,G67)</f>
        <v>0</v>
      </c>
      <c r="L67" s="99" t="str">
        <f>IF(J67&gt;0,"Completo","Pendiente")</f>
        <v>Completo</v>
      </c>
      <c r="M67" s="34">
        <v>3423</v>
      </c>
      <c r="N67" s="35">
        <v>45917</v>
      </c>
    </row>
    <row r="68" spans="2:14" ht="39" customHeight="1" x14ac:dyDescent="0.3">
      <c r="B68" s="51">
        <v>59</v>
      </c>
      <c r="C68" s="28" t="s">
        <v>180</v>
      </c>
      <c r="D68" s="29" t="s">
        <v>181</v>
      </c>
      <c r="E68" s="46" t="s">
        <v>352</v>
      </c>
      <c r="F68" s="30">
        <v>45901</v>
      </c>
      <c r="G68" s="31">
        <v>81892</v>
      </c>
      <c r="H68" s="32">
        <v>46387</v>
      </c>
      <c r="I68" s="33"/>
      <c r="J68" s="58">
        <f>IF(M68&gt;0,G68,0)</f>
        <v>81892</v>
      </c>
      <c r="K68" s="64">
        <f>IF(J68&gt;0,0,G68)</f>
        <v>0</v>
      </c>
      <c r="L68" s="59" t="str">
        <f>IF(J68&gt;0,"Completo","Pendiente")</f>
        <v>Completo</v>
      </c>
      <c r="M68" s="34">
        <v>3499</v>
      </c>
      <c r="N68" s="35">
        <v>45922</v>
      </c>
    </row>
    <row r="69" spans="2:14" ht="27" x14ac:dyDescent="0.3">
      <c r="B69" s="51">
        <v>60</v>
      </c>
      <c r="C69" s="28" t="s">
        <v>243</v>
      </c>
      <c r="D69" s="29" t="s">
        <v>244</v>
      </c>
      <c r="E69" s="46" t="s">
        <v>234</v>
      </c>
      <c r="F69" s="30">
        <v>45901</v>
      </c>
      <c r="G69" s="31">
        <v>10030</v>
      </c>
      <c r="H69" s="32">
        <v>46387</v>
      </c>
      <c r="I69" s="33"/>
      <c r="J69" s="58">
        <f>IF(M69&gt;0,G69,0)</f>
        <v>0</v>
      </c>
      <c r="K69" s="64">
        <f>IF(J69&gt;0,0,G69)</f>
        <v>10030</v>
      </c>
      <c r="L69" s="59" t="str">
        <f>IF(J69&gt;0,"Completo","Pendiente")</f>
        <v>Pendiente</v>
      </c>
      <c r="M69" s="34"/>
      <c r="N69" s="35"/>
    </row>
    <row r="70" spans="2:14" ht="53.25" customHeight="1" x14ac:dyDescent="0.3">
      <c r="B70" s="51">
        <v>61</v>
      </c>
      <c r="C70" s="28" t="s">
        <v>52</v>
      </c>
      <c r="D70" s="29" t="s">
        <v>264</v>
      </c>
      <c r="E70" s="46" t="s">
        <v>265</v>
      </c>
      <c r="F70" s="30">
        <v>45901</v>
      </c>
      <c r="G70" s="31">
        <v>19610.349999999999</v>
      </c>
      <c r="H70" s="32">
        <v>46022</v>
      </c>
      <c r="I70" s="33"/>
      <c r="J70" s="58">
        <f>IF(M70&gt;0,G70,0)</f>
        <v>0</v>
      </c>
      <c r="K70" s="64">
        <f>IF(J70&gt;0,0,G70)</f>
        <v>19610.349999999999</v>
      </c>
      <c r="L70" s="59" t="str">
        <f>IF(J70&gt;0,"Completo","Pendiente")</f>
        <v>Pendiente</v>
      </c>
      <c r="M70" s="34"/>
      <c r="N70" s="35"/>
    </row>
    <row r="71" spans="2:14" ht="27" x14ac:dyDescent="0.3">
      <c r="B71" s="51">
        <v>62</v>
      </c>
      <c r="C71" s="28" t="s">
        <v>52</v>
      </c>
      <c r="D71" s="29" t="s">
        <v>274</v>
      </c>
      <c r="E71" s="46" t="s">
        <v>275</v>
      </c>
      <c r="F71" s="30">
        <v>45901</v>
      </c>
      <c r="G71" s="31">
        <v>41460.92</v>
      </c>
      <c r="H71" s="32">
        <v>46022</v>
      </c>
      <c r="I71" s="33"/>
      <c r="J71" s="58">
        <f>IF(M71&gt;0,G71,0)</f>
        <v>0</v>
      </c>
      <c r="K71" s="64">
        <f>IF(J71&gt;0,0,G71)</f>
        <v>41460.92</v>
      </c>
      <c r="L71" s="59" t="str">
        <f>IF(J71&gt;0,"Completo","Pendiente")</f>
        <v>Pendiente</v>
      </c>
      <c r="M71" s="34"/>
      <c r="N71" s="35"/>
    </row>
    <row r="72" spans="2:14" ht="33" customHeight="1" x14ac:dyDescent="0.3">
      <c r="B72" s="51">
        <v>63</v>
      </c>
      <c r="C72" s="28" t="s">
        <v>52</v>
      </c>
      <c r="D72" s="29" t="s">
        <v>276</v>
      </c>
      <c r="E72" s="46" t="s">
        <v>277</v>
      </c>
      <c r="F72" s="30">
        <v>45901</v>
      </c>
      <c r="G72" s="31">
        <v>49102.44</v>
      </c>
      <c r="H72" s="32">
        <v>46022</v>
      </c>
      <c r="I72" s="33"/>
      <c r="J72" s="58">
        <f>IF(M72&gt;0,G72,0)</f>
        <v>0</v>
      </c>
      <c r="K72" s="64">
        <f>IF(J72&gt;0,0,G72)</f>
        <v>49102.44</v>
      </c>
      <c r="L72" s="59" t="str">
        <f>IF(J72&gt;0,"Completo","Pendiente")</f>
        <v>Pendiente</v>
      </c>
      <c r="M72" s="34"/>
      <c r="N72" s="35"/>
    </row>
    <row r="73" spans="2:14" ht="27" x14ac:dyDescent="0.3">
      <c r="B73" s="51">
        <v>64</v>
      </c>
      <c r="C73" s="28" t="s">
        <v>52</v>
      </c>
      <c r="D73" s="29" t="s">
        <v>278</v>
      </c>
      <c r="E73" s="46" t="s">
        <v>279</v>
      </c>
      <c r="F73" s="30">
        <v>45901</v>
      </c>
      <c r="G73" s="31">
        <v>58037.11</v>
      </c>
      <c r="H73" s="32">
        <v>46022</v>
      </c>
      <c r="I73" s="33"/>
      <c r="J73" s="58">
        <f>IF(M73&gt;0,G73,0)</f>
        <v>0</v>
      </c>
      <c r="K73" s="64">
        <f>IF(J73&gt;0,0,G73)</f>
        <v>58037.11</v>
      </c>
      <c r="L73" s="59" t="str">
        <f>IF(J73&gt;0,"Completo","Pendiente")</f>
        <v>Pendiente</v>
      </c>
      <c r="M73" s="34"/>
      <c r="N73" s="35"/>
    </row>
    <row r="74" spans="2:14" ht="54" customHeight="1" x14ac:dyDescent="0.3">
      <c r="B74" s="51">
        <v>65</v>
      </c>
      <c r="C74" s="28" t="s">
        <v>52</v>
      </c>
      <c r="D74" s="29" t="s">
        <v>284</v>
      </c>
      <c r="E74" s="46" t="s">
        <v>285</v>
      </c>
      <c r="F74" s="30">
        <v>45901</v>
      </c>
      <c r="G74" s="31">
        <v>13506.52</v>
      </c>
      <c r="H74" s="32">
        <v>46022</v>
      </c>
      <c r="I74" s="33"/>
      <c r="J74" s="58">
        <f>IF(M74&gt;0,G74,0)</f>
        <v>0</v>
      </c>
      <c r="K74" s="64">
        <f>IF(J74&gt;0,0,G74)</f>
        <v>13506.52</v>
      </c>
      <c r="L74" s="59" t="str">
        <f>IF(J74&gt;0,"Completo","Pendiente")</f>
        <v>Pendiente</v>
      </c>
      <c r="M74" s="34"/>
      <c r="N74" s="35"/>
    </row>
    <row r="75" spans="2:14" ht="27" x14ac:dyDescent="0.3">
      <c r="B75" s="51">
        <v>66</v>
      </c>
      <c r="C75" s="28" t="s">
        <v>52</v>
      </c>
      <c r="D75" s="29" t="s">
        <v>286</v>
      </c>
      <c r="E75" s="46" t="s">
        <v>287</v>
      </c>
      <c r="F75" s="30">
        <v>45901</v>
      </c>
      <c r="G75" s="31">
        <v>17565.439999999999</v>
      </c>
      <c r="H75" s="32">
        <v>46022</v>
      </c>
      <c r="I75" s="33"/>
      <c r="J75" s="58">
        <f>IF(M75&gt;0,G75,0)</f>
        <v>0</v>
      </c>
      <c r="K75" s="64">
        <f>IF(J75&gt;0,0,G75)</f>
        <v>17565.439999999999</v>
      </c>
      <c r="L75" s="59" t="str">
        <f>IF(J75&gt;0,"Completo","Pendiente")</f>
        <v>Pendiente</v>
      </c>
      <c r="M75" s="34"/>
      <c r="N75" s="35"/>
    </row>
    <row r="76" spans="2:14" ht="45.75" customHeight="1" x14ac:dyDescent="0.3">
      <c r="B76" s="51">
        <v>67</v>
      </c>
      <c r="C76" s="28" t="s">
        <v>141</v>
      </c>
      <c r="D76" s="29" t="s">
        <v>142</v>
      </c>
      <c r="E76" s="46" t="s">
        <v>307</v>
      </c>
      <c r="F76" s="30">
        <v>45902</v>
      </c>
      <c r="G76" s="31">
        <v>553123.79</v>
      </c>
      <c r="H76" s="32">
        <v>46387</v>
      </c>
      <c r="I76" s="33"/>
      <c r="J76" s="58">
        <f>IF(M76&gt;0,G76,0)</f>
        <v>553123.79</v>
      </c>
      <c r="K76" s="64">
        <f>IF(J76&gt;0,0,G76)</f>
        <v>0</v>
      </c>
      <c r="L76" s="59" t="str">
        <f>IF(J76&gt;0,"Completo","Pendiente")</f>
        <v>Completo</v>
      </c>
      <c r="M76" s="34" t="s">
        <v>205</v>
      </c>
      <c r="N76" s="35" t="s">
        <v>224</v>
      </c>
    </row>
    <row r="77" spans="2:14" ht="69" customHeight="1" x14ac:dyDescent="0.3">
      <c r="B77" s="51">
        <v>68</v>
      </c>
      <c r="C77" s="28" t="s">
        <v>31</v>
      </c>
      <c r="D77" s="29" t="s">
        <v>151</v>
      </c>
      <c r="E77" s="46" t="s">
        <v>311</v>
      </c>
      <c r="F77" s="30">
        <v>45902</v>
      </c>
      <c r="G77" s="31">
        <v>70800</v>
      </c>
      <c r="H77" s="32">
        <v>46022</v>
      </c>
      <c r="I77" s="33"/>
      <c r="J77" s="58">
        <f>IF(M77&gt;0,G77,0)</f>
        <v>70800</v>
      </c>
      <c r="K77" s="64">
        <f>IF(J77&gt;0,0,G77)</f>
        <v>0</v>
      </c>
      <c r="L77" s="59" t="str">
        <f>IF(J77&gt;0,"Completo","Pendiente")</f>
        <v>Completo</v>
      </c>
      <c r="M77" s="34" t="s">
        <v>210</v>
      </c>
      <c r="N77" s="35" t="s">
        <v>226</v>
      </c>
    </row>
    <row r="78" spans="2:14" ht="41.25" customHeight="1" x14ac:dyDescent="0.3">
      <c r="B78" s="51">
        <v>69</v>
      </c>
      <c r="C78" s="28" t="s">
        <v>154</v>
      </c>
      <c r="D78" s="29" t="s">
        <v>155</v>
      </c>
      <c r="E78" s="46" t="s">
        <v>312</v>
      </c>
      <c r="F78" s="30">
        <v>45902</v>
      </c>
      <c r="G78" s="31">
        <v>23600</v>
      </c>
      <c r="H78" s="32">
        <v>46387</v>
      </c>
      <c r="I78" s="33"/>
      <c r="J78" s="58">
        <f>IF(M78&gt;0,G78,0)</f>
        <v>23600</v>
      </c>
      <c r="K78" s="64">
        <f>IF(J78&gt;0,0,G78)</f>
        <v>0</v>
      </c>
      <c r="L78" s="59" t="str">
        <f>IF(J78&gt;0,"Completo","Pendiente")</f>
        <v>Completo</v>
      </c>
      <c r="M78" s="34" t="s">
        <v>212</v>
      </c>
      <c r="N78" s="35" t="s">
        <v>226</v>
      </c>
    </row>
    <row r="79" spans="2:14" ht="36.75" customHeight="1" x14ac:dyDescent="0.3">
      <c r="B79" s="51">
        <v>70</v>
      </c>
      <c r="C79" s="28" t="s">
        <v>174</v>
      </c>
      <c r="D79" s="29" t="s">
        <v>321</v>
      </c>
      <c r="E79" s="46" t="s">
        <v>336</v>
      </c>
      <c r="F79" s="30">
        <v>45902</v>
      </c>
      <c r="G79" s="31">
        <v>21712</v>
      </c>
      <c r="H79" s="32">
        <v>46387</v>
      </c>
      <c r="I79" s="33"/>
      <c r="J79" s="58">
        <f>IF(M79&gt;0,G79,0)</f>
        <v>21712</v>
      </c>
      <c r="K79" s="64">
        <f>IF(J79&gt;0,0,G79)</f>
        <v>0</v>
      </c>
      <c r="L79" s="59" t="str">
        <f>IF(J79&gt;0,"Completo","Pendiente")</f>
        <v>Completo</v>
      </c>
      <c r="M79" s="34">
        <v>3482</v>
      </c>
      <c r="N79" s="35">
        <v>45922</v>
      </c>
    </row>
    <row r="80" spans="2:14" ht="47.25" customHeight="1" x14ac:dyDescent="0.3">
      <c r="B80" s="51">
        <v>71</v>
      </c>
      <c r="C80" s="28" t="s">
        <v>174</v>
      </c>
      <c r="D80" s="29" t="s">
        <v>322</v>
      </c>
      <c r="E80" s="46" t="s">
        <v>337</v>
      </c>
      <c r="F80" s="30">
        <v>45902</v>
      </c>
      <c r="G80" s="31">
        <v>12065.5</v>
      </c>
      <c r="H80" s="32">
        <v>46387</v>
      </c>
      <c r="I80" s="33"/>
      <c r="J80" s="58">
        <f>IF(M80&gt;0,G80,0)</f>
        <v>12065.5</v>
      </c>
      <c r="K80" s="64">
        <f>IF(J80&gt;0,0,G80)</f>
        <v>0</v>
      </c>
      <c r="L80" s="59" t="str">
        <f>IF(J80&gt;0,"Completo","Pendiente")</f>
        <v>Completo</v>
      </c>
      <c r="M80" s="34">
        <v>3482</v>
      </c>
      <c r="N80" s="35">
        <v>45922</v>
      </c>
    </row>
    <row r="81" spans="2:14" ht="51.75" customHeight="1" x14ac:dyDescent="0.3">
      <c r="B81" s="51">
        <v>72</v>
      </c>
      <c r="C81" s="28" t="s">
        <v>174</v>
      </c>
      <c r="D81" s="29" t="s">
        <v>341</v>
      </c>
      <c r="E81" s="46" t="s">
        <v>340</v>
      </c>
      <c r="F81" s="30">
        <v>45902</v>
      </c>
      <c r="G81" s="31">
        <v>8230.5</v>
      </c>
      <c r="H81" s="32">
        <v>46387</v>
      </c>
      <c r="I81" s="33"/>
      <c r="J81" s="58">
        <f>IF(M81&gt;0,G81,0)</f>
        <v>8230.5</v>
      </c>
      <c r="K81" s="64">
        <f>IF(J81&gt;0,0,G81)</f>
        <v>0</v>
      </c>
      <c r="L81" s="59" t="str">
        <f>IF(J81&gt;0,"Completo","Pendiente")</f>
        <v>Completo</v>
      </c>
      <c r="M81" s="34">
        <v>3482</v>
      </c>
      <c r="N81" s="35">
        <v>45922</v>
      </c>
    </row>
    <row r="82" spans="2:14" ht="56.25" customHeight="1" x14ac:dyDescent="0.3">
      <c r="B82" s="51">
        <v>73</v>
      </c>
      <c r="C82" s="28" t="s">
        <v>174</v>
      </c>
      <c r="D82" s="29" t="s">
        <v>342</v>
      </c>
      <c r="E82" s="46" t="s">
        <v>338</v>
      </c>
      <c r="F82" s="30">
        <v>45902</v>
      </c>
      <c r="G82" s="31">
        <v>9440</v>
      </c>
      <c r="H82" s="32">
        <v>46387</v>
      </c>
      <c r="I82" s="33"/>
      <c r="J82" s="58">
        <f>IF(M82&gt;0,G82,0)</f>
        <v>9440</v>
      </c>
      <c r="K82" s="64">
        <f>IF(J82&gt;0,0,G82)</f>
        <v>0</v>
      </c>
      <c r="L82" s="59" t="str">
        <f>IF(J82&gt;0,"Completo","Pendiente")</f>
        <v>Completo</v>
      </c>
      <c r="M82" s="34">
        <v>3482</v>
      </c>
      <c r="N82" s="35">
        <v>45922</v>
      </c>
    </row>
    <row r="83" spans="2:14" ht="48" customHeight="1" x14ac:dyDescent="0.3">
      <c r="B83" s="51">
        <v>74</v>
      </c>
      <c r="C83" s="28" t="s">
        <v>174</v>
      </c>
      <c r="D83" s="29" t="s">
        <v>343</v>
      </c>
      <c r="E83" s="46" t="s">
        <v>339</v>
      </c>
      <c r="F83" s="30">
        <v>45902</v>
      </c>
      <c r="G83" s="31">
        <v>8879.5</v>
      </c>
      <c r="H83" s="32">
        <v>46387</v>
      </c>
      <c r="I83" s="33"/>
      <c r="J83" s="58">
        <f>IF(M83&gt;0,G83,0)</f>
        <v>8879.5</v>
      </c>
      <c r="K83" s="64">
        <f>IF(J83&gt;0,0,G83)</f>
        <v>0</v>
      </c>
      <c r="L83" s="59" t="str">
        <f>IF(J83&gt;0,"Completo","Pendiente")</f>
        <v>Completo</v>
      </c>
      <c r="M83" s="34">
        <v>3482</v>
      </c>
      <c r="N83" s="35">
        <v>45922</v>
      </c>
    </row>
    <row r="84" spans="2:14" ht="48.75" customHeight="1" x14ac:dyDescent="0.3">
      <c r="B84" s="51">
        <v>75</v>
      </c>
      <c r="C84" s="28" t="s">
        <v>52</v>
      </c>
      <c r="D84" s="29" t="s">
        <v>266</v>
      </c>
      <c r="E84" s="46" t="s">
        <v>267</v>
      </c>
      <c r="F84" s="30">
        <v>45902</v>
      </c>
      <c r="G84" s="31">
        <v>11016.74</v>
      </c>
      <c r="H84" s="32">
        <v>46022</v>
      </c>
      <c r="I84" s="33"/>
      <c r="J84" s="58">
        <f>IF(M84&gt;0,G84,0)</f>
        <v>0</v>
      </c>
      <c r="K84" s="64">
        <f>IF(J84&gt;0,0,G84)</f>
        <v>11016.74</v>
      </c>
      <c r="L84" s="59" t="str">
        <f>IF(J84&gt;0,"Completo","Pendiente")</f>
        <v>Pendiente</v>
      </c>
      <c r="M84" s="34"/>
      <c r="N84" s="35"/>
    </row>
    <row r="85" spans="2:14" ht="53.25" customHeight="1" x14ac:dyDescent="0.3">
      <c r="B85" s="51">
        <v>76</v>
      </c>
      <c r="C85" s="28" t="s">
        <v>52</v>
      </c>
      <c r="D85" s="29" t="s">
        <v>268</v>
      </c>
      <c r="E85" s="46" t="s">
        <v>269</v>
      </c>
      <c r="F85" s="30">
        <v>45902</v>
      </c>
      <c r="G85" s="31">
        <v>17188.86</v>
      </c>
      <c r="H85" s="32">
        <v>46022</v>
      </c>
      <c r="I85" s="33"/>
      <c r="J85" s="58">
        <f>IF(M85&gt;0,G85,0)</f>
        <v>0</v>
      </c>
      <c r="K85" s="64">
        <f>IF(J85&gt;0,0,G85)</f>
        <v>17188.86</v>
      </c>
      <c r="L85" s="59" t="str">
        <f>IF(J85&gt;0,"Completo","Pendiente")</f>
        <v>Pendiente</v>
      </c>
      <c r="M85" s="34"/>
      <c r="N85" s="35"/>
    </row>
    <row r="86" spans="2:14" ht="27" x14ac:dyDescent="0.3">
      <c r="B86" s="51">
        <v>77</v>
      </c>
      <c r="C86" s="28" t="s">
        <v>242</v>
      </c>
      <c r="D86" s="29" t="s">
        <v>303</v>
      </c>
      <c r="E86" s="46" t="s">
        <v>233</v>
      </c>
      <c r="F86" s="30">
        <v>45903</v>
      </c>
      <c r="G86" s="31">
        <v>16550.05</v>
      </c>
      <c r="H86" s="32">
        <v>46022</v>
      </c>
      <c r="I86" s="33"/>
      <c r="J86" s="58">
        <f>IF(M86&gt;0,G86,0)</f>
        <v>0</v>
      </c>
      <c r="K86" s="64">
        <f>IF(J86&gt;0,0,G86)</f>
        <v>16550.05</v>
      </c>
      <c r="L86" s="59" t="str">
        <f>IF(J86&gt;0,"Completo","Pendiente")</f>
        <v>Pendiente</v>
      </c>
      <c r="M86" s="34"/>
      <c r="N86" s="35"/>
    </row>
    <row r="87" spans="2:14" ht="63" customHeight="1" x14ac:dyDescent="0.3">
      <c r="B87" s="51">
        <v>78</v>
      </c>
      <c r="C87" s="28" t="s">
        <v>52</v>
      </c>
      <c r="D87" s="29" t="s">
        <v>272</v>
      </c>
      <c r="E87" s="46" t="s">
        <v>273</v>
      </c>
      <c r="F87" s="30">
        <v>45903</v>
      </c>
      <c r="G87" s="31">
        <v>58454.8</v>
      </c>
      <c r="H87" s="32">
        <v>46022</v>
      </c>
      <c r="I87" s="33"/>
      <c r="J87" s="58">
        <f>IF(M87&gt;0,G87,0)</f>
        <v>0</v>
      </c>
      <c r="K87" s="64">
        <f>IF(J87&gt;0,0,G87)</f>
        <v>58454.8</v>
      </c>
      <c r="L87" s="59" t="str">
        <f>IF(J87&gt;0,"Completo","Pendiente")</f>
        <v>Pendiente</v>
      </c>
      <c r="M87" s="34"/>
      <c r="N87" s="35"/>
    </row>
    <row r="88" spans="2:14" ht="27" x14ac:dyDescent="0.3">
      <c r="B88" s="51">
        <v>79</v>
      </c>
      <c r="C88" s="28" t="s">
        <v>52</v>
      </c>
      <c r="D88" s="29" t="s">
        <v>288</v>
      </c>
      <c r="E88" s="46" t="s">
        <v>289</v>
      </c>
      <c r="F88" s="30">
        <v>45903</v>
      </c>
      <c r="G88" s="31">
        <v>30179.96</v>
      </c>
      <c r="H88" s="32">
        <v>46022</v>
      </c>
      <c r="I88" s="33"/>
      <c r="J88" s="58">
        <f>IF(M88&gt;0,G88,0)</f>
        <v>0</v>
      </c>
      <c r="K88" s="64">
        <f>IF(J88&gt;0,0,G88)</f>
        <v>30179.96</v>
      </c>
      <c r="L88" s="59" t="str">
        <f>IF(J88&gt;0,"Completo","Pendiente")</f>
        <v>Pendiente</v>
      </c>
      <c r="M88" s="34"/>
      <c r="N88" s="35"/>
    </row>
    <row r="89" spans="2:14" ht="41.25" customHeight="1" x14ac:dyDescent="0.3">
      <c r="B89" s="51">
        <v>80</v>
      </c>
      <c r="C89" s="101" t="s">
        <v>156</v>
      </c>
      <c r="D89" s="92" t="s">
        <v>157</v>
      </c>
      <c r="E89" s="93" t="s">
        <v>324</v>
      </c>
      <c r="F89" s="94">
        <v>45904</v>
      </c>
      <c r="G89" s="95">
        <v>25776.78</v>
      </c>
      <c r="H89" s="96">
        <v>46022</v>
      </c>
      <c r="I89" s="33"/>
      <c r="J89" s="97">
        <f>IF(M89&gt;0,G89,0)</f>
        <v>25776.78</v>
      </c>
      <c r="K89" s="98">
        <f>IF(J89&gt;0,0,G89)</f>
        <v>0</v>
      </c>
      <c r="L89" s="99" t="str">
        <f>IF(J89&gt;0,"Completo","Pendiente")</f>
        <v>Completo</v>
      </c>
      <c r="M89" s="34" t="s">
        <v>213</v>
      </c>
      <c r="N89" s="35" t="s">
        <v>226</v>
      </c>
    </row>
    <row r="90" spans="2:14" ht="42.75" customHeight="1" x14ac:dyDescent="0.3">
      <c r="B90" s="51">
        <v>81</v>
      </c>
      <c r="C90" s="28" t="s">
        <v>158</v>
      </c>
      <c r="D90" s="92" t="s">
        <v>159</v>
      </c>
      <c r="E90" s="93" t="s">
        <v>313</v>
      </c>
      <c r="F90" s="94">
        <v>45904</v>
      </c>
      <c r="G90" s="95">
        <v>1203600</v>
      </c>
      <c r="H90" s="96">
        <v>46387</v>
      </c>
      <c r="I90" s="33"/>
      <c r="J90" s="97">
        <f>IF(M90&gt;0,G90,0)</f>
        <v>1203600</v>
      </c>
      <c r="K90" s="98">
        <f>IF(J90&gt;0,0,G90)</f>
        <v>0</v>
      </c>
      <c r="L90" s="99" t="str">
        <f>IF(J90&gt;0,"Completo","Pendiente")</f>
        <v>Completo</v>
      </c>
      <c r="M90" s="34" t="s">
        <v>214</v>
      </c>
      <c r="N90" s="35" t="s">
        <v>227</v>
      </c>
    </row>
    <row r="91" spans="2:14" ht="58.5" customHeight="1" x14ac:dyDescent="0.3">
      <c r="B91" s="51">
        <v>82</v>
      </c>
      <c r="C91" s="28" t="s">
        <v>18</v>
      </c>
      <c r="D91" s="29" t="s">
        <v>330</v>
      </c>
      <c r="E91" s="46" t="s">
        <v>334</v>
      </c>
      <c r="F91" s="30">
        <v>45904</v>
      </c>
      <c r="G91" s="31">
        <v>98.08</v>
      </c>
      <c r="H91" s="32">
        <v>46022</v>
      </c>
      <c r="I91" s="33"/>
      <c r="J91" s="58">
        <f>IF(M91&gt;0,G91,0)</f>
        <v>98.08</v>
      </c>
      <c r="K91" s="64">
        <f>IF(J91&gt;0,0,G91)</f>
        <v>0</v>
      </c>
      <c r="L91" s="59" t="str">
        <f>IF(J91&gt;0,"Completo","Pendiente")</f>
        <v>Completo</v>
      </c>
      <c r="M91" s="34">
        <v>3541</v>
      </c>
      <c r="N91" s="35">
        <v>45923</v>
      </c>
    </row>
    <row r="92" spans="2:14" ht="27" x14ac:dyDescent="0.3">
      <c r="B92" s="51">
        <v>83</v>
      </c>
      <c r="C92" s="28" t="s">
        <v>52</v>
      </c>
      <c r="D92" s="29" t="s">
        <v>280</v>
      </c>
      <c r="E92" s="46" t="s">
        <v>281</v>
      </c>
      <c r="F92" s="30">
        <v>45904</v>
      </c>
      <c r="G92" s="31">
        <v>11453.33</v>
      </c>
      <c r="H92" s="32">
        <v>46022</v>
      </c>
      <c r="I92" s="33"/>
      <c r="J92" s="58">
        <f>IF(M92&gt;0,G92,0)</f>
        <v>0</v>
      </c>
      <c r="K92" s="64">
        <f>IF(J92&gt;0,0,G92)</f>
        <v>11453.33</v>
      </c>
      <c r="L92" s="59" t="str">
        <f>IF(J92&gt;0,"Completo","Pendiente")</f>
        <v>Pendiente</v>
      </c>
      <c r="M92" s="34"/>
      <c r="N92" s="35"/>
    </row>
    <row r="93" spans="2:14" ht="27" x14ac:dyDescent="0.3">
      <c r="B93" s="51">
        <v>84</v>
      </c>
      <c r="C93" s="28" t="s">
        <v>52</v>
      </c>
      <c r="D93" s="29" t="s">
        <v>282</v>
      </c>
      <c r="E93" s="46" t="s">
        <v>283</v>
      </c>
      <c r="F93" s="30">
        <v>45904</v>
      </c>
      <c r="G93" s="31">
        <v>21380.73</v>
      </c>
      <c r="H93" s="32">
        <v>46022</v>
      </c>
      <c r="I93" s="33"/>
      <c r="J93" s="58">
        <f>IF(M93&gt;0,G93,0)</f>
        <v>0</v>
      </c>
      <c r="K93" s="64">
        <f>IF(J93&gt;0,0,G93)</f>
        <v>21380.73</v>
      </c>
      <c r="L93" s="59" t="str">
        <f>IF(J93&gt;0,"Completo","Pendiente")</f>
        <v>Pendiente</v>
      </c>
      <c r="M93" s="34"/>
      <c r="N93" s="35"/>
    </row>
    <row r="94" spans="2:14" ht="51" customHeight="1" x14ac:dyDescent="0.3">
      <c r="B94" s="51">
        <v>85</v>
      </c>
      <c r="C94" s="28" t="s">
        <v>145</v>
      </c>
      <c r="D94" s="29" t="s">
        <v>146</v>
      </c>
      <c r="E94" s="46" t="s">
        <v>308</v>
      </c>
      <c r="F94" s="30">
        <v>45905</v>
      </c>
      <c r="G94" s="31">
        <v>7266486.1699999999</v>
      </c>
      <c r="H94" s="32">
        <v>46022</v>
      </c>
      <c r="I94" s="33"/>
      <c r="J94" s="58">
        <f>IF(M94&gt;0,G94,0)</f>
        <v>7266486.1699999999</v>
      </c>
      <c r="K94" s="64">
        <f>IF(J94&gt;0,0,G94)</f>
        <v>0</v>
      </c>
      <c r="L94" s="59" t="str">
        <f>IF(J94&gt;0,"Completo","Pendiente")</f>
        <v>Completo</v>
      </c>
      <c r="M94" s="34" t="s">
        <v>207</v>
      </c>
      <c r="N94" s="35" t="s">
        <v>225</v>
      </c>
    </row>
    <row r="95" spans="2:14" ht="50.25" customHeight="1" x14ac:dyDescent="0.3">
      <c r="B95" s="51">
        <v>86</v>
      </c>
      <c r="C95" s="28" t="s">
        <v>147</v>
      </c>
      <c r="D95" s="29" t="s">
        <v>148</v>
      </c>
      <c r="E95" s="46" t="s">
        <v>309</v>
      </c>
      <c r="F95" s="30">
        <v>45905</v>
      </c>
      <c r="G95" s="31">
        <v>15050</v>
      </c>
      <c r="H95" s="32">
        <v>46022</v>
      </c>
      <c r="I95" s="33"/>
      <c r="J95" s="58">
        <f>IF(M95&gt;0,G95,0)</f>
        <v>15050</v>
      </c>
      <c r="K95" s="64">
        <f>IF(J95&gt;0,0,G95)</f>
        <v>0</v>
      </c>
      <c r="L95" s="59" t="str">
        <f>IF(J95&gt;0,"Completo","Pendiente")</f>
        <v>Completo</v>
      </c>
      <c r="M95" s="34" t="s">
        <v>208</v>
      </c>
      <c r="N95" s="35" t="s">
        <v>226</v>
      </c>
    </row>
    <row r="96" spans="2:14" ht="52.5" customHeight="1" x14ac:dyDescent="0.3">
      <c r="B96" s="51">
        <v>87</v>
      </c>
      <c r="C96" s="28" t="s">
        <v>149</v>
      </c>
      <c r="D96" s="29" t="s">
        <v>150</v>
      </c>
      <c r="E96" s="46" t="s">
        <v>310</v>
      </c>
      <c r="F96" s="30">
        <v>45905</v>
      </c>
      <c r="G96" s="31">
        <v>41307.4</v>
      </c>
      <c r="H96" s="32">
        <v>46387</v>
      </c>
      <c r="I96" s="33"/>
      <c r="J96" s="58">
        <f>IF(M96&gt;0,G96,0)</f>
        <v>41307.4</v>
      </c>
      <c r="K96" s="64">
        <f>IF(J96&gt;0,0,G96)</f>
        <v>0</v>
      </c>
      <c r="L96" s="59" t="str">
        <f>IF(J96&gt;0,"Completo","Pendiente")</f>
        <v>Completo</v>
      </c>
      <c r="M96" s="34" t="s">
        <v>209</v>
      </c>
      <c r="N96" s="35" t="s">
        <v>226</v>
      </c>
    </row>
    <row r="97" spans="2:14" ht="39.75" customHeight="1" x14ac:dyDescent="0.3">
      <c r="B97" s="51">
        <v>88</v>
      </c>
      <c r="C97" s="28" t="s">
        <v>52</v>
      </c>
      <c r="D97" s="29" t="s">
        <v>270</v>
      </c>
      <c r="E97" s="46" t="s">
        <v>271</v>
      </c>
      <c r="F97" s="30">
        <v>45905</v>
      </c>
      <c r="G97" s="31">
        <v>10672.86</v>
      </c>
      <c r="H97" s="32">
        <v>46022</v>
      </c>
      <c r="I97" s="33"/>
      <c r="J97" s="58">
        <f>IF(M97&gt;0,G97,0)</f>
        <v>0</v>
      </c>
      <c r="K97" s="64">
        <f>IF(J97&gt;0,0,G97)</f>
        <v>10672.86</v>
      </c>
      <c r="L97" s="59" t="str">
        <f>IF(J97&gt;0,"Completo","Pendiente")</f>
        <v>Pendiente</v>
      </c>
      <c r="M97" s="34"/>
      <c r="N97" s="35"/>
    </row>
    <row r="98" spans="2:14" ht="39" customHeight="1" x14ac:dyDescent="0.3">
      <c r="B98" s="51">
        <v>89</v>
      </c>
      <c r="C98" s="52" t="s">
        <v>14</v>
      </c>
      <c r="D98" s="53" t="s">
        <v>125</v>
      </c>
      <c r="E98" s="54" t="s">
        <v>126</v>
      </c>
      <c r="F98" s="55">
        <v>45908</v>
      </c>
      <c r="G98" s="56">
        <v>7080</v>
      </c>
      <c r="H98" s="57">
        <v>46022</v>
      </c>
      <c r="I98" s="40">
        <f>+G98-J98-K98</f>
        <v>0</v>
      </c>
      <c r="J98" s="58">
        <f>IF(M98&gt;0,G98,0)</f>
        <v>7080</v>
      </c>
      <c r="K98" s="58">
        <f>IF(J98&gt;0,0,G98)</f>
        <v>0</v>
      </c>
      <c r="L98" s="59" t="str">
        <f>IF(J98&gt;0,"Completo","Pendiente")</f>
        <v>Completo</v>
      </c>
      <c r="M98" s="34">
        <v>3521</v>
      </c>
      <c r="N98" s="35">
        <v>45923</v>
      </c>
    </row>
    <row r="99" spans="2:14" ht="39.75" customHeight="1" x14ac:dyDescent="0.3">
      <c r="B99" s="51">
        <v>90</v>
      </c>
      <c r="C99" s="28" t="s">
        <v>52</v>
      </c>
      <c r="D99" s="29" t="s">
        <v>290</v>
      </c>
      <c r="E99" s="46" t="s">
        <v>291</v>
      </c>
      <c r="F99" s="30">
        <v>45908</v>
      </c>
      <c r="G99" s="31">
        <v>18103.18</v>
      </c>
      <c r="H99" s="32">
        <v>46022</v>
      </c>
      <c r="I99" s="33"/>
      <c r="J99" s="58">
        <f>IF(M99&gt;0,G99,0)</f>
        <v>0</v>
      </c>
      <c r="K99" s="64">
        <f>IF(J99&gt;0,0,G99)</f>
        <v>18103.18</v>
      </c>
      <c r="L99" s="59" t="str">
        <f>IF(J99&gt;0,"Completo","Pendiente")</f>
        <v>Pendiente</v>
      </c>
      <c r="M99" s="34"/>
      <c r="N99" s="35"/>
    </row>
    <row r="100" spans="2:14" ht="48" customHeight="1" x14ac:dyDescent="0.3">
      <c r="B100" s="51">
        <v>91</v>
      </c>
      <c r="C100" s="28" t="s">
        <v>143</v>
      </c>
      <c r="D100" s="29" t="s">
        <v>144</v>
      </c>
      <c r="E100" s="46" t="s">
        <v>17</v>
      </c>
      <c r="F100" s="30">
        <v>45909</v>
      </c>
      <c r="G100" s="31">
        <v>2103752.37</v>
      </c>
      <c r="H100" s="32">
        <v>46022</v>
      </c>
      <c r="I100" s="33"/>
      <c r="J100" s="58">
        <f>IF(M100&gt;0,G100,0)</f>
        <v>2103752.37</v>
      </c>
      <c r="K100" s="64">
        <f>IF(J100&gt;0,0,G100)</f>
        <v>0</v>
      </c>
      <c r="L100" s="59" t="str">
        <f>IF(J100&gt;0,"Completo","Pendiente")</f>
        <v>Completo</v>
      </c>
      <c r="M100" s="34" t="s">
        <v>206</v>
      </c>
      <c r="N100" s="35" t="s">
        <v>225</v>
      </c>
    </row>
    <row r="101" spans="2:14" ht="36" customHeight="1" x14ac:dyDescent="0.3">
      <c r="B101" s="51">
        <v>92</v>
      </c>
      <c r="C101" s="28" t="s">
        <v>168</v>
      </c>
      <c r="D101" s="29" t="s">
        <v>169</v>
      </c>
      <c r="E101" s="46" t="s">
        <v>319</v>
      </c>
      <c r="F101" s="30">
        <v>45910</v>
      </c>
      <c r="G101" s="31">
        <v>3031392.77</v>
      </c>
      <c r="H101" s="32">
        <v>46022</v>
      </c>
      <c r="I101" s="33"/>
      <c r="J101" s="58">
        <f>IF(M101&gt;0,G101,0)</f>
        <v>3031392.77</v>
      </c>
      <c r="K101" s="64">
        <f>IF(J101&gt;0,0,G101)</f>
        <v>0</v>
      </c>
      <c r="L101" s="59" t="str">
        <f>IF(J101&gt;0,"Completo","Pendiente")</f>
        <v>Completo</v>
      </c>
      <c r="M101" s="34">
        <v>3452</v>
      </c>
      <c r="N101" s="35">
        <v>45918</v>
      </c>
    </row>
    <row r="102" spans="2:14" ht="52.5" customHeight="1" x14ac:dyDescent="0.3">
      <c r="B102" s="51">
        <v>93</v>
      </c>
      <c r="C102" s="28" t="s">
        <v>172</v>
      </c>
      <c r="D102" s="29" t="s">
        <v>173</v>
      </c>
      <c r="E102" s="46" t="s">
        <v>320</v>
      </c>
      <c r="F102" s="30">
        <v>45910</v>
      </c>
      <c r="G102" s="31">
        <v>221972.16</v>
      </c>
      <c r="H102" s="32">
        <v>45910</v>
      </c>
      <c r="I102" s="33"/>
      <c r="J102" s="58">
        <f>IF(M102&gt;0,G102,0)</f>
        <v>221972.16</v>
      </c>
      <c r="K102" s="64">
        <f>IF(J102&gt;0,0,G102)</f>
        <v>0</v>
      </c>
      <c r="L102" s="59" t="str">
        <f>IF(J102&gt;0,"Completo","Pendiente")</f>
        <v>Completo</v>
      </c>
      <c r="M102" s="34">
        <v>3471</v>
      </c>
      <c r="N102" s="35">
        <v>45919</v>
      </c>
    </row>
    <row r="103" spans="2:14" ht="50.25" customHeight="1" x14ac:dyDescent="0.3">
      <c r="B103" s="51">
        <v>94</v>
      </c>
      <c r="C103" s="28" t="s">
        <v>160</v>
      </c>
      <c r="D103" s="29" t="s">
        <v>184</v>
      </c>
      <c r="E103" s="46" t="s">
        <v>349</v>
      </c>
      <c r="F103" s="30">
        <v>45910</v>
      </c>
      <c r="G103" s="31">
        <v>35874.67</v>
      </c>
      <c r="H103" s="32">
        <v>46022</v>
      </c>
      <c r="I103" s="33"/>
      <c r="J103" s="58">
        <f>IF(M103&gt;0,G103,0)</f>
        <v>35874.67</v>
      </c>
      <c r="K103" s="64">
        <f>IF(J103&gt;0,0,G103)</f>
        <v>0</v>
      </c>
      <c r="L103" s="59" t="str">
        <f>IF(J103&gt;0,"Completo","Pendiente")</f>
        <v>Completo</v>
      </c>
      <c r="M103" s="34">
        <v>3505</v>
      </c>
      <c r="N103" s="35">
        <v>45923</v>
      </c>
    </row>
    <row r="104" spans="2:14" ht="56.25" customHeight="1" x14ac:dyDescent="0.3">
      <c r="B104" s="51">
        <v>95</v>
      </c>
      <c r="C104" s="28" t="s">
        <v>18</v>
      </c>
      <c r="D104" s="29" t="s">
        <v>327</v>
      </c>
      <c r="E104" s="46" t="s">
        <v>333</v>
      </c>
      <c r="F104" s="30">
        <v>45910</v>
      </c>
      <c r="G104" s="31">
        <v>336.52</v>
      </c>
      <c r="H104" s="32">
        <v>46022</v>
      </c>
      <c r="I104" s="33"/>
      <c r="J104" s="58">
        <f>IF(M104&gt;0,G104,0)</f>
        <v>336.52</v>
      </c>
      <c r="K104" s="64">
        <f>IF(J104&gt;0,0,G104)</f>
        <v>0</v>
      </c>
      <c r="L104" s="59" t="str">
        <f>IF(J104&gt;0,"Completo","Pendiente")</f>
        <v>Completo</v>
      </c>
      <c r="M104" s="34">
        <v>3541</v>
      </c>
      <c r="N104" s="35">
        <v>45923</v>
      </c>
    </row>
    <row r="105" spans="2:14" ht="27" x14ac:dyDescent="0.3">
      <c r="B105" s="51">
        <v>96</v>
      </c>
      <c r="C105" s="28" t="s">
        <v>52</v>
      </c>
      <c r="D105" s="29" t="s">
        <v>292</v>
      </c>
      <c r="E105" s="46" t="s">
        <v>293</v>
      </c>
      <c r="F105" s="30">
        <v>45910</v>
      </c>
      <c r="G105" s="31">
        <v>19211.89</v>
      </c>
      <c r="H105" s="32">
        <v>46022</v>
      </c>
      <c r="I105" s="33"/>
      <c r="J105" s="58">
        <f>IF(M105&gt;0,G105,0)</f>
        <v>0</v>
      </c>
      <c r="K105" s="64">
        <f>IF(J105&gt;0,0,G105)</f>
        <v>19211.89</v>
      </c>
      <c r="L105" s="59" t="str">
        <f>IF(J105&gt;0,"Completo","Pendiente")</f>
        <v>Pendiente</v>
      </c>
      <c r="M105" s="34"/>
      <c r="N105" s="35"/>
    </row>
    <row r="106" spans="2:14" ht="40.5" customHeight="1" x14ac:dyDescent="0.3">
      <c r="B106" s="51">
        <v>97</v>
      </c>
      <c r="C106" s="28" t="s">
        <v>52</v>
      </c>
      <c r="D106" s="29" t="s">
        <v>294</v>
      </c>
      <c r="E106" s="46" t="s">
        <v>295</v>
      </c>
      <c r="F106" s="30">
        <v>45910</v>
      </c>
      <c r="G106" s="31">
        <v>84279.27</v>
      </c>
      <c r="H106" s="32">
        <v>46022</v>
      </c>
      <c r="I106" s="33"/>
      <c r="J106" s="58">
        <f>IF(M106&gt;0,G106,0)</f>
        <v>0</v>
      </c>
      <c r="K106" s="64">
        <f>IF(J106&gt;0,0,G106)</f>
        <v>84279.27</v>
      </c>
      <c r="L106" s="59" t="str">
        <f>IF(J106&gt;0,"Completo","Pendiente")</f>
        <v>Pendiente</v>
      </c>
      <c r="M106" s="34"/>
      <c r="N106" s="35"/>
    </row>
    <row r="107" spans="2:14" ht="27" x14ac:dyDescent="0.3">
      <c r="B107" s="51">
        <v>98</v>
      </c>
      <c r="C107" s="28" t="s">
        <v>52</v>
      </c>
      <c r="D107" s="29" t="s">
        <v>296</v>
      </c>
      <c r="E107" s="46" t="s">
        <v>297</v>
      </c>
      <c r="F107" s="30">
        <v>45910</v>
      </c>
      <c r="G107" s="31">
        <v>13455.91</v>
      </c>
      <c r="H107" s="32">
        <v>46022</v>
      </c>
      <c r="I107" s="33"/>
      <c r="J107" s="58">
        <f>IF(M107&gt;0,G107,0)</f>
        <v>0</v>
      </c>
      <c r="K107" s="64">
        <f>IF(J107&gt;0,0,G107)</f>
        <v>13455.91</v>
      </c>
      <c r="L107" s="59" t="str">
        <f>IF(J107&gt;0,"Completo","Pendiente")</f>
        <v>Pendiente</v>
      </c>
      <c r="M107" s="34"/>
      <c r="N107" s="35"/>
    </row>
    <row r="108" spans="2:14" ht="50.25" customHeight="1" x14ac:dyDescent="0.3">
      <c r="B108" s="51">
        <v>99</v>
      </c>
      <c r="C108" s="63" t="s">
        <v>45</v>
      </c>
      <c r="D108" s="53" t="s">
        <v>47</v>
      </c>
      <c r="E108" s="54" t="s">
        <v>48</v>
      </c>
      <c r="F108" s="55">
        <v>45911</v>
      </c>
      <c r="G108" s="64">
        <v>197027.55</v>
      </c>
      <c r="H108" s="57">
        <v>45891</v>
      </c>
      <c r="I108" s="33"/>
      <c r="J108" s="58">
        <f>IF(M108&gt;0,G108,0)</f>
        <v>0</v>
      </c>
      <c r="K108" s="64">
        <f>IF(J108&gt;0,0,G108)</f>
        <v>197027.55</v>
      </c>
      <c r="L108" s="59" t="str">
        <f>IF(J108&gt;0,"Completo","Pendiente")</f>
        <v>Pendiente</v>
      </c>
      <c r="M108" s="34"/>
      <c r="N108" s="35"/>
    </row>
    <row r="109" spans="2:14" ht="47.25" customHeight="1" x14ac:dyDescent="0.3">
      <c r="B109" s="51">
        <v>100</v>
      </c>
      <c r="C109" s="28" t="s">
        <v>154</v>
      </c>
      <c r="D109" s="29" t="s">
        <v>170</v>
      </c>
      <c r="E109" s="46" t="s">
        <v>318</v>
      </c>
      <c r="F109" s="30">
        <v>45911</v>
      </c>
      <c r="G109" s="31">
        <v>70800</v>
      </c>
      <c r="H109" s="32">
        <v>46387</v>
      </c>
      <c r="I109" s="33"/>
      <c r="J109" s="58">
        <f>IF(M109&gt;0,G109,0)</f>
        <v>70800</v>
      </c>
      <c r="K109" s="64">
        <f>IF(J109&gt;0,0,G109)</f>
        <v>0</v>
      </c>
      <c r="L109" s="59" t="str">
        <f>IF(J109&gt;0,"Completo","Pendiente")</f>
        <v>Completo</v>
      </c>
      <c r="M109" s="34">
        <v>3464</v>
      </c>
      <c r="N109" s="35">
        <v>45919</v>
      </c>
    </row>
    <row r="110" spans="2:14" ht="48.75" customHeight="1" x14ac:dyDescent="0.3">
      <c r="B110" s="51">
        <v>101</v>
      </c>
      <c r="C110" s="28" t="s">
        <v>180</v>
      </c>
      <c r="D110" s="29" t="s">
        <v>345</v>
      </c>
      <c r="E110" s="46" t="s">
        <v>347</v>
      </c>
      <c r="F110" s="30">
        <v>45911</v>
      </c>
      <c r="G110" s="31">
        <v>82954</v>
      </c>
      <c r="H110" s="32">
        <v>46387</v>
      </c>
      <c r="I110" s="33"/>
      <c r="J110" s="58">
        <f>IF(M110&gt;0,G110,0)</f>
        <v>82954</v>
      </c>
      <c r="K110" s="64">
        <f>IF(J110&gt;0,0,G110)</f>
        <v>0</v>
      </c>
      <c r="L110" s="59" t="str">
        <f>IF(J110&gt;0,"Completo","Pendiente")</f>
        <v>Completo</v>
      </c>
      <c r="M110" s="34">
        <v>3511</v>
      </c>
      <c r="N110" s="35">
        <v>45923</v>
      </c>
    </row>
    <row r="111" spans="2:14" ht="41.25" customHeight="1" x14ac:dyDescent="0.3">
      <c r="B111" s="51">
        <v>102</v>
      </c>
      <c r="C111" s="28" t="s">
        <v>180</v>
      </c>
      <c r="D111" s="29" t="s">
        <v>346</v>
      </c>
      <c r="E111" s="46" t="s">
        <v>348</v>
      </c>
      <c r="F111" s="30">
        <v>45911</v>
      </c>
      <c r="G111" s="31">
        <v>79060</v>
      </c>
      <c r="H111" s="32">
        <v>46387</v>
      </c>
      <c r="I111" s="33"/>
      <c r="J111" s="58">
        <f>IF(M111&gt;0,G111,0)</f>
        <v>79060</v>
      </c>
      <c r="K111" s="64">
        <f>IF(J111&gt;0,0,G111)</f>
        <v>0</v>
      </c>
      <c r="L111" s="59" t="str">
        <f>IF(J111&gt;0,"Completo","Pendiente")</f>
        <v>Completo</v>
      </c>
      <c r="M111" s="34">
        <v>3511</v>
      </c>
      <c r="N111" s="35">
        <v>45923</v>
      </c>
    </row>
    <row r="112" spans="2:14" ht="38.25" customHeight="1" x14ac:dyDescent="0.3">
      <c r="B112" s="51">
        <v>103</v>
      </c>
      <c r="C112" s="28" t="s">
        <v>177</v>
      </c>
      <c r="D112" s="29" t="s">
        <v>178</v>
      </c>
      <c r="E112" s="46" t="s">
        <v>344</v>
      </c>
      <c r="F112" s="30">
        <v>45912</v>
      </c>
      <c r="G112" s="31">
        <v>7316</v>
      </c>
      <c r="H112" s="32">
        <v>46022</v>
      </c>
      <c r="I112" s="33"/>
      <c r="J112" s="58">
        <f>IF(M112&gt;0,G112,0)</f>
        <v>7316</v>
      </c>
      <c r="K112" s="64">
        <f>IF(J112&gt;0,0,G112)</f>
        <v>0</v>
      </c>
      <c r="L112" s="59" t="str">
        <f>IF(J112&gt;0,"Completo","Pendiente")</f>
        <v>Completo</v>
      </c>
      <c r="M112" s="34">
        <v>3493</v>
      </c>
      <c r="N112" s="35">
        <v>45922</v>
      </c>
    </row>
    <row r="113" spans="2:14" ht="37.5" customHeight="1" x14ac:dyDescent="0.3">
      <c r="B113" s="51">
        <v>104</v>
      </c>
      <c r="C113" s="28" t="s">
        <v>52</v>
      </c>
      <c r="D113" s="29" t="s">
        <v>298</v>
      </c>
      <c r="E113" s="46" t="s">
        <v>299</v>
      </c>
      <c r="F113" s="30">
        <v>45912</v>
      </c>
      <c r="G113" s="31">
        <v>27437.29</v>
      </c>
      <c r="H113" s="32">
        <v>46022</v>
      </c>
      <c r="I113" s="33"/>
      <c r="J113" s="58">
        <f>IF(M113&gt;0,G113,0)</f>
        <v>0</v>
      </c>
      <c r="K113" s="64">
        <f>IF(J113&gt;0,0,G113)</f>
        <v>27437.29</v>
      </c>
      <c r="L113" s="59" t="str">
        <f>IF(J113&gt;0,"Completo","Pendiente")</f>
        <v>Pendiente</v>
      </c>
      <c r="M113" s="34"/>
      <c r="N113" s="35"/>
    </row>
    <row r="114" spans="2:14" ht="45" customHeight="1" x14ac:dyDescent="0.3">
      <c r="B114" s="51">
        <v>105</v>
      </c>
      <c r="C114" s="28" t="s">
        <v>52</v>
      </c>
      <c r="D114" s="29" t="s">
        <v>300</v>
      </c>
      <c r="E114" s="46" t="s">
        <v>301</v>
      </c>
      <c r="F114" s="30">
        <v>45913</v>
      </c>
      <c r="G114" s="31">
        <v>11847.79</v>
      </c>
      <c r="H114" s="32">
        <v>46022</v>
      </c>
      <c r="I114" s="33"/>
      <c r="J114" s="58">
        <f>IF(M114&gt;0,G114,0)</f>
        <v>0</v>
      </c>
      <c r="K114" s="64">
        <f>IF(J114&gt;0,0,G114)</f>
        <v>11847.79</v>
      </c>
      <c r="L114" s="59" t="str">
        <f>IF(J114&gt;0,"Completo","Pendiente")</f>
        <v>Pendiente</v>
      </c>
      <c r="M114" s="34"/>
      <c r="N114" s="35"/>
    </row>
    <row r="115" spans="2:14" ht="49.5" customHeight="1" x14ac:dyDescent="0.3">
      <c r="B115" s="51">
        <v>106</v>
      </c>
      <c r="C115" s="28" t="s">
        <v>166</v>
      </c>
      <c r="D115" s="29" t="s">
        <v>167</v>
      </c>
      <c r="E115" s="46" t="s">
        <v>360</v>
      </c>
      <c r="F115" s="30">
        <v>45915</v>
      </c>
      <c r="G115" s="31">
        <v>3354520.56</v>
      </c>
      <c r="H115" s="32">
        <v>46022</v>
      </c>
      <c r="I115" s="33"/>
      <c r="J115" s="58">
        <f>IF(M115&gt;0,G115,0)</f>
        <v>3354520.56</v>
      </c>
      <c r="K115" s="64">
        <f>IF(J115&gt;0,0,G115)</f>
        <v>0</v>
      </c>
      <c r="L115" s="59" t="str">
        <f>IF(J115&gt;0,"Completo","Pendiente")</f>
        <v>Completo</v>
      </c>
      <c r="M115" s="34">
        <v>3437</v>
      </c>
      <c r="N115" s="35">
        <v>45917</v>
      </c>
    </row>
    <row r="116" spans="2:14" ht="66" customHeight="1" x14ac:dyDescent="0.3">
      <c r="B116" s="51">
        <v>107</v>
      </c>
      <c r="C116" s="28" t="s">
        <v>175</v>
      </c>
      <c r="D116" s="29" t="s">
        <v>176</v>
      </c>
      <c r="E116" s="32" t="s">
        <v>323</v>
      </c>
      <c r="F116" s="30">
        <v>45915</v>
      </c>
      <c r="G116" s="31">
        <v>70800</v>
      </c>
      <c r="H116" s="32">
        <v>46387</v>
      </c>
      <c r="I116" s="33"/>
      <c r="J116" s="58">
        <f>IF(M116&gt;0,G116,0)</f>
        <v>70800</v>
      </c>
      <c r="K116" s="64">
        <f>IF(J116&gt;0,0,G116)</f>
        <v>0</v>
      </c>
      <c r="L116" s="59" t="str">
        <f>IF(J116&gt;0,"Completo","Pendiente")</f>
        <v>Completo</v>
      </c>
      <c r="M116" s="34">
        <v>3489</v>
      </c>
      <c r="N116" s="35">
        <v>45922</v>
      </c>
    </row>
    <row r="117" spans="2:14" ht="30" customHeight="1" x14ac:dyDescent="0.3">
      <c r="B117" s="51">
        <v>108</v>
      </c>
      <c r="C117" s="28" t="s">
        <v>188</v>
      </c>
      <c r="D117" s="29" t="s">
        <v>247</v>
      </c>
      <c r="E117" s="46" t="s">
        <v>236</v>
      </c>
      <c r="F117" s="30">
        <v>45916</v>
      </c>
      <c r="G117" s="31">
        <v>26280.14</v>
      </c>
      <c r="H117" s="32">
        <v>46387</v>
      </c>
      <c r="I117" s="33"/>
      <c r="J117" s="58">
        <f>IF(M117&gt;0,G117,0)</f>
        <v>0</v>
      </c>
      <c r="K117" s="64">
        <f>IF(J117&gt;0,0,G117)</f>
        <v>26280.14</v>
      </c>
      <c r="L117" s="59" t="str">
        <f>IF(J117&gt;0,"Completo","Pendiente")</f>
        <v>Pendiente</v>
      </c>
      <c r="M117" s="34"/>
      <c r="N117" s="35"/>
    </row>
    <row r="118" spans="2:14" ht="40.5" customHeight="1" x14ac:dyDescent="0.3">
      <c r="B118" s="51">
        <v>109</v>
      </c>
      <c r="C118" s="28" t="s">
        <v>185</v>
      </c>
      <c r="D118" s="29" t="s">
        <v>186</v>
      </c>
      <c r="E118" s="46" t="s">
        <v>335</v>
      </c>
      <c r="F118" s="30">
        <v>45917</v>
      </c>
      <c r="G118" s="31">
        <v>212817.19</v>
      </c>
      <c r="H118" s="32">
        <v>46387</v>
      </c>
      <c r="I118" s="33"/>
      <c r="J118" s="58">
        <f>IF(M118&gt;0,G118,0)</f>
        <v>212817.19</v>
      </c>
      <c r="K118" s="64">
        <f>IF(J118&gt;0,0,G118)</f>
        <v>0</v>
      </c>
      <c r="L118" s="59" t="str">
        <f>IF(J118&gt;0,"Completo","Pendiente")</f>
        <v>Completo</v>
      </c>
      <c r="M118" s="34">
        <v>3519</v>
      </c>
      <c r="N118" s="35">
        <v>45923</v>
      </c>
    </row>
    <row r="119" spans="2:14" ht="39" customHeight="1" x14ac:dyDescent="0.3">
      <c r="B119" s="51">
        <v>110</v>
      </c>
      <c r="C119" s="28" t="s">
        <v>147</v>
      </c>
      <c r="D119" s="29" t="s">
        <v>187</v>
      </c>
      <c r="E119" s="46" t="s">
        <v>326</v>
      </c>
      <c r="F119" s="30">
        <v>45917</v>
      </c>
      <c r="G119" s="31">
        <v>17200</v>
      </c>
      <c r="H119" s="32">
        <v>46022</v>
      </c>
      <c r="I119" s="33"/>
      <c r="J119" s="58">
        <f>IF(M119&gt;0,G119,0)</f>
        <v>17200</v>
      </c>
      <c r="K119" s="64">
        <f>IF(J119&gt;0,0,G119)</f>
        <v>0</v>
      </c>
      <c r="L119" s="59" t="str">
        <f>IF(J119&gt;0,"Completo","Pendiente")</f>
        <v>Completo</v>
      </c>
      <c r="M119" s="34">
        <v>3532</v>
      </c>
      <c r="N119" s="35">
        <v>45923</v>
      </c>
    </row>
    <row r="120" spans="2:14" ht="54.75" customHeight="1" x14ac:dyDescent="0.3">
      <c r="B120" s="51">
        <v>111</v>
      </c>
      <c r="C120" s="28" t="s">
        <v>18</v>
      </c>
      <c r="D120" s="29" t="s">
        <v>328</v>
      </c>
      <c r="E120" s="46" t="s">
        <v>331</v>
      </c>
      <c r="F120" s="30">
        <v>45918</v>
      </c>
      <c r="G120" s="31">
        <v>146867.04999999999</v>
      </c>
      <c r="H120" s="32">
        <v>46022</v>
      </c>
      <c r="I120" s="33"/>
      <c r="J120" s="58">
        <f>IF(M120&gt;0,G120,0)</f>
        <v>146867.04999999999</v>
      </c>
      <c r="K120" s="64">
        <f>IF(J120&gt;0,0,G120)</f>
        <v>0</v>
      </c>
      <c r="L120" s="59" t="str">
        <f>IF(J120&gt;0,"Completo","Pendiente")</f>
        <v>Completo</v>
      </c>
      <c r="M120" s="34">
        <v>3541</v>
      </c>
      <c r="N120" s="35">
        <v>45923</v>
      </c>
    </row>
    <row r="121" spans="2:14" ht="37.5" customHeight="1" x14ac:dyDescent="0.3">
      <c r="B121" s="51">
        <v>112</v>
      </c>
      <c r="C121" s="28" t="s">
        <v>18</v>
      </c>
      <c r="D121" s="29" t="s">
        <v>329</v>
      </c>
      <c r="E121" s="46" t="s">
        <v>332</v>
      </c>
      <c r="F121" s="30">
        <v>45918</v>
      </c>
      <c r="G121" s="31">
        <v>3331.28</v>
      </c>
      <c r="H121" s="32">
        <v>46022</v>
      </c>
      <c r="I121" s="33"/>
      <c r="J121" s="58">
        <f>IF(M121&gt;0,G121,0)</f>
        <v>3331.28</v>
      </c>
      <c r="K121" s="64">
        <f>IF(J121&gt;0,0,G121)</f>
        <v>0</v>
      </c>
      <c r="L121" s="59" t="str">
        <f>IF(J121&gt;0,"Completo","Pendiente")</f>
        <v>Completo</v>
      </c>
      <c r="M121" s="34">
        <v>3541</v>
      </c>
      <c r="N121" s="35">
        <v>45923</v>
      </c>
    </row>
    <row r="122" spans="2:14" ht="36" customHeight="1" x14ac:dyDescent="0.3">
      <c r="B122" s="51">
        <v>113</v>
      </c>
      <c r="C122" s="28" t="s">
        <v>188</v>
      </c>
      <c r="D122" s="29" t="s">
        <v>248</v>
      </c>
      <c r="E122" s="46" t="s">
        <v>237</v>
      </c>
      <c r="F122" s="30">
        <v>45918</v>
      </c>
      <c r="G122" s="31">
        <v>17775.13</v>
      </c>
      <c r="H122" s="32">
        <v>46387</v>
      </c>
      <c r="I122" s="33"/>
      <c r="J122" s="58">
        <f>IF(M122&gt;0,G122,0)</f>
        <v>0</v>
      </c>
      <c r="K122" s="64">
        <f>IF(J122&gt;0,0,G122)</f>
        <v>17775.13</v>
      </c>
      <c r="L122" s="59" t="str">
        <f>IF(J122&gt;0,"Completo","Pendiente")</f>
        <v>Pendiente</v>
      </c>
      <c r="M122" s="34"/>
      <c r="N122" s="35"/>
    </row>
    <row r="123" spans="2:14" ht="27" x14ac:dyDescent="0.3">
      <c r="B123" s="51">
        <v>114</v>
      </c>
      <c r="C123" s="28" t="s">
        <v>160</v>
      </c>
      <c r="D123" s="29" t="s">
        <v>179</v>
      </c>
      <c r="E123" s="46" t="s">
        <v>353</v>
      </c>
      <c r="F123" s="30">
        <v>45919</v>
      </c>
      <c r="G123" s="31">
        <v>4305.8100000000004</v>
      </c>
      <c r="H123" s="32">
        <v>46022</v>
      </c>
      <c r="I123" s="33"/>
      <c r="J123" s="58">
        <f>IF(M123&gt;0,G123,0)</f>
        <v>4305.8100000000004</v>
      </c>
      <c r="K123" s="64">
        <f>IF(J123&gt;0,0,G123)</f>
        <v>0</v>
      </c>
      <c r="L123" s="59" t="str">
        <f>IF(J123&gt;0,"Completo","Pendiente")</f>
        <v>Completo</v>
      </c>
      <c r="M123" s="34">
        <v>3495</v>
      </c>
      <c r="N123" s="35">
        <v>45922</v>
      </c>
    </row>
    <row r="124" spans="2:14" ht="16.5" x14ac:dyDescent="0.3">
      <c r="B124" s="51">
        <v>115</v>
      </c>
      <c r="C124" s="28" t="s">
        <v>188</v>
      </c>
      <c r="D124" s="29" t="s">
        <v>249</v>
      </c>
      <c r="E124" s="46" t="s">
        <v>238</v>
      </c>
      <c r="F124" s="30">
        <v>45919</v>
      </c>
      <c r="G124" s="31">
        <v>14660.96</v>
      </c>
      <c r="H124" s="32">
        <v>46387</v>
      </c>
      <c r="I124" s="33"/>
      <c r="J124" s="58">
        <f>IF(M124&gt;0,G124,0)</f>
        <v>0</v>
      </c>
      <c r="K124" s="64">
        <f>IF(J124&gt;0,0,G124)</f>
        <v>14660.96</v>
      </c>
      <c r="L124" s="59" t="str">
        <f>IF(J124&gt;0,"Completo","Pendiente")</f>
        <v>Pendiente</v>
      </c>
      <c r="M124" s="34"/>
      <c r="N124" s="35"/>
    </row>
    <row r="125" spans="2:14" ht="33.75" customHeight="1" x14ac:dyDescent="0.3">
      <c r="B125" s="51">
        <v>116</v>
      </c>
      <c r="C125" s="28" t="s">
        <v>147</v>
      </c>
      <c r="D125" s="29" t="s">
        <v>241</v>
      </c>
      <c r="E125" s="46" t="s">
        <v>232</v>
      </c>
      <c r="F125" s="30">
        <v>45922</v>
      </c>
      <c r="G125" s="31">
        <v>12900</v>
      </c>
      <c r="H125" s="32">
        <v>46022</v>
      </c>
      <c r="I125" s="33"/>
      <c r="J125" s="58">
        <f>IF(M125&gt;0,G125,0)</f>
        <v>0</v>
      </c>
      <c r="K125" s="64">
        <f>IF(J125&gt;0,0,G125)</f>
        <v>12900</v>
      </c>
      <c r="L125" s="59" t="str">
        <f>IF(J125&gt;0,"Completo","Pendiente")</f>
        <v>Pendiente</v>
      </c>
      <c r="M125" s="34"/>
      <c r="N125" s="35"/>
    </row>
    <row r="126" spans="2:14" ht="27" x14ac:dyDescent="0.3">
      <c r="B126" s="51">
        <v>117</v>
      </c>
      <c r="C126" s="28" t="s">
        <v>254</v>
      </c>
      <c r="D126" s="29" t="s">
        <v>255</v>
      </c>
      <c r="E126" s="46" t="s">
        <v>257</v>
      </c>
      <c r="F126" s="30">
        <v>45922</v>
      </c>
      <c r="G126" s="31">
        <v>15717.6</v>
      </c>
      <c r="H126" s="32">
        <v>46387</v>
      </c>
      <c r="I126" s="33"/>
      <c r="J126" s="58">
        <f>IF(M126&gt;0,G126,0)</f>
        <v>0</v>
      </c>
      <c r="K126" s="64">
        <f>IF(J126&gt;0,0,G126)</f>
        <v>15717.6</v>
      </c>
      <c r="L126" s="59" t="str">
        <f>IF(J126&gt;0,"Completo","Pendiente")</f>
        <v>Pendiente</v>
      </c>
      <c r="M126" s="34"/>
      <c r="N126" s="35"/>
    </row>
    <row r="127" spans="2:14" ht="27" x14ac:dyDescent="0.3">
      <c r="B127" s="51">
        <v>118</v>
      </c>
      <c r="C127" s="28" t="s">
        <v>188</v>
      </c>
      <c r="D127" s="29" t="s">
        <v>256</v>
      </c>
      <c r="E127" s="46" t="s">
        <v>258</v>
      </c>
      <c r="F127" s="30">
        <v>45922</v>
      </c>
      <c r="G127" s="31">
        <v>20600.05</v>
      </c>
      <c r="H127" s="32">
        <v>46387</v>
      </c>
      <c r="I127" s="33"/>
      <c r="J127" s="58">
        <f>IF(M127&gt;0,G127,0)</f>
        <v>0</v>
      </c>
      <c r="K127" s="64">
        <f>IF(J127&gt;0,0,G127)</f>
        <v>20600.05</v>
      </c>
      <c r="L127" s="59" t="str">
        <f>IF(J127&gt;0,"Completo","Pendiente")</f>
        <v>Pendiente</v>
      </c>
      <c r="M127" s="34"/>
      <c r="N127" s="35"/>
    </row>
    <row r="128" spans="2:14" ht="35.25" customHeight="1" x14ac:dyDescent="0.3">
      <c r="B128" s="51">
        <v>119</v>
      </c>
      <c r="C128" s="28" t="s">
        <v>188</v>
      </c>
      <c r="D128" s="29" t="s">
        <v>259</v>
      </c>
      <c r="E128" s="46" t="s">
        <v>260</v>
      </c>
      <c r="F128" s="30">
        <v>45922</v>
      </c>
      <c r="G128" s="31">
        <v>20787.14</v>
      </c>
      <c r="H128" s="32">
        <v>46387</v>
      </c>
      <c r="I128" s="33"/>
      <c r="J128" s="58">
        <f>IF(M128&gt;0,G128,0)</f>
        <v>0</v>
      </c>
      <c r="K128" s="64">
        <f>IF(J128&gt;0,0,G128)</f>
        <v>20787.14</v>
      </c>
      <c r="L128" s="59" t="str">
        <f>IF(J128&gt;0,"Completo","Pendiente")</f>
        <v>Pendiente</v>
      </c>
      <c r="M128" s="34"/>
      <c r="N128" s="35"/>
    </row>
    <row r="129" spans="1:14" ht="32.25" customHeight="1" x14ac:dyDescent="0.3">
      <c r="B129" s="51">
        <v>120</v>
      </c>
      <c r="C129" s="28" t="s">
        <v>261</v>
      </c>
      <c r="D129" s="29" t="s">
        <v>262</v>
      </c>
      <c r="E129" s="46" t="s">
        <v>263</v>
      </c>
      <c r="F129" s="30">
        <v>45922</v>
      </c>
      <c r="G129" s="31">
        <v>171000.05</v>
      </c>
      <c r="H129" s="32">
        <v>46022</v>
      </c>
      <c r="I129" s="33"/>
      <c r="J129" s="58">
        <f>IF(M129&gt;0,G129,0)</f>
        <v>0</v>
      </c>
      <c r="K129" s="64">
        <f>IF(J129&gt;0,0,G129)</f>
        <v>171000.05</v>
      </c>
      <c r="L129" s="59" t="str">
        <f>IF(J129&gt;0,"Completo","Pendiente")</f>
        <v>Pendiente</v>
      </c>
      <c r="M129" s="34"/>
      <c r="N129" s="35"/>
    </row>
    <row r="130" spans="1:14" ht="32.25" customHeight="1" x14ac:dyDescent="0.3">
      <c r="B130" s="51">
        <v>121</v>
      </c>
      <c r="C130" s="28" t="s">
        <v>188</v>
      </c>
      <c r="D130" s="29" t="s">
        <v>189</v>
      </c>
      <c r="E130" s="46" t="s">
        <v>359</v>
      </c>
      <c r="F130" s="30">
        <v>45923</v>
      </c>
      <c r="G130" s="31">
        <v>87015780</v>
      </c>
      <c r="H130" s="32">
        <v>46387</v>
      </c>
      <c r="I130" s="33"/>
      <c r="J130" s="58">
        <f>IF(M130&gt;0,G130,0)</f>
        <v>87015780</v>
      </c>
      <c r="K130" s="64">
        <f>IF(J130&gt;0,0,G130)</f>
        <v>0</v>
      </c>
      <c r="L130" s="59" t="str">
        <f>IF(J130&gt;0,"Completo","Pendiente")</f>
        <v>Completo</v>
      </c>
      <c r="M130" s="34" t="s">
        <v>215</v>
      </c>
      <c r="N130" s="35" t="s">
        <v>228</v>
      </c>
    </row>
    <row r="131" spans="1:14" ht="33.75" customHeight="1" x14ac:dyDescent="0.3">
      <c r="B131" s="51">
        <v>122</v>
      </c>
      <c r="C131" s="28" t="s">
        <v>175</v>
      </c>
      <c r="D131" s="29" t="s">
        <v>240</v>
      </c>
      <c r="E131" s="46" t="s">
        <v>231</v>
      </c>
      <c r="F131" s="30">
        <v>45923</v>
      </c>
      <c r="G131" s="31">
        <v>141600</v>
      </c>
      <c r="H131" s="32">
        <v>46387</v>
      </c>
      <c r="I131" s="33"/>
      <c r="J131" s="58">
        <f>IF(M131&gt;0,G131,0)</f>
        <v>0</v>
      </c>
      <c r="K131" s="64">
        <f>IF(J131&gt;0,0,G131)</f>
        <v>141600</v>
      </c>
      <c r="L131" s="59" t="str">
        <f>IF(J131&gt;0,"Completo","Pendiente")</f>
        <v>Pendiente</v>
      </c>
      <c r="M131" s="34"/>
      <c r="N131" s="35"/>
    </row>
    <row r="132" spans="1:14" ht="27" x14ac:dyDescent="0.3">
      <c r="B132" s="51">
        <v>123</v>
      </c>
      <c r="C132" s="28" t="s">
        <v>245</v>
      </c>
      <c r="D132" s="29" t="s">
        <v>246</v>
      </c>
      <c r="E132" s="46" t="s">
        <v>235</v>
      </c>
      <c r="F132" s="30">
        <v>45923</v>
      </c>
      <c r="G132" s="31">
        <v>22490.799999999999</v>
      </c>
      <c r="H132" s="32">
        <v>46387</v>
      </c>
      <c r="I132" s="33"/>
      <c r="J132" s="58">
        <f>IF(M132&gt;0,G132,0)</f>
        <v>0</v>
      </c>
      <c r="K132" s="64">
        <f>IF(J132&gt;0,0,G132)</f>
        <v>22490.799999999999</v>
      </c>
      <c r="L132" s="59" t="str">
        <f>IF(J132&gt;0,"Completo","Pendiente")</f>
        <v>Pendiente</v>
      </c>
      <c r="M132" s="34"/>
      <c r="N132" s="35"/>
    </row>
    <row r="133" spans="1:14" ht="60.75" customHeight="1" x14ac:dyDescent="0.3">
      <c r="B133" s="51">
        <v>124</v>
      </c>
      <c r="C133" s="28" t="s">
        <v>190</v>
      </c>
      <c r="D133" s="29" t="s">
        <v>191</v>
      </c>
      <c r="E133" s="46" t="s">
        <v>358</v>
      </c>
      <c r="F133" s="30">
        <v>45925</v>
      </c>
      <c r="G133" s="31">
        <v>12831689.75</v>
      </c>
      <c r="H133" s="32">
        <v>46022</v>
      </c>
      <c r="I133" s="33"/>
      <c r="J133" s="58">
        <f>IF(M133&gt;0,G133,0)</f>
        <v>12831689.75</v>
      </c>
      <c r="K133" s="64">
        <f>IF(J133&gt;0,0,G133)</f>
        <v>0</v>
      </c>
      <c r="L133" s="59" t="str">
        <f>IF(J133&gt;0,"Completo","Pendiente")</f>
        <v>Completo</v>
      </c>
      <c r="M133" s="34" t="s">
        <v>216</v>
      </c>
      <c r="N133" s="35" t="s">
        <v>228</v>
      </c>
    </row>
    <row r="134" spans="1:14" ht="30" customHeight="1" x14ac:dyDescent="0.3">
      <c r="B134" s="51">
        <v>125</v>
      </c>
      <c r="C134" s="28" t="s">
        <v>168</v>
      </c>
      <c r="D134" s="29" t="s">
        <v>200</v>
      </c>
      <c r="E134" s="46" t="s">
        <v>325</v>
      </c>
      <c r="F134" s="30">
        <v>45925</v>
      </c>
      <c r="G134" s="31">
        <v>12591009.65</v>
      </c>
      <c r="H134" s="32">
        <v>46022</v>
      </c>
      <c r="I134" s="33"/>
      <c r="J134" s="58">
        <f>IF(M134&gt;0,G134,0)</f>
        <v>12591009.65</v>
      </c>
      <c r="K134" s="64">
        <f>IF(J134&gt;0,0,G134)</f>
        <v>0</v>
      </c>
      <c r="L134" s="59" t="str">
        <f>IF(J134&gt;0,"Completo","Pendiente")</f>
        <v>Completo</v>
      </c>
      <c r="M134" s="34" t="s">
        <v>221</v>
      </c>
      <c r="N134" s="35" t="s">
        <v>229</v>
      </c>
    </row>
    <row r="135" spans="1:14" ht="30" customHeight="1" x14ac:dyDescent="0.3">
      <c r="B135" s="51">
        <v>126</v>
      </c>
      <c r="C135" s="28" t="s">
        <v>239</v>
      </c>
      <c r="D135" s="29" t="s">
        <v>302</v>
      </c>
      <c r="E135" s="46" t="s">
        <v>230</v>
      </c>
      <c r="F135" s="30">
        <v>45925</v>
      </c>
      <c r="G135" s="31">
        <v>103250</v>
      </c>
      <c r="H135" s="32">
        <v>46387</v>
      </c>
      <c r="I135" s="33"/>
      <c r="J135" s="58">
        <f>IF(M135&gt;0,G135,0)</f>
        <v>0</v>
      </c>
      <c r="K135" s="64">
        <f>IF(J135&gt;0,0,G135)</f>
        <v>103250</v>
      </c>
      <c r="L135" s="59" t="str">
        <f>IF(J135&gt;0,"Completo","Pendiente")</f>
        <v>Pendiente</v>
      </c>
      <c r="M135" s="34"/>
      <c r="N135" s="35"/>
    </row>
    <row r="136" spans="1:14" ht="30" customHeight="1" x14ac:dyDescent="0.3">
      <c r="A136" s="39"/>
      <c r="B136" s="51">
        <v>127</v>
      </c>
      <c r="C136" s="28" t="s">
        <v>198</v>
      </c>
      <c r="D136" s="29" t="s">
        <v>199</v>
      </c>
      <c r="E136" s="46" t="s">
        <v>355</v>
      </c>
      <c r="F136" s="30">
        <v>45926</v>
      </c>
      <c r="G136" s="31">
        <v>4820659.83</v>
      </c>
      <c r="H136" s="32">
        <v>46022</v>
      </c>
      <c r="I136" s="33"/>
      <c r="J136" s="58">
        <f>IF(M136&gt;0,G136,0)</f>
        <v>4820659.83</v>
      </c>
      <c r="K136" s="64">
        <f>IF(J136&gt;0,0,G136)</f>
        <v>0</v>
      </c>
      <c r="L136" s="59" t="str">
        <f>IF(J136&gt;0,"Completo","Pendiente")</f>
        <v>Completo</v>
      </c>
      <c r="M136" s="34" t="s">
        <v>220</v>
      </c>
      <c r="N136" s="35" t="s">
        <v>229</v>
      </c>
    </row>
    <row r="137" spans="1:14" ht="60" customHeight="1" x14ac:dyDescent="0.3">
      <c r="B137" s="51">
        <v>128</v>
      </c>
      <c r="C137" s="28" t="s">
        <v>192</v>
      </c>
      <c r="D137" s="29" t="s">
        <v>193</v>
      </c>
      <c r="E137" s="46" t="s">
        <v>357</v>
      </c>
      <c r="F137" s="30">
        <v>45930</v>
      </c>
      <c r="G137" s="31">
        <v>2913810.06</v>
      </c>
      <c r="H137" s="32">
        <v>46022</v>
      </c>
      <c r="I137" s="33"/>
      <c r="J137" s="58">
        <f>IF(M137&gt;0,G137,0)</f>
        <v>2913810.06</v>
      </c>
      <c r="K137" s="64">
        <f>IF(J137&gt;0,0,G137)</f>
        <v>0</v>
      </c>
      <c r="L137" s="59" t="str">
        <f>IF(J137&gt;0,"Completo","Pendiente")</f>
        <v>Completo</v>
      </c>
      <c r="M137" s="34" t="s">
        <v>217</v>
      </c>
      <c r="N137" s="35" t="s">
        <v>229</v>
      </c>
    </row>
    <row r="138" spans="1:14" ht="43.5" customHeight="1" x14ac:dyDescent="0.3">
      <c r="B138" s="51">
        <v>129</v>
      </c>
      <c r="C138" s="28" t="s">
        <v>194</v>
      </c>
      <c r="D138" s="29" t="s">
        <v>195</v>
      </c>
      <c r="E138" s="46" t="s">
        <v>354</v>
      </c>
      <c r="F138" s="30">
        <v>45930</v>
      </c>
      <c r="G138" s="31">
        <v>4501976.75</v>
      </c>
      <c r="H138" s="32">
        <v>46022</v>
      </c>
      <c r="I138" s="33"/>
      <c r="J138" s="58">
        <f>IF(M138&gt;0,G138,0)</f>
        <v>4501976.75</v>
      </c>
      <c r="K138" s="64">
        <f>IF(J138&gt;0,0,G138)</f>
        <v>0</v>
      </c>
      <c r="L138" s="59" t="str">
        <f>IF(J138&gt;0,"Completo","Pendiente")</f>
        <v>Completo</v>
      </c>
      <c r="M138" s="34" t="s">
        <v>218</v>
      </c>
      <c r="N138" s="35" t="s">
        <v>229</v>
      </c>
    </row>
    <row r="139" spans="1:14" ht="43.5" customHeight="1" x14ac:dyDescent="0.3">
      <c r="B139" s="51">
        <v>130</v>
      </c>
      <c r="C139" s="28" t="s">
        <v>201</v>
      </c>
      <c r="D139" s="29" t="s">
        <v>202</v>
      </c>
      <c r="E139" s="46" t="s">
        <v>354</v>
      </c>
      <c r="F139" s="30">
        <v>45930</v>
      </c>
      <c r="G139" s="31">
        <v>4501976.75</v>
      </c>
      <c r="H139" s="32">
        <v>46022</v>
      </c>
      <c r="I139" s="33"/>
      <c r="J139" s="58">
        <f>IF(M139&gt;0,G139,0)</f>
        <v>4501976.75</v>
      </c>
      <c r="K139" s="64">
        <f>IF(J139&gt;0,0,G139)</f>
        <v>0</v>
      </c>
      <c r="L139" s="59" t="str">
        <f>IF(J139&gt;0,"Completo","Pendiente")</f>
        <v>Completo</v>
      </c>
      <c r="M139" s="34" t="s">
        <v>222</v>
      </c>
      <c r="N139" s="35" t="s">
        <v>229</v>
      </c>
    </row>
    <row r="140" spans="1:14" ht="43.5" customHeight="1" x14ac:dyDescent="0.3">
      <c r="B140" s="51">
        <v>131</v>
      </c>
      <c r="C140" s="28" t="s">
        <v>203</v>
      </c>
      <c r="D140" s="29" t="s">
        <v>204</v>
      </c>
      <c r="E140" s="46" t="s">
        <v>354</v>
      </c>
      <c r="F140" s="30">
        <v>45930</v>
      </c>
      <c r="G140" s="31">
        <v>26444239.050000001</v>
      </c>
      <c r="H140" s="32">
        <v>46022</v>
      </c>
      <c r="I140" s="58">
        <v>26444239.050000001</v>
      </c>
      <c r="J140" s="58">
        <f>IF(M140&gt;0,G140,0)</f>
        <v>26444239.050000001</v>
      </c>
      <c r="K140" s="64">
        <f>IF(J140&gt;0,0,G140)</f>
        <v>0</v>
      </c>
      <c r="L140" s="59" t="str">
        <f>IF(J140&gt;0,"Completo","Pendiente")</f>
        <v>Completo</v>
      </c>
      <c r="M140" s="34" t="s">
        <v>223</v>
      </c>
      <c r="N140" s="35" t="s">
        <v>229</v>
      </c>
    </row>
    <row r="141" spans="1:14" ht="43.5" customHeight="1" x14ac:dyDescent="0.3">
      <c r="B141" s="51">
        <v>132</v>
      </c>
      <c r="C141" s="28" t="s">
        <v>32</v>
      </c>
      <c r="D141" s="29" t="s">
        <v>250</v>
      </c>
      <c r="E141" s="46" t="s">
        <v>251</v>
      </c>
      <c r="F141" s="30">
        <v>45930</v>
      </c>
      <c r="G141" s="31">
        <v>370461</v>
      </c>
      <c r="H141" s="32">
        <v>46022</v>
      </c>
      <c r="I141" s="33"/>
      <c r="J141" s="58">
        <f>IF(M141&gt;0,G141,0)</f>
        <v>0</v>
      </c>
      <c r="K141" s="64">
        <f>IF(J141&gt;0,0,G141)</f>
        <v>370461</v>
      </c>
      <c r="L141" s="59" t="str">
        <f>IF(J141&gt;0,"Completo","Pendiente")</f>
        <v>Pendiente</v>
      </c>
      <c r="M141" s="34"/>
      <c r="N141" s="35"/>
    </row>
    <row r="142" spans="1:14" ht="43.5" customHeight="1" x14ac:dyDescent="0.3">
      <c r="B142" s="51">
        <v>133</v>
      </c>
      <c r="C142" s="28" t="s">
        <v>32</v>
      </c>
      <c r="D142" s="29" t="s">
        <v>252</v>
      </c>
      <c r="E142" s="46" t="s">
        <v>253</v>
      </c>
      <c r="F142" s="30">
        <v>45930</v>
      </c>
      <c r="G142" s="31">
        <v>132106.9</v>
      </c>
      <c r="H142" s="32">
        <v>46022</v>
      </c>
      <c r="I142" s="33"/>
      <c r="J142" s="58">
        <f>IF(M142&gt;0,G142,0)</f>
        <v>0</v>
      </c>
      <c r="K142" s="64">
        <f>IF(J142&gt;0,0,G142)</f>
        <v>132106.9</v>
      </c>
      <c r="L142" s="59" t="str">
        <f>IF(J142&gt;0,"Completo","Pendiente")</f>
        <v>Pendiente</v>
      </c>
      <c r="M142" s="34"/>
      <c r="N142" s="35"/>
    </row>
    <row r="143" spans="1:14" ht="43.5" customHeight="1" x14ac:dyDescent="0.3">
      <c r="B143" s="51">
        <v>134</v>
      </c>
      <c r="C143" s="28" t="s">
        <v>182</v>
      </c>
      <c r="D143" s="29" t="s">
        <v>183</v>
      </c>
      <c r="E143" s="46" t="s">
        <v>350</v>
      </c>
      <c r="F143" s="30" t="s">
        <v>351</v>
      </c>
      <c r="G143" s="31">
        <v>200000</v>
      </c>
      <c r="H143" s="32">
        <v>46387</v>
      </c>
      <c r="I143" s="33"/>
      <c r="J143" s="58">
        <f>IF(M143&gt;0,G143,0)</f>
        <v>200000</v>
      </c>
      <c r="K143" s="64">
        <f>IF(J143&gt;0,0,G143)</f>
        <v>0</v>
      </c>
      <c r="L143" s="59" t="str">
        <f>IF(J143&gt;0,"Completo","Pendiente")</f>
        <v>Completo</v>
      </c>
      <c r="M143" s="34">
        <v>3503</v>
      </c>
      <c r="N143" s="35">
        <v>45922</v>
      </c>
    </row>
    <row r="144" spans="1:14" ht="16.5" x14ac:dyDescent="0.3">
      <c r="A144" s="50"/>
      <c r="B144" s="51"/>
      <c r="C144" s="63"/>
      <c r="D144" s="53"/>
      <c r="E144" s="54"/>
      <c r="F144" s="55"/>
      <c r="G144" s="64"/>
      <c r="H144" s="57"/>
      <c r="I144" s="33"/>
      <c r="J144" s="64"/>
      <c r="K144" s="64"/>
      <c r="L144" s="59"/>
      <c r="M144" s="36"/>
      <c r="N144" s="37"/>
    </row>
    <row r="145" spans="1:16" ht="17.25" thickBot="1" x14ac:dyDescent="0.35">
      <c r="A145" s="50"/>
      <c r="B145" s="51"/>
      <c r="C145" s="63"/>
      <c r="D145" s="66" t="s">
        <v>21</v>
      </c>
      <c r="E145" s="62"/>
      <c r="F145" s="67"/>
      <c r="G145" s="68">
        <f>SUBTOTAL(9,G10:G143)</f>
        <v>210683450.33400002</v>
      </c>
      <c r="H145" s="69"/>
      <c r="I145" s="40"/>
      <c r="J145" s="68">
        <f>SUBTOTAL(9,J10:J143)</f>
        <v>208171072.38400003</v>
      </c>
      <c r="K145" s="68">
        <f>SUBTOTAL(9,K10:K143)</f>
        <v>2512377.9499999997</v>
      </c>
      <c r="L145" s="74"/>
    </row>
    <row r="146" spans="1:16" ht="17.25" thickTop="1" x14ac:dyDescent="0.3">
      <c r="A146" s="50"/>
      <c r="B146" s="51"/>
      <c r="C146" s="70"/>
      <c r="D146" s="61"/>
      <c r="E146" s="62"/>
      <c r="F146" s="67"/>
      <c r="G146" s="71"/>
      <c r="H146" s="72"/>
      <c r="J146" s="79"/>
      <c r="K146" s="51"/>
      <c r="L146" s="74"/>
    </row>
    <row r="147" spans="1:16" ht="16.5" x14ac:dyDescent="0.3">
      <c r="A147" s="50"/>
      <c r="B147" s="51"/>
      <c r="C147" s="70"/>
      <c r="D147" s="73"/>
      <c r="E147" s="62"/>
      <c r="F147" s="67"/>
      <c r="G147" s="71"/>
      <c r="H147" s="72"/>
      <c r="J147" s="79"/>
      <c r="K147" s="51"/>
      <c r="L147" s="74"/>
    </row>
    <row r="148" spans="1:16" ht="16.5" x14ac:dyDescent="0.3">
      <c r="A148" s="50"/>
      <c r="B148" s="51"/>
      <c r="C148" s="70"/>
      <c r="D148" s="61"/>
      <c r="E148" s="62"/>
      <c r="F148" s="67"/>
      <c r="G148" s="71"/>
      <c r="H148" s="72"/>
      <c r="J148" s="51"/>
      <c r="K148" s="51"/>
      <c r="L148" s="74"/>
    </row>
    <row r="149" spans="1:16" s="1" customFormat="1" ht="16.5" x14ac:dyDescent="0.3">
      <c r="A149" s="50"/>
      <c r="B149" s="51"/>
      <c r="C149" s="70"/>
      <c r="D149" s="61"/>
      <c r="E149" s="62"/>
      <c r="F149" s="67"/>
      <c r="G149" s="71"/>
      <c r="H149" s="72"/>
      <c r="I149" s="7"/>
      <c r="J149" s="79"/>
      <c r="K149" s="51"/>
      <c r="L149" s="74"/>
      <c r="M149" s="42">
        <f>+K145+J145</f>
        <v>210683450.33400002</v>
      </c>
      <c r="O149" s="10"/>
      <c r="P149" s="11"/>
    </row>
    <row r="150" spans="1:16" s="1" customFormat="1" ht="49.5" customHeight="1" x14ac:dyDescent="0.3">
      <c r="A150" s="50"/>
      <c r="B150" s="51"/>
      <c r="C150" s="70"/>
      <c r="D150" s="61"/>
      <c r="E150" s="62"/>
      <c r="F150" s="67"/>
      <c r="G150" s="71"/>
      <c r="H150" s="72"/>
      <c r="I150" s="7"/>
      <c r="J150" s="51"/>
      <c r="K150" s="51"/>
      <c r="L150" s="80"/>
      <c r="M150" s="43">
        <f>+G145-M149</f>
        <v>0</v>
      </c>
      <c r="O150" s="10"/>
      <c r="P150" s="11"/>
    </row>
    <row r="151" spans="1:16" s="1" customFormat="1" ht="13.5" customHeight="1" x14ac:dyDescent="0.3">
      <c r="A151" s="86" t="s">
        <v>22</v>
      </c>
      <c r="B151" s="86"/>
      <c r="C151" s="86"/>
      <c r="D151" s="67"/>
      <c r="E151" s="56"/>
      <c r="F151" s="72"/>
      <c r="G151" s="51"/>
      <c r="H151" s="74"/>
      <c r="J151" s="51"/>
      <c r="K151" s="51"/>
      <c r="L151" s="50"/>
      <c r="O151" s="10"/>
      <c r="P151" s="11"/>
    </row>
    <row r="152" spans="1:16" s="1" customFormat="1" ht="13.5" customHeight="1" x14ac:dyDescent="0.3">
      <c r="A152" s="87" t="s">
        <v>25</v>
      </c>
      <c r="B152" s="87"/>
      <c r="C152" s="87"/>
      <c r="D152" s="90" t="s">
        <v>23</v>
      </c>
      <c r="E152" s="90"/>
      <c r="F152" s="72"/>
      <c r="G152" s="76" t="s">
        <v>24</v>
      </c>
      <c r="H152" s="76"/>
      <c r="I152" s="83"/>
      <c r="J152" s="76"/>
      <c r="K152" s="76"/>
      <c r="L152" s="76"/>
      <c r="O152" s="10"/>
      <c r="P152" s="11"/>
    </row>
    <row r="153" spans="1:16" s="1" customFormat="1" ht="17.25" customHeight="1" x14ac:dyDescent="0.3">
      <c r="A153" s="88" t="s">
        <v>28</v>
      </c>
      <c r="B153" s="88"/>
      <c r="C153" s="88"/>
      <c r="D153" s="91" t="s">
        <v>26</v>
      </c>
      <c r="E153" s="91"/>
      <c r="F153" s="72"/>
      <c r="G153" s="84" t="s">
        <v>27</v>
      </c>
      <c r="H153" s="84"/>
      <c r="I153" s="85"/>
      <c r="J153" s="84"/>
      <c r="K153" s="84"/>
      <c r="L153" s="84"/>
      <c r="O153" s="10"/>
      <c r="P153" s="11"/>
    </row>
    <row r="154" spans="1:16" s="1" customFormat="1" ht="13.5" customHeight="1" x14ac:dyDescent="0.3">
      <c r="A154" s="76"/>
      <c r="B154" s="76"/>
      <c r="C154" s="75"/>
      <c r="D154" s="89" t="s">
        <v>29</v>
      </c>
      <c r="E154" s="89"/>
      <c r="F154" s="72"/>
      <c r="G154" s="81" t="s">
        <v>30</v>
      </c>
      <c r="H154" s="81"/>
      <c r="I154" s="82"/>
      <c r="J154" s="81"/>
      <c r="K154" s="81"/>
      <c r="L154" s="81"/>
      <c r="O154" s="10"/>
      <c r="P154" s="11"/>
    </row>
    <row r="155" spans="1:16" s="1" customFormat="1" ht="16.5" x14ac:dyDescent="0.3">
      <c r="A155" s="77"/>
      <c r="B155" s="78"/>
      <c r="C155" s="76"/>
      <c r="D155" s="67"/>
      <c r="E155" s="56"/>
      <c r="F155" s="72"/>
      <c r="G155" s="51"/>
      <c r="H155" s="74"/>
      <c r="J155" s="51"/>
      <c r="K155" s="51"/>
      <c r="L155" s="50"/>
      <c r="O155" s="10"/>
      <c r="P155" s="11"/>
    </row>
    <row r="156" spans="1:16" s="1" customFormat="1" x14ac:dyDescent="0.25">
      <c r="A156" s="44"/>
      <c r="B156" s="45"/>
      <c r="D156" s="4"/>
      <c r="E156" s="40"/>
      <c r="F156" s="6"/>
      <c r="H156" s="8"/>
      <c r="L156" s="10"/>
      <c r="O156" s="10"/>
      <c r="P156" s="11"/>
    </row>
    <row r="157" spans="1:16" s="1" customFormat="1" x14ac:dyDescent="0.25">
      <c r="A157" s="44"/>
      <c r="B157" s="45"/>
      <c r="D157" s="4"/>
      <c r="E157" s="40"/>
      <c r="F157" s="6"/>
      <c r="H157" s="8"/>
      <c r="L157" s="10"/>
      <c r="O157" s="10"/>
      <c r="P157" s="11"/>
    </row>
    <row r="158" spans="1:16" x14ac:dyDescent="0.25">
      <c r="C158" s="1"/>
    </row>
  </sheetData>
  <autoFilter ref="B9:N143" xr:uid="{09C6330C-9156-486A-90DC-D20D8536D151}">
    <sortState xmlns:xlrd2="http://schemas.microsoft.com/office/spreadsheetml/2017/richdata2" ref="B10:N143">
      <sortCondition ref="F9:F143"/>
    </sortState>
  </autoFilter>
  <sortState xmlns:xlrd2="http://schemas.microsoft.com/office/spreadsheetml/2017/richdata2" ref="B10:N56">
    <sortCondition ref="M15:M56"/>
  </sortState>
  <mergeCells count="6">
    <mergeCell ref="A151:C151"/>
    <mergeCell ref="A152:C152"/>
    <mergeCell ref="A153:C153"/>
    <mergeCell ref="D154:E154"/>
    <mergeCell ref="D152:E152"/>
    <mergeCell ref="D153:E153"/>
  </mergeCells>
  <phoneticPr fontId="12" type="noConversion"/>
  <pageMargins left="0.70866141732283472" right="0.70866141732283472" top="0.74803149606299213" bottom="0.74803149606299213" header="0.31496062992125984" footer="0.31496062992125984"/>
  <pageSetup scale="49"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9" ma:contentTypeDescription="Crear nuevo documento." ma:contentTypeScope="" ma:versionID="3de9eae5791dd8ac0e1efdb0dc7dfbbb">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2fe5409b169f7c5215fa36afa313b9cb"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32E524-82A2-403D-9367-FD3789E66292}">
  <ds:schemaRefs>
    <ds:schemaRef ds:uri="http://schemas.microsoft.com/office/2006/metadata/properties"/>
    <ds:schemaRef ds:uri="http://schemas.microsoft.com/office/infopath/2007/PartnerControls"/>
    <ds:schemaRef ds:uri="de894e15-ba27-4bdb-b4b8-8efc34bc9aed"/>
    <ds:schemaRef ds:uri="8dbb31fa-c118-4266-b530-fff03941bcda"/>
  </ds:schemaRefs>
</ds:datastoreItem>
</file>

<file path=customXml/itemProps2.xml><?xml version="1.0" encoding="utf-8"?>
<ds:datastoreItem xmlns:ds="http://schemas.openxmlformats.org/officeDocument/2006/customXml" ds:itemID="{ABC7FD3D-E1A8-484C-A561-2E71299F05F5}">
  <ds:schemaRefs>
    <ds:schemaRef ds:uri="http://schemas.microsoft.com/sharepoint/v3/contenttype/forms"/>
  </ds:schemaRefs>
</ds:datastoreItem>
</file>

<file path=customXml/itemProps3.xml><?xml version="1.0" encoding="utf-8"?>
<ds:datastoreItem xmlns:ds="http://schemas.openxmlformats.org/officeDocument/2006/customXml" ds:itemID="{12D49606-8658-42E7-98EC-FB94FA3D57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b31fa-c118-4266-b530-fff03941bcda"/>
    <ds:schemaRef ds:uri="de894e15-ba27-4bdb-b4b8-8efc34bc9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PAGO A PROVEEDORES AGOS</vt:lpstr>
      <vt:lpstr>'INFORME PAGO A PROVEEDORES AGOS'!Área_de_impresión</vt:lpstr>
      <vt:lpstr>'INFORME PAGO A PROVEEDORES AGOS'!Títulos_a_imprimir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Laura Hurtado Asencio</dc:creator>
  <cp:lastModifiedBy>Leidy Laura Hurtado Asencio</cp:lastModifiedBy>
  <cp:lastPrinted>2025-10-06T15:04:42Z</cp:lastPrinted>
  <dcterms:created xsi:type="dcterms:W3CDTF">2025-09-01T13:06:27Z</dcterms:created>
  <dcterms:modified xsi:type="dcterms:W3CDTF">2025-10-06T15:07:46Z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y fmtid="{D5CDD505-2E9C-101B-9397-08002B2CF9AE}" pid="3" name="MediaServiceImageTags">
    <vt:lpwstr/>
  </property>
</Properties>
</file>