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Compartido Finanza Portal Web/FINANZAS 2025/INGRESOS Y EGRESOS/11. NOVIEMBRE 2025/"/>
    </mc:Choice>
  </mc:AlternateContent>
  <xr:revisionPtr revIDLastSave="3" documentId="11_335B01E41585E13F8B20C2AF265294CB20E5EE0B" xr6:coauthVersionLast="47" xr6:coauthVersionMax="47" xr10:uidLastSave="{754D80B1-F112-4FE2-8E01-DAEE20C4CCED}"/>
  <bookViews>
    <workbookView xWindow="-120" yWindow="-120" windowWidth="29040" windowHeight="15720" xr2:uid="{00000000-000D-0000-FFFF-FFFF00000000}"/>
  </bookViews>
  <sheets>
    <sheet name="11-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3" i="1" l="1"/>
  <c r="K193" i="1"/>
  <c r="J193" i="1"/>
  <c r="L192" i="1"/>
  <c r="L191" i="1"/>
  <c r="L190" i="1"/>
  <c r="L189" i="1"/>
  <c r="L188" i="1"/>
  <c r="L187" i="1"/>
  <c r="L186" i="1"/>
  <c r="C183" i="1"/>
  <c r="F169" i="1"/>
  <c r="N141" i="1"/>
  <c r="F140" i="1"/>
  <c r="N138" i="1"/>
  <c r="F138" i="1"/>
  <c r="K134" i="1"/>
  <c r="J134" i="1"/>
  <c r="L33" i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32" i="1"/>
  <c r="C29" i="1"/>
  <c r="J14" i="1"/>
  <c r="K14" i="1" s="1"/>
  <c r="L10" i="1"/>
  <c r="L11" i="1" s="1"/>
  <c r="L14" i="1" s="1"/>
</calcChain>
</file>

<file path=xl/sharedStrings.xml><?xml version="1.0" encoding="utf-8"?>
<sst xmlns="http://schemas.openxmlformats.org/spreadsheetml/2006/main" count="524" uniqueCount="343">
  <si>
    <t>COMITE EJECUTOR DE INFRAESTRUCTURAS DE ZONAS TURISTICAS (CEIZTUR)</t>
  </si>
  <si>
    <t>INFORME DE TESORERIA</t>
  </si>
  <si>
    <t>INGRESOS Y EGRESOS</t>
  </si>
  <si>
    <t>CUENTA NO. 2400169440 (Fondo Reponible)</t>
  </si>
  <si>
    <t>Fecha</t>
  </si>
  <si>
    <t>Transferencia</t>
  </si>
  <si>
    <t>Cheque</t>
  </si>
  <si>
    <t>Cuenta Presupuestaria/Referencia</t>
  </si>
  <si>
    <t>No. Cuenta Contable</t>
  </si>
  <si>
    <t>Beneficiario</t>
  </si>
  <si>
    <t>Descripcion</t>
  </si>
  <si>
    <t>Debito</t>
  </si>
  <si>
    <t>Credito</t>
  </si>
  <si>
    <t>Balance</t>
  </si>
  <si>
    <t>Balance Inicial</t>
  </si>
  <si>
    <t>BANRESERVAS</t>
  </si>
  <si>
    <t>COMISIÓN MANEJO DE CUENTA</t>
  </si>
  <si>
    <t>TOTAL</t>
  </si>
  <si>
    <t>Realizado por:</t>
  </si>
  <si>
    <t>Aprobado por:</t>
  </si>
  <si>
    <t>Maggy Villar</t>
  </si>
  <si>
    <t>Anyolani Nolasco</t>
  </si>
  <si>
    <t>Jose Luis Mañon</t>
  </si>
  <si>
    <t>Analista y/o Tecnico Financiero</t>
  </si>
  <si>
    <t>Enc. Division Depto. de Contabilidad</t>
  </si>
  <si>
    <t>Encargado Financiero</t>
  </si>
  <si>
    <t xml:space="preserve">  CUENTA UNICA DEL TESORO NO. 100010102384894</t>
  </si>
  <si>
    <t>Cheque/ Lib.</t>
  </si>
  <si>
    <t>103911/25</t>
  </si>
  <si>
    <t>COMITE EJECUTOR DE INFRAESTRUCTURAS DE ZONAS TURISTICAS</t>
  </si>
  <si>
    <t>Ingresos correspondientes del 05 al 11/10/2025</t>
  </si>
  <si>
    <t>2.1.1.2.06</t>
  </si>
  <si>
    <t>Op. limpieza de sargazo septiembre 2025.</t>
  </si>
  <si>
    <t>2.2.3.1.01</t>
  </si>
  <si>
    <t>Viáticos ingeniería septiembre 2025</t>
  </si>
  <si>
    <t>Viáticos pronto pago del 20 de octubre al 08 de noviembre 20</t>
  </si>
  <si>
    <t>2.2.7.2.06</t>
  </si>
  <si>
    <t>Implementos y Maquinarias (IMCA), S.A.</t>
  </si>
  <si>
    <t>Pago factura no. 0222. Contratación de Servicio de Mantenimiento general y Reparación por Garantía, de Tractores y Barredoras para la Limpieza de Playas del PNLPB, según anexos.</t>
  </si>
  <si>
    <t>2.3.9.2.01</t>
  </si>
  <si>
    <t>ALCANCE SOLUCIONES TECNOLOGICAS (ALSOTEC), SRL</t>
  </si>
  <si>
    <t>Pago factura no. 0001. Adquisición de Toners y Cartuchos para uso de la Institución. Destinado a MiPymes Mujer (3 Cartucho Epson T40W Yellow, 3 Cartucho Epson T40W Cyan, 3 Cartucho Epson T40W Magneta y 9 Toner Canon GPR 53 Cyan), segun anexos.</t>
  </si>
  <si>
    <t>2.3.1.1.01</t>
  </si>
  <si>
    <t>Suplidora Reysa, EIRL</t>
  </si>
  <si>
    <t>Pago factura no. 0813.  Adquisición de agua potable para el Programa Nacional de Limpieza de Playas y Balnearios (PNLPB) (60 fardos).</t>
  </si>
  <si>
    <t>2.7.2.4.01</t>
  </si>
  <si>
    <t>Grupo Marfa, SRL</t>
  </si>
  <si>
    <t>Pago Fact. No. 0174, Cub. No.30 Proy. No.371 Cont. No.2-2022; Mejoramiento del Malecón Santo Domingo Este.</t>
  </si>
  <si>
    <t>2.3.9.9.04</t>
  </si>
  <si>
    <t>1955 General Business, Bienes y Servicios, SRL</t>
  </si>
  <si>
    <t>Pago factura no. 0106. Adquisición Equipos de Seguridad para los Mensajeros de la Institución, destinado a Mipymes Mujer,(2 casco de seguridad y 2 candados para motocicletas) segun anexos.</t>
  </si>
  <si>
    <t>2.2.8.7.02</t>
  </si>
  <si>
    <t>CARMEN ENICIA CHEVALIER DE CASADO</t>
  </si>
  <si>
    <t>Pago Factura No 1102, por concepto de Tramites Legales de Documentos, según anexos.</t>
  </si>
  <si>
    <t>Santo Domingo Motors Company, SA</t>
  </si>
  <si>
    <t>Pago facturas por la Contratación de Mantenimiento de la Flotilla Vehicular que se encuentra en Garantía, según anexos.</t>
  </si>
  <si>
    <t>Freddy Bolivar De Jesus Almonte Brito</t>
  </si>
  <si>
    <t>Pago Factura No.1191, por concepto de Tramites Legales de Documentos, según anexos</t>
  </si>
  <si>
    <t>2.7.2.4.02, 2.7.2.4.01, 2.7.2.1.01</t>
  </si>
  <si>
    <t>Codom, SRL</t>
  </si>
  <si>
    <t>Pago fact. No.0024, Cub. No.14, Proy. No.397, contrato No.18-2023. Construcción de Plaza Multiuso en el municipio de Santa Cruz, Provincia El Seibo.</t>
  </si>
  <si>
    <t>2.2.5.9.01</t>
  </si>
  <si>
    <t>Quantum Digital Innovation Factory Qudif, SRL.</t>
  </si>
  <si>
    <t>Pago factura no. 0009. Renovación de licencias informáticas para uso de la Institución, destinado a MiPymes, (Renovacion Trimble SketchUp Pro, Renovacion Luminion Pro y Renovacion Adobe Photoshop), segun anexos.</t>
  </si>
  <si>
    <t>2.3.9.9.05</t>
  </si>
  <si>
    <t>Lomier Company,SRL</t>
  </si>
  <si>
    <t>Pago factura no. 0140. Adquisición de 5,000  Sacos para recoger escombros en los Operativos del (PNLPB), destinado a MiPymes, segun anexos.</t>
  </si>
  <si>
    <t>Devialsa, Desarrollo Vial, SRL</t>
  </si>
  <si>
    <t>Pago Fact. No. 0388, Cub. No.4 Proy. No. 424  Cont. No. 28-2024; Reconstrucción Vía de Acceso a Playa Teco, Distrito Municipal Maimón, Provincia Puerto Plata.</t>
  </si>
  <si>
    <t>2.6.8.5.01</t>
  </si>
  <si>
    <t>Geoperfora Dominicana, SRL</t>
  </si>
  <si>
    <t>Pago facturas No.0001, 0002 y 0003. Contratación de Estudios Geotécnicos. ( Tres estudios de suelos realizados en el Parador Fotográfico Fundación, provincia Barahona; Plaza Vendedores Monte Río, provincia Azua y Lavacama, provincia La Altagracia, según anexos</t>
  </si>
  <si>
    <t>Ing. Julio A. Baez &amp; Asociados, SRL</t>
  </si>
  <si>
    <t>Pago Fact. No. 0161, Cub. No.6, Proy. No. 413 contrato No.13-2024; Construcción Verja Perimetral del Santuario Nacional Santo Cristo de los Milagros, Municipio de Bayaguana, Provincia Monte Plata.</t>
  </si>
  <si>
    <t>Edinsa, SRL</t>
  </si>
  <si>
    <t>Pago Fact. No.0009 Cub. No.12 Proy. No.372 Contrato No.5-2022; Mejoramiento del Frente Costero de la Playa Sosua, Provincia Puerto Plata (Plaza Sur), Lote 1.</t>
  </si>
  <si>
    <t>2.7.2.7.01</t>
  </si>
  <si>
    <t>Constructora CAG, SRL</t>
  </si>
  <si>
    <t>Pago fact. No.0104, Cub. No.7 Proy. No.401  Contrato No.22-2023; Construcción de Parque Urbano, Municipio Bajos de Haina, Provincia San Cristóbal ,Relanzamiento; Lote 1: Construcción de Parque urbano Municipio de Haina, Provincia San Cristobal.</t>
  </si>
  <si>
    <t>O REILLY &amp; ASOCIADOS S R L</t>
  </si>
  <si>
    <t>Pago Fact. No. 0221, Cub. No. 1 Proy. No. 429  Cont. No. 4-2025; Reconstrucción Vía de Acceso a Jumunuco Tramo Calle Sabina-Escuela Compadre Pascual, Municipio Jarabacoa, Provincia La Vega.</t>
  </si>
  <si>
    <t xml:space="preserve">2.7.2.4.02, 2.7.2.5.01, </t>
  </si>
  <si>
    <t>Construcciones Civiles y Proyectos Agregados CONCIPRA, SRL</t>
  </si>
  <si>
    <t>Pago Fact. No. 0087, Cub. No. 4  Proy. No.418 Contrato No. 20-2024; Construcción de Muelle Marítimo en el Distrito Municipal Caleta, Provincia La Romana.</t>
  </si>
  <si>
    <t>2.2.7.2.02</t>
  </si>
  <si>
    <t>Resolución Técnica Aldaso, EIRL</t>
  </si>
  <si>
    <t>Pago facturas  no. 0438 y 0439. Contratación de Servicio Mantenimiento Correctivo y Preventivo de las Impresoras, por un periodo de 6 meses para uso de la Institución, destinado a MiPymes (mes de octubre).</t>
  </si>
  <si>
    <t>2.2.9.2.01</t>
  </si>
  <si>
    <t>FRANCHESKA MARTINEZ RAMON</t>
  </si>
  <si>
    <t>Pago Fact. No. 0074. Servicio de Desayunos y Almuerzo, para los Brigadistas para los Operativos de Limpieza de Playa y Balnearios (PNLPB),según anexos.</t>
  </si>
  <si>
    <t>Pago facturas no. 0075 y 0076 Contratación Servicio de Desayunos y Almuerzos para los Operativos del Programa Nacional de Limpieza de Playas y Balneario (PNLPB), Zona Norte, destinado a MiPymes Mujer.</t>
  </si>
  <si>
    <t xml:space="preserve">2.7.2.2.01, 2.7.2.4.01, </t>
  </si>
  <si>
    <t>Ingeniería Civil Internacional ICI, SRL</t>
  </si>
  <si>
    <t>Pago Fact. No. 0002, Cub. No. 1 Proy. No. 427  Cont. No. 32-2024; Reconstrucción del Frente Marítimo en el Municipio de Pedernales, Provincia Pedernales, relanzamiento, Lote 2, Lado Este.</t>
  </si>
  <si>
    <t>2.7.1.2.01, 2.7.2.4.01</t>
  </si>
  <si>
    <t>Dineba Diseños Interiores y Ebanisteria, SRL</t>
  </si>
  <si>
    <t>Pago Fact. No. 0228, Cub. No.1 Proy. No.426  Cont. No. 31-2024; Reconstrucción del Frente Marítimo en el Municipio de Pedernales, Provincia Pedernales, relanzamiento, Lote 1, Lado Oeste.</t>
  </si>
  <si>
    <t>2.2.6.3.01</t>
  </si>
  <si>
    <t>HUMANO SEGUROS S A</t>
  </si>
  <si>
    <t>Pago factura No. 6109, Correspondiente al mes de noviembre del  2025, del Seguro Medico de Salud a los empleados del CEIZTUR, según anexos</t>
  </si>
  <si>
    <t>SMO Mujeres Industriales, SRL</t>
  </si>
  <si>
    <t>Pago factura No. 0060. Contratación de Servicio de Desayunos y Almuerzos para los Operativos del Programa Nacional de Limpieza de Playas, Balnearios y Emergencias o Situaciones Prevista del PNLPB, según anexos.</t>
  </si>
  <si>
    <t>Héctor Luis Mercedes Herasme</t>
  </si>
  <si>
    <t>Pago Factura No 0071, Por concepto de Tramites Legales de Documentos, según anexos.</t>
  </si>
  <si>
    <t>2.2.8.7.05</t>
  </si>
  <si>
    <t>Mytrak Technology, SRL</t>
  </si>
  <si>
    <t>Pago Factura No. 0287, Servicio de monitoreo de GPS de la flotilla vehicular del CEIZTUR, correspondiente al mes de octubre del 2025, según anexos.</t>
  </si>
  <si>
    <t>PRODUCCIONES CUCALAMBE, SRL</t>
  </si>
  <si>
    <t>Pago factura No. 0055. Contratación de Servicio de Desayunos y Almuerzos para los Operativos del Programa Nacional de Limpieza de Playas, Balnearios (PNLPB), destinado a MiPymes, (Zona Este),según anexos.</t>
  </si>
  <si>
    <t>103917/25</t>
  </si>
  <si>
    <t>Ingresos correspondientes del 12 al 18/10/2025</t>
  </si>
  <si>
    <t xml:space="preserve">2.2.3.1.01 </t>
  </si>
  <si>
    <t>Viáticos pronto pago del 11 al 22 de noviembre 2025</t>
  </si>
  <si>
    <t>2.1.5.2.01, 2.1.1.2.05, 2.1.5.1.01, 2.1.5.3.01</t>
  </si>
  <si>
    <t>Nómina periodo probatorio mes de noviembre 2025</t>
  </si>
  <si>
    <t>2.1.5.2.01, 2.1.1.1.01, 2.1.5.1.01, 2.1.5.3.01</t>
  </si>
  <si>
    <t>Nómina fijos mes de noviembre 2025</t>
  </si>
  <si>
    <t>2.1.2.2.05</t>
  </si>
  <si>
    <t>Nómina militar mes de noviembre 2025</t>
  </si>
  <si>
    <t>2.1.5.2.01, 2.1.5.1.01, 2.1.5.3.01, 2.1.1.2.11</t>
  </si>
  <si>
    <t>Nómina interinato noviembre 2025</t>
  </si>
  <si>
    <t>2.1.5.2.01, 2.1.5.1.01, 2.1.5.3.01, 2.1.1.2.08</t>
  </si>
  <si>
    <t>Nómina temporales noviembre 2025</t>
  </si>
  <si>
    <t>2.2.2.1.03</t>
  </si>
  <si>
    <t>Editora Listin Diario, SA</t>
  </si>
  <si>
    <t>Pago factura No. 1513. Servicio para contratación de publicidad en un  Periódico de circulación nacional para convocatorias manifestación de interés, según anexos.</t>
  </si>
  <si>
    <t>Pago Factura No 1114, por concepto de Tramites Legales de Documentos, según anexos.</t>
  </si>
  <si>
    <t>Pago factura No. 1514. Servicio para contratación de publicidad en un periódico de circulación nacional para Convocatorias manifestación de interés extensión, según anexos.</t>
  </si>
  <si>
    <t>ELSA MARGARITA DE LA CRUZ MATOS</t>
  </si>
  <si>
    <t>Pago Fact. No. 0112, por concepto de Trámites Legales de Documentos, según anexos.</t>
  </si>
  <si>
    <t>RONNY MARTINEZ MARTINEZ</t>
  </si>
  <si>
    <t>Pago Fact. No. 0075, por concepto de Trámites Legales de Documentos, según anexos.</t>
  </si>
  <si>
    <t>12/11/2025</t>
  </si>
  <si>
    <t>4227</t>
  </si>
  <si>
    <t>Almacenes Casa Vito, SRL</t>
  </si>
  <si>
    <t>Pago Fact. 0118. Contratación de Servicio de Mantenimiento Preventivo y Correctivo Para Barredoras de la Institución, según anexos.</t>
  </si>
  <si>
    <t>4229</t>
  </si>
  <si>
    <t>2.2.8.3.01</t>
  </si>
  <si>
    <t>Tamira Group, SRL</t>
  </si>
  <si>
    <t>Pago Fact. No. 0265. Servicios de Contratación de Estudios Médicos de preempleo para el CEIZTUR, según anexos.</t>
  </si>
  <si>
    <t>4231</t>
  </si>
  <si>
    <t>2.2.5.1.01</t>
  </si>
  <si>
    <t>SERD NET, SRL</t>
  </si>
  <si>
    <t>Pago factura No. 0569. Servicio de Alquiler de Furgón para almacén provisional de los trabajos de restauración del monumento Alcázar de Colon, Ciudad, Colonial, Distrito Nacional, (Pago octubre), según anexos.</t>
  </si>
  <si>
    <t>14/11/2025</t>
  </si>
  <si>
    <t>4246</t>
  </si>
  <si>
    <t>2.2.7.1.01</t>
  </si>
  <si>
    <t>IMSEI GROUP, SRL</t>
  </si>
  <si>
    <t>Pago avance 20% del monto de RD$306,800.00; Servicio de mantenimiento de las estructuras de madera y Aluzinc Plaza de vendedores Guayacanes, municipio de Guayacanes, provincia San Pedro de Macoris,relanzamiento, según anexos.</t>
  </si>
  <si>
    <t>4255</t>
  </si>
  <si>
    <t>2.3.9.6.01</t>
  </si>
  <si>
    <t>Arias Repuestos y Mas, SRL</t>
  </si>
  <si>
    <t>Pago factura no. 0521 Adquisición de Baterías para Vehículos de Motor de la Institución, destinado a MiPymes (Relanzamiento).</t>
  </si>
  <si>
    <t>4257</t>
  </si>
  <si>
    <t>Pago factura no. 0815.  Adquisición de agua potable para el Programa Nacional de Limpieza de Playas y Balnearios (PNLPB) (60 fardos).</t>
  </si>
  <si>
    <t>4262</t>
  </si>
  <si>
    <t>INSTITUTO DE FORMACION TURISTICA DEL CARIBE</t>
  </si>
  <si>
    <t>Pago factura No. 1061. Correspondiente al servicio de almuerzo para los empleados del CEIZTUR, desde el 15 al 19 de septiembre del 2025, según anexos.</t>
  </si>
  <si>
    <t>4272</t>
  </si>
  <si>
    <t>2.2.9.1.01</t>
  </si>
  <si>
    <t>Luminario M &amp; M. S.R.L</t>
  </si>
  <si>
    <t>Pago factura no. 0162. Suministro e Instalación de Laminado a Vehículos de la Flotilla de la Institución, destinado a MiPymes, segun anexos.</t>
  </si>
  <si>
    <t>17/11/2025</t>
  </si>
  <si>
    <t>4274</t>
  </si>
  <si>
    <t>Viáticos pronto pago del 03 al 22 de noviembre 2025</t>
  </si>
  <si>
    <t>18/11/2025</t>
  </si>
  <si>
    <t>4282</t>
  </si>
  <si>
    <t>Nomina brig. sarg. noviembre 2025.</t>
  </si>
  <si>
    <t>103923/25</t>
  </si>
  <si>
    <t>Ingresos correspondientes del 19 al 25/10/2025</t>
  </si>
  <si>
    <t>103929/25</t>
  </si>
  <si>
    <t>Ingresos correspondientes del 01 al 15/10/2025</t>
  </si>
  <si>
    <t>103941/25</t>
  </si>
  <si>
    <t>20/11/2025</t>
  </si>
  <si>
    <t>4303</t>
  </si>
  <si>
    <t>2.1.1.4.01</t>
  </si>
  <si>
    <t>Nómina regalía fijos año 2025</t>
  </si>
  <si>
    <t>4305</t>
  </si>
  <si>
    <t>Nómina regalía temporales año 2025</t>
  </si>
  <si>
    <t>4307</t>
  </si>
  <si>
    <t>Nómina regalía periodo probatorio año 2025</t>
  </si>
  <si>
    <t>4309</t>
  </si>
  <si>
    <t>Nómina regalía temporales inactivos año 2025</t>
  </si>
  <si>
    <t>4311</t>
  </si>
  <si>
    <t>Nómina regalía fijos inactivos año 2025</t>
  </si>
  <si>
    <t>4313</t>
  </si>
  <si>
    <t>Nómina regalía tramite de pensión inactivos año 2025</t>
  </si>
  <si>
    <t>4315</t>
  </si>
  <si>
    <t>Nómina regalía militar año 2025</t>
  </si>
  <si>
    <t>4318</t>
  </si>
  <si>
    <t>2.6.1.9.01, 2.7.1.2.01, 2.7.2.1.01, 2.7.2.2.01, 2.7.2.4.01, 2.7.2.4.02, 2.7.2.7.01</t>
  </si>
  <si>
    <t>Constructora Vigando, SRL</t>
  </si>
  <si>
    <t>Pago avance del monto RD$36,967,257.96 Cont. No. 19-2025; Remodelación Instituto de Formación Turística del Caribe (IFTC), Municipio San Cristóbal, Provincia de San Cristóbal, Relanzamiento.</t>
  </si>
  <si>
    <t>4323</t>
  </si>
  <si>
    <t>Viáticos pronto pago del 18 de noviembre al 06 de diciembre 2025</t>
  </si>
  <si>
    <t>4325</t>
  </si>
  <si>
    <t>Nomina brigadistas noviembre 2025.</t>
  </si>
  <si>
    <t>21/11/2025</t>
  </si>
  <si>
    <t>4335</t>
  </si>
  <si>
    <t>CENTRO DE EXPORTACION E INVERSIONES DE LA REPUBLICA DOMINICANA</t>
  </si>
  <si>
    <t>Pago Factura No. 0082.  Concesión de espacio en edificio de CEI-RD, correspondiente al mes de noviembre 2025,segun anexos</t>
  </si>
  <si>
    <t>24/11/2025</t>
  </si>
  <si>
    <t>4354</t>
  </si>
  <si>
    <t>2.7.1.2.01</t>
  </si>
  <si>
    <t>MARIEL NIEVE ACEVEDO ARACENA</t>
  </si>
  <si>
    <t>Pago Fact. No. 0011, Cub. No. 3 y final mas devolución de vicios ocultos, Proy. No. 425  Cont. No. 34-2024; Reparación Plaza de Vendedores del Balneario Los Patos, Provincia Barahona.</t>
  </si>
  <si>
    <t>4363</t>
  </si>
  <si>
    <t>Marmovin, SRL</t>
  </si>
  <si>
    <t>Pago Fact. No. 0014, Cub. No.4 proy. No. 411 Contrato no. 8-2024; Reconstrucción Pasarela Peatonal en la Zona Costera del Municipio Las Terrenas, Provincia Samaná.</t>
  </si>
  <si>
    <t>4369</t>
  </si>
  <si>
    <t>2.2.1.3.01</t>
  </si>
  <si>
    <t>COMPANIA DOMINICANA DE TELEFONOS C POR A</t>
  </si>
  <si>
    <t>Pago Factura No.5646, Servicios de Renta Mensual de las Flotas del CEIZTUR, correspondiente al mes de octubre 2025, según anexos.</t>
  </si>
  <si>
    <t>103935/25</t>
  </si>
  <si>
    <t>Ingresos correspondientes del 26/10/2025 al 01/11/2025</t>
  </si>
  <si>
    <t>25/11/2025</t>
  </si>
  <si>
    <t>4383</t>
  </si>
  <si>
    <t>2.2.8.7.01, 2.7.2.4.01, 2.7.2.4.02, 2.7.2.7.01</t>
  </si>
  <si>
    <t>Comercial Bonoco, SRL</t>
  </si>
  <si>
    <t>Pago avance 20% del monto RD$ 7,687,803.64 contrato. No. 21-2025; Reconstrucción de aceras, contenes y parque de la mujer (obelisco), municipio Higüey, provincia La Altagracia, Relanzamiento, Lote 2: Reconstrucción del Parque de la Mujer.</t>
  </si>
  <si>
    <t>4391</t>
  </si>
  <si>
    <t>2.1.2.2.03</t>
  </si>
  <si>
    <t>Nomina horas extras octubre 2025.</t>
  </si>
  <si>
    <t>4400</t>
  </si>
  <si>
    <t>2.3.3.2.01, 2.3.9.1.01, 2.3.9.8.02</t>
  </si>
  <si>
    <t>GTG Industrial, SRL</t>
  </si>
  <si>
    <t>Pago factura No. 0015, Adquisición de insumos de higiene y limpieza para uso de la institución, según anexos.</t>
  </si>
  <si>
    <t>26/11/2025</t>
  </si>
  <si>
    <t>4413</t>
  </si>
  <si>
    <t>Pago factura No. 0054. Contratación de Servicio de Desayunos y Almuerzos para los Operativos del Programa Nacional de Limpieza de Playas, Balnearios (PNLPB), destinado a MiPymes, (Zona Este),según anexos.</t>
  </si>
  <si>
    <t>4416</t>
  </si>
  <si>
    <t>2.3.9.5.01</t>
  </si>
  <si>
    <t>LUCEMAS SUPPLY, SRL</t>
  </si>
  <si>
    <t>Pago factura No. 0301, Adquisición de desechables para uso de la institución, destinado a Mipymes Mujer, según anexos.</t>
  </si>
  <si>
    <t>4418</t>
  </si>
  <si>
    <t>Viáticos pronto pago del 24 noviembre al 06 diciembre 2025</t>
  </si>
  <si>
    <t>4420</t>
  </si>
  <si>
    <t>Viáticos Dpto. Administrativo octubre 2025</t>
  </si>
  <si>
    <t>4429</t>
  </si>
  <si>
    <t>2.2.8.7.04</t>
  </si>
  <si>
    <t>Universidad Iberoamericana, INC</t>
  </si>
  <si>
    <t>Pago factura No.0858.Capacitacion en Diplomado en Teoría practica de la Contratación Publica actualizado con la nueva ley 47-25, según anexos.</t>
  </si>
  <si>
    <t>4443</t>
  </si>
  <si>
    <t>Pag fact No. 1062-1063-1066-1067-1068.Correspondiente al servicio de almuerzo para los empleados del CEIZTUR, desde el 22-26 septiembre, del 29 septiembre al 03 de octubre,06-10 octubre, del 13-17 octubre, del 20-21 de octubre y del 27-31 octubre del 2025</t>
  </si>
  <si>
    <t>4450</t>
  </si>
  <si>
    <t>UNIVERSIDAD APEC</t>
  </si>
  <si>
    <t>Pago factura No. 5480. Capacitación en Diplomado Gestión de Riesgos y Compliance,según  anexos.</t>
  </si>
  <si>
    <t>4457</t>
  </si>
  <si>
    <t>2.2.8.5.03</t>
  </si>
  <si>
    <t>VICTOR STERLYN SALOME</t>
  </si>
  <si>
    <t>Pago factura No. 0088,Contratación servicio de limpieza y llenado de cisterna de la institución, según anexos.</t>
  </si>
  <si>
    <t>4464</t>
  </si>
  <si>
    <t>Pago Factura No.1199, Por concepto de Tramites Legales de Documentos, según anexos.</t>
  </si>
  <si>
    <t>4466</t>
  </si>
  <si>
    <t>2.7.1.2.01, 2.7.2.4.02</t>
  </si>
  <si>
    <t>Project and Construction Services PCS, SRL</t>
  </si>
  <si>
    <t>Pago Fact. No. 0326, Cub. No.8, Proy. No.408 Contrato No.1-2024; Construcción de la Terminal Turística del Puerto de Barahona, Municipio Santa Cruz, Provincia Barahona. Lote 1: Demoliciones, Mejoramiento de Suelo, Nivelación y Confección de Plataforma.</t>
  </si>
  <si>
    <t>27/11/2025</t>
  </si>
  <si>
    <t>4473</t>
  </si>
  <si>
    <t>2.2.8.7.03</t>
  </si>
  <si>
    <t>HLB AUDITORES &amp; CONSULTORES SRL</t>
  </si>
  <si>
    <t>Pago Avance 20% del monto RD$3,068,000.00 Contrato No.19-2025; Contratación de una Auditoria Financiera Externa de Ejecución Presupuestaria, de Procesos Operativos y Administrativos, para los periodos 2023 y 2024.</t>
  </si>
  <si>
    <t>4485</t>
  </si>
  <si>
    <t>AMANCIO R MULTISERVICES, SRL</t>
  </si>
  <si>
    <t>Cesión de crédito por pago de deuda correspondiente a la Factura No. 0129, por concepto de servicio de limpieza de alcantarillas tipo cajón e imbornales en la Av. La Marina, municipio Santa Bárbara de Samaná, provincia Samaná, Séguin anexos.</t>
  </si>
  <si>
    <t>4486</t>
  </si>
  <si>
    <t>Servicios Multiples 4KML, SRL</t>
  </si>
  <si>
    <t>Cesión de crédito por pago de deuda correspondiente a la Factura No. 0129, por concepto de servicio de limpieza de alcantarillas tipo cajón e imbornales en la Av. La Marina, municipio Santa Bárbara de Samaná, provincia Samaná. Según anexos.</t>
  </si>
  <si>
    <t>4495</t>
  </si>
  <si>
    <t>Viamar, SA</t>
  </si>
  <si>
    <t>Pago facturas No.7878, 7925,7967 Y 8162. Contratación de Servicios de Mantenimientos preventivos y correctivos a vehículos en garantía (CEIZTUR)</t>
  </si>
  <si>
    <t>28/11/2025</t>
  </si>
  <si>
    <t>4501</t>
  </si>
  <si>
    <t>2.6.1.9.01, 2.7.2.4.01</t>
  </si>
  <si>
    <t>Pago Fact. No.0012 Cub. No.13 Proy. No.372 Contrato No.5-2022; Mejoramiento del Frente Costero de la Playa Sosua, Provincia Puerto Plata (Plaza Sur), Lote 1.</t>
  </si>
  <si>
    <t>4505</t>
  </si>
  <si>
    <t>2.2.4.4.01</t>
  </si>
  <si>
    <t>Consorcio de Tarjetas Dominicanas, S.A</t>
  </si>
  <si>
    <t>Pago Factura No. 0663, correspondiente al Recargo del Pase Rápido de la Flotilla Vehicular del CEIZTUR, según anexos.</t>
  </si>
  <si>
    <t>4515</t>
  </si>
  <si>
    <t>Servicios, Reparaciones y Construcciones SERECON, SRL</t>
  </si>
  <si>
    <t>Pago avance 20% RD$ 25,580,511.23 Contrato No. 20-2025; Lote 1: Reconstrucción de aceras y contenes del perímetro de la Basílica Catedral Nuestra Señora de la Altagracia.</t>
  </si>
  <si>
    <t>4520</t>
  </si>
  <si>
    <t>2.6.2.3.01</t>
  </si>
  <si>
    <t>Altessa Digital Marketing, SRL</t>
  </si>
  <si>
    <t>Pago factura No. 0091, Adquisición de videocámara para grabación de Veedurías, según anexos.</t>
  </si>
  <si>
    <t>4522</t>
  </si>
  <si>
    <t>WSB UNIVERSAL, SRL</t>
  </si>
  <si>
    <t>Pago factura no. 0512. Aquisicion de Necesereres personalizados hechos de forma artesanal, segun anexos.</t>
  </si>
  <si>
    <t>4529</t>
  </si>
  <si>
    <t>Ingemati, SRL</t>
  </si>
  <si>
    <t>Pago factura no. 0051. Servicio de Contratación de una Auditoría Externa Para Proyectos de Obras Ejecutadas por el CEIZTUR, según anexos.</t>
  </si>
  <si>
    <t>4531</t>
  </si>
  <si>
    <t>2.7.2.2.01, 2.7.2.4.01</t>
  </si>
  <si>
    <t>Ingenieria &amp; Construcciones Santos , SRL</t>
  </si>
  <si>
    <t>Pago Fact. No. 0016, Cub. No.6, Proy. No.410 Contrato No. 7-2024; Reconstrucción Plaza Marcelino Marte (Canito), Guayacanes, Provincia San Pedro de Macorís.</t>
  </si>
  <si>
    <t>4535</t>
  </si>
  <si>
    <t>Malespin Constructora, SRL</t>
  </si>
  <si>
    <t>Pago Fact. No. 0294, Cub. No.13, Proy. No. 394, Contrato No. 07-2023; Reconstrucción del Parque Nacional Submarino La Caleta, Provincia Santo Domingo.</t>
  </si>
  <si>
    <t>4537</t>
  </si>
  <si>
    <t xml:space="preserve">	Camilo J. Hurtado C., Ingenieros Asociados, SRL</t>
  </si>
  <si>
    <t>Pago Fact. No.0018 , Cub. No.18 Proy. No. 386 contrato 25-2022; Reconstrucción de La Plaza del Pueblo de los Pescadores, Las Terrenas, Samaná.</t>
  </si>
  <si>
    <t>Consorcio Nashira - Satec</t>
  </si>
  <si>
    <t>Pago Fact. No.0017, Cub. No.10, Proy. No. 376 Contrato No. 10-2022; Mejoramiento del Drenaje Pluvial y Obras Complementarias, Malecón Santa Barbara; Lote 3: Mejoramiento del tramo Este del Malecón Santa Barbara, Samaná.</t>
  </si>
  <si>
    <t>2.7.2.4.01, 2.7.1.2.01</t>
  </si>
  <si>
    <t>Constructora Fixsa, SRL</t>
  </si>
  <si>
    <t>Pago fact. No.0010, Cub. No.16 y final mas devolución de vicios ocultos, Proy. No.374 Contrato No.8-2022; Mejoramiento del Drenaje Pluvial y Obras Complementarias, Malecón Santa Barbara Samaná. Lote 1 Mejoramiento del Drenaje Pluvial del Malecón Santa Bar</t>
  </si>
  <si>
    <t>103947/25</t>
  </si>
  <si>
    <t>Ingresos correspondientes del 02 al 08/11/2025</t>
  </si>
  <si>
    <t>Comparativo Ejecucion Mensual versus Informe de Tesoreria</t>
  </si>
  <si>
    <t>Desembolsos Segun Ejecucion Mensual al 30/11/2025</t>
  </si>
  <si>
    <t>Desembolsos Segun Informe de Tesoreria al 30/11/2025</t>
  </si>
  <si>
    <t>Diferencia</t>
  </si>
  <si>
    <t>Orden de pagos(Libramientos) Realizado en el mes octubre 2025, anulado y realizado en el mes de noviembre  2025</t>
  </si>
  <si>
    <t>No. Lib</t>
  </si>
  <si>
    <t>Monto RD$</t>
  </si>
  <si>
    <t>3843</t>
  </si>
  <si>
    <t>16/10/2025</t>
  </si>
  <si>
    <t>3982</t>
  </si>
  <si>
    <t>29/10/2025</t>
  </si>
  <si>
    <t>3987</t>
  </si>
  <si>
    <t>30/10/2025</t>
  </si>
  <si>
    <t>3990</t>
  </si>
  <si>
    <t>4004</t>
  </si>
  <si>
    <t>31/10/2025</t>
  </si>
  <si>
    <t>4006</t>
  </si>
  <si>
    <t>4012</t>
  </si>
  <si>
    <t>4015</t>
  </si>
  <si>
    <t>4021</t>
  </si>
  <si>
    <t>4023</t>
  </si>
  <si>
    <t>4027</t>
  </si>
  <si>
    <t>FONDOS PARA PRESERVACION DE LA ZONA COLONIAL</t>
  </si>
  <si>
    <t>CUENTA NO. 9604337130 (Cuenta Scrow)</t>
  </si>
  <si>
    <t>Transferencia/ No. Comunicación</t>
  </si>
  <si>
    <t>CONSORCIO TO-DO-CO</t>
  </si>
  <si>
    <t>Pago cub. No.8 fact. No.0011, proy. No.zc-5, contrato no. 2-2023 Restauracion Monumento Alcazar de Colon, Ciudad Colonial, Distrito Nacional relanzamiento.</t>
  </si>
  <si>
    <t>Colector de Impuesto Internos</t>
  </si>
  <si>
    <t>Retencion  ISR  5% por Pago Fact. No. No.B1500000011, d/f  29/10/2025: Restauracion Monumento Alcazar de Colon, Ciudad Colonial, Distrito Nacional relanzamiento.</t>
  </si>
  <si>
    <t>Colegeio Dominicano de Ingenieros, Arquitectos y Agrimesores (CODIA)</t>
  </si>
  <si>
    <t>Retencion CODIA  por Pago Fact. No. No.B1500000011, d/f  29/10/2025: Restauracion Monumento Alcazar de Colon, Ciudad Colonial, Distrito Nacional relanzamiento.</t>
  </si>
  <si>
    <t>Retencion ITBIS  por Pago Fact. No. No.B1500000011, d/f  29/10/2025: Restauracion Monumento Alcazar de Colon, Ciudad Colonial, Distrito Nacional relanzamiento.</t>
  </si>
  <si>
    <t>Fondo de Pensiones de los Trabajadores de la Construccion (Fopetcons)</t>
  </si>
  <si>
    <t>Retencion FOPETCONS  por Pago Fact. No. No.B1500000011, d/f  29/10/2025: Restauracion Monumento Alcazar de Colon, Ciudad Colonial, Distrito Nacional relanzamiento.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</si>
</sst>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Palatino Linotype"/>
      <family val="1"/>
    </font>
    <font>
      <b/>
      <sz val="12"/>
      <color theme="1"/>
      <name val="Palatino Linotype"/>
      <family val="1"/>
    </font>
    <font>
      <sz val="12"/>
      <color indexed="8"/>
      <name val="Palatino Linotype"/>
      <family val="1"/>
    </font>
    <font>
      <b/>
      <sz val="12"/>
      <color rgb="FFFF0000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0" xfId="0" applyFont="1"/>
    <xf numFmtId="0" fontId="2" fillId="0" borderId="4" xfId="0" applyFont="1" applyBorder="1"/>
    <xf numFmtId="0" fontId="3" fillId="0" borderId="0" xfId="0" applyFont="1" applyAlignment="1">
      <alignment horizontal="center"/>
    </xf>
    <xf numFmtId="0" fontId="2" fillId="0" borderId="5" xfId="0" applyFont="1" applyBorder="1"/>
    <xf numFmtId="14" fontId="3" fillId="0" borderId="0" xfId="0" applyNumberFormat="1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wrapText="1"/>
    </xf>
    <xf numFmtId="43" fontId="3" fillId="2" borderId="6" xfId="1" applyFont="1" applyFill="1" applyBorder="1" applyAlignment="1">
      <alignment horizontal="center"/>
    </xf>
    <xf numFmtId="0" fontId="3" fillId="0" borderId="0" xfId="0" applyFont="1"/>
    <xf numFmtId="43" fontId="2" fillId="0" borderId="0" xfId="1" applyFont="1"/>
    <xf numFmtId="14" fontId="4" fillId="3" borderId="7" xfId="0" applyNumberFormat="1" applyFont="1" applyFill="1" applyBorder="1" applyAlignment="1">
      <alignment horizontal="right" vertical="center"/>
    </xf>
    <xf numFmtId="0" fontId="2" fillId="3" borderId="7" xfId="0" applyFont="1" applyFill="1" applyBorder="1" applyAlignment="1">
      <alignment horizontal="right"/>
    </xf>
    <xf numFmtId="0" fontId="2" fillId="0" borderId="7" xfId="0" applyFont="1" applyBorder="1"/>
    <xf numFmtId="0" fontId="2" fillId="3" borderId="7" xfId="0" applyFont="1" applyFill="1" applyBorder="1" applyAlignment="1">
      <alignment horizontal="left" wrapText="1"/>
    </xf>
    <xf numFmtId="0" fontId="2" fillId="3" borderId="7" xfId="0" applyFont="1" applyFill="1" applyBorder="1" applyAlignment="1">
      <alignment horizontal="left"/>
    </xf>
    <xf numFmtId="43" fontId="2" fillId="0" borderId="7" xfId="1" applyFont="1" applyBorder="1"/>
    <xf numFmtId="43" fontId="2" fillId="0" borderId="2" xfId="1" applyFont="1" applyBorder="1"/>
    <xf numFmtId="0" fontId="3" fillId="0" borderId="0" xfId="0" applyFont="1" applyAlignment="1">
      <alignment horizontal="right"/>
    </xf>
    <xf numFmtId="43" fontId="3" fillId="0" borderId="8" xfId="1" applyFont="1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43" fontId="2" fillId="0" borderId="0" xfId="1" applyFont="1" applyBorder="1"/>
    <xf numFmtId="14" fontId="2" fillId="0" borderId="7" xfId="0" applyNumberFormat="1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7" xfId="0" applyFont="1" applyBorder="1" applyAlignment="1">
      <alignment horizontal="left" wrapText="1"/>
    </xf>
    <xf numFmtId="0" fontId="2" fillId="0" borderId="7" xfId="0" applyFont="1" applyBorder="1" applyAlignment="1">
      <alignment wrapText="1"/>
    </xf>
    <xf numFmtId="43" fontId="2" fillId="3" borderId="7" xfId="1" applyFont="1" applyFill="1" applyBorder="1"/>
    <xf numFmtId="43" fontId="2" fillId="0" borderId="7" xfId="1" applyFont="1" applyFill="1" applyBorder="1"/>
    <xf numFmtId="0" fontId="2" fillId="3" borderId="0" xfId="0" applyFont="1" applyFill="1" applyAlignment="1">
      <alignment horizontal="left" wrapText="1"/>
    </xf>
    <xf numFmtId="43" fontId="3" fillId="0" borderId="12" xfId="1" applyFont="1" applyBorder="1"/>
    <xf numFmtId="0" fontId="3" fillId="0" borderId="7" xfId="0" applyFont="1" applyBorder="1" applyAlignment="1">
      <alignment horizontal="center" vertical="center"/>
    </xf>
    <xf numFmtId="43" fontId="3" fillId="0" borderId="0" xfId="1" applyFont="1" applyBorder="1"/>
    <xf numFmtId="164" fontId="2" fillId="0" borderId="5" xfId="1" applyNumberFormat="1" applyFont="1" applyBorder="1"/>
    <xf numFmtId="165" fontId="2" fillId="0" borderId="0" xfId="0" applyNumberFormat="1" applyFont="1"/>
    <xf numFmtId="43" fontId="2" fillId="0" borderId="0" xfId="0" applyNumberFormat="1" applyFont="1"/>
    <xf numFmtId="43" fontId="2" fillId="0" borderId="5" xfId="1" applyFont="1" applyBorder="1"/>
    <xf numFmtId="0" fontId="5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164" fontId="3" fillId="0" borderId="13" xfId="1" applyNumberFormat="1" applyFont="1" applyBorder="1"/>
    <xf numFmtId="0" fontId="3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14" fontId="2" fillId="0" borderId="0" xfId="0" applyNumberFormat="1" applyFont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4" fontId="2" fillId="0" borderId="7" xfId="0" applyNumberFormat="1" applyFont="1" applyBorder="1"/>
    <xf numFmtId="1" fontId="2" fillId="0" borderId="7" xfId="0" applyNumberFormat="1" applyFont="1" applyBorder="1" applyAlignment="1">
      <alignment horizontal="left"/>
    </xf>
    <xf numFmtId="43" fontId="3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432358</xdr:colOff>
      <xdr:row>136</xdr:row>
      <xdr:rowOff>188525</xdr:rowOff>
    </xdr:from>
    <xdr:to>
      <xdr:col>5</xdr:col>
      <xdr:colOff>721178</xdr:colOff>
      <xdr:row>138</xdr:row>
      <xdr:rowOff>27214</xdr:rowOff>
    </xdr:to>
    <xdr:sp macro="" textlink="">
      <xdr:nvSpPr>
        <xdr:cNvPr id="2" name="Elipse 2">
          <a:extLst>
            <a:ext uri="{FF2B5EF4-FFF2-40B4-BE49-F238E27FC236}">
              <a16:creationId xmlns:a16="http://schemas.microsoft.com/office/drawing/2014/main" id="{DF29E0A8-44D4-4769-8595-406ABA0F5067}"/>
            </a:ext>
          </a:extLst>
        </xdr:cNvPr>
        <xdr:cNvSpPr/>
      </xdr:nvSpPr>
      <xdr:spPr>
        <a:xfrm>
          <a:off x="4766233" y="60596075"/>
          <a:ext cx="288820" cy="295889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DO" sz="1400" b="1">
              <a:solidFill>
                <a:srgbClr val="FF0000"/>
              </a:solidFill>
              <a:latin typeface="+mj-lt"/>
            </a:rPr>
            <a:t>1</a:t>
          </a:r>
        </a:p>
      </xdr:txBody>
    </xdr:sp>
    <xdr:clientData/>
  </xdr:twoCellAnchor>
  <xdr:twoCellAnchor>
    <xdr:from>
      <xdr:col>10</xdr:col>
      <xdr:colOff>169241</xdr:colOff>
      <xdr:row>132</xdr:row>
      <xdr:rowOff>190501</xdr:rowOff>
    </xdr:from>
    <xdr:to>
      <xdr:col>10</xdr:col>
      <xdr:colOff>449035</xdr:colOff>
      <xdr:row>134</xdr:row>
      <xdr:rowOff>68037</xdr:rowOff>
    </xdr:to>
    <xdr:sp macro="" textlink="">
      <xdr:nvSpPr>
        <xdr:cNvPr id="3" name="Elipse 3">
          <a:extLst>
            <a:ext uri="{FF2B5EF4-FFF2-40B4-BE49-F238E27FC236}">
              <a16:creationId xmlns:a16="http://schemas.microsoft.com/office/drawing/2014/main" id="{2D0360E1-4A6E-49F0-A8ED-A7A069AAA4E8}"/>
            </a:ext>
          </a:extLst>
        </xdr:cNvPr>
        <xdr:cNvSpPr/>
      </xdr:nvSpPr>
      <xdr:spPr>
        <a:xfrm>
          <a:off x="20286041" y="59664601"/>
          <a:ext cx="279794" cy="344261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DO" sz="1400" b="1">
              <a:solidFill>
                <a:srgbClr val="FF0000"/>
              </a:solidFill>
              <a:latin typeface="+mj-lt"/>
            </a:rPr>
            <a:t>1</a:t>
          </a:r>
        </a:p>
      </xdr:txBody>
    </xdr:sp>
    <xdr:clientData/>
  </xdr:twoCellAnchor>
  <xdr:twoCellAnchor>
    <xdr:from>
      <xdr:col>5</xdr:col>
      <xdr:colOff>170676</xdr:colOff>
      <xdr:row>168</xdr:row>
      <xdr:rowOff>0</xdr:rowOff>
    </xdr:from>
    <xdr:to>
      <xdr:col>5</xdr:col>
      <xdr:colOff>483274</xdr:colOff>
      <xdr:row>169</xdr:row>
      <xdr:rowOff>86180</xdr:rowOff>
    </xdr:to>
    <xdr:sp macro="" textlink="">
      <xdr:nvSpPr>
        <xdr:cNvPr id="4" name="Elipse 4">
          <a:extLst>
            <a:ext uri="{FF2B5EF4-FFF2-40B4-BE49-F238E27FC236}">
              <a16:creationId xmlns:a16="http://schemas.microsoft.com/office/drawing/2014/main" id="{FBC31FBB-D518-427A-BCDD-4128A000E57A}"/>
            </a:ext>
          </a:extLst>
        </xdr:cNvPr>
        <xdr:cNvSpPr/>
      </xdr:nvSpPr>
      <xdr:spPr>
        <a:xfrm>
          <a:off x="4504551" y="67741800"/>
          <a:ext cx="312598" cy="324305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DO" sz="1400" b="1">
              <a:solidFill>
                <a:srgbClr val="FF0000"/>
              </a:solidFill>
              <a:latin typeface="+mj-lt"/>
            </a:rPr>
            <a:t>2</a:t>
          </a:r>
        </a:p>
      </xdr:txBody>
    </xdr:sp>
    <xdr:clientData/>
  </xdr:twoCellAnchor>
  <xdr:twoCellAnchor>
    <xdr:from>
      <xdr:col>5</xdr:col>
      <xdr:colOff>163579</xdr:colOff>
      <xdr:row>138</xdr:row>
      <xdr:rowOff>166577</xdr:rowOff>
    </xdr:from>
    <xdr:to>
      <xdr:col>5</xdr:col>
      <xdr:colOff>489857</xdr:colOff>
      <xdr:row>140</xdr:row>
      <xdr:rowOff>54429</xdr:rowOff>
    </xdr:to>
    <xdr:sp macro="" textlink="">
      <xdr:nvSpPr>
        <xdr:cNvPr id="5" name="Elipse 5">
          <a:extLst>
            <a:ext uri="{FF2B5EF4-FFF2-40B4-BE49-F238E27FC236}">
              <a16:creationId xmlns:a16="http://schemas.microsoft.com/office/drawing/2014/main" id="{A991EE69-484E-40D6-877E-E019F8A9F8F5}"/>
            </a:ext>
          </a:extLst>
        </xdr:cNvPr>
        <xdr:cNvSpPr/>
      </xdr:nvSpPr>
      <xdr:spPr>
        <a:xfrm>
          <a:off x="4497454" y="61031327"/>
          <a:ext cx="326278" cy="354577"/>
        </a:xfrm>
        <a:prstGeom prst="ellipse">
          <a:avLst/>
        </a:prstGeom>
        <a:ln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DO" sz="1400" b="1">
              <a:solidFill>
                <a:srgbClr val="FF0000"/>
              </a:solidFill>
              <a:latin typeface="+mj-lt"/>
            </a:rPr>
            <a:t>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secturgovdo.sharepoint.com/sites/DireccionEjecutivaCEIZTUR/Documentos%20compartidos/Compartido%20CEIZTUR/Finanzas%20CEIZTUR/DIRECTORIO%20COM&#218;N/Financiero_CEIZTUR/Documentos%20Billy/Departamento%20Financiero%202025/Disponibilidad%202025/Informe%20tesoreria%202025.xlsx" TargetMode="External"/><Relationship Id="rId2" Type="http://schemas.microsoft.com/office/2019/04/relationships/externalLinkLongPath" Target="/sites/DireccionEjecutivaCEIZTUR/Documentos%20compartidos/Compartido%20CEIZTUR/Finanzas%20CEIZTUR/DIRECTORIO%20COM&#218;N/Financiero_CEIZTUR/Documentos%20Billy/Departamento%20Financiero%202025/Disponibilidad%202025/Informe%20tesoreria%202025.xlsx?3F89CA2B" TargetMode="External"/><Relationship Id="rId1" Type="http://schemas.openxmlformats.org/officeDocument/2006/relationships/externalLinkPath" Target="file:///\\3F89CA2B\Informe%20tesoreria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Dic 2024"/>
      <sheetName val="1-2025"/>
      <sheetName val="2-2025"/>
      <sheetName val="3-2025"/>
      <sheetName val="4-2025"/>
      <sheetName val="5-2025"/>
      <sheetName val="6-2025"/>
      <sheetName val="7-2025"/>
      <sheetName val="8-2025"/>
      <sheetName val="9-2025"/>
      <sheetName val="10-2025"/>
      <sheetName val="11-2025"/>
      <sheetName val="12-2025"/>
      <sheetName val="Hoja2"/>
      <sheetName val="Hoja1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7">
          <cell r="L17">
            <v>2632600.1500000027</v>
          </cell>
        </row>
        <row r="98">
          <cell r="L98">
            <v>1443494967.5218072</v>
          </cell>
        </row>
        <row r="147">
          <cell r="L147">
            <v>204256171.5999999</v>
          </cell>
        </row>
      </sheetData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205"/>
  <sheetViews>
    <sheetView showGridLines="0" tabSelected="1" topLeftCell="A19" zoomScale="55" zoomScaleNormal="55" workbookViewId="0">
      <selection activeCell="I45" sqref="I45"/>
    </sheetView>
  </sheetViews>
  <sheetFormatPr baseColWidth="10" defaultColWidth="11.42578125" defaultRowHeight="18" x14ac:dyDescent="0.35"/>
  <cols>
    <col min="1" max="1" width="2.28515625" style="4" customWidth="1"/>
    <col min="2" max="2" width="4" style="4" customWidth="1"/>
    <col min="3" max="3" width="15.28515625" style="4" customWidth="1"/>
    <col min="4" max="4" width="22" style="4" customWidth="1"/>
    <col min="5" max="5" width="21.42578125" style="4" customWidth="1"/>
    <col min="6" max="6" width="25.5703125" style="4" customWidth="1"/>
    <col min="7" max="7" width="13.28515625" style="4" customWidth="1"/>
    <col min="8" max="8" width="91" style="4" bestFit="1" customWidth="1"/>
    <col min="9" max="9" width="82.28515625" style="4" customWidth="1"/>
    <col min="10" max="10" width="24.5703125" style="4" customWidth="1"/>
    <col min="11" max="11" width="24.85546875" style="4" customWidth="1"/>
    <col min="12" max="12" width="28.85546875" style="4" customWidth="1"/>
    <col min="13" max="13" width="9.28515625" style="4" customWidth="1"/>
    <col min="14" max="14" width="4.140625" style="4" customWidth="1"/>
    <col min="15" max="15" width="26" style="4" customWidth="1"/>
    <col min="16" max="16" width="29.85546875" style="4" customWidth="1"/>
    <col min="17" max="17" width="19" style="4" customWidth="1"/>
    <col min="18" max="16384" width="11.42578125" style="4"/>
  </cols>
  <sheetData>
    <row r="2" spans="2:13" x14ac:dyDescent="0.3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3"/>
    </row>
    <row r="3" spans="2:13" x14ac:dyDescent="0.35">
      <c r="B3" s="5"/>
      <c r="C3" s="6" t="s">
        <v>0</v>
      </c>
      <c r="D3" s="6"/>
      <c r="E3" s="6"/>
      <c r="F3" s="6"/>
      <c r="G3" s="6"/>
      <c r="H3" s="6"/>
      <c r="I3" s="6"/>
      <c r="J3" s="6"/>
      <c r="K3" s="6"/>
      <c r="L3" s="6"/>
      <c r="M3" s="7"/>
    </row>
    <row r="4" spans="2:13" x14ac:dyDescent="0.35">
      <c r="B4" s="5"/>
      <c r="C4" s="6" t="s">
        <v>1</v>
      </c>
      <c r="D4" s="6"/>
      <c r="E4" s="6"/>
      <c r="F4" s="6"/>
      <c r="G4" s="6"/>
      <c r="H4" s="6"/>
      <c r="I4" s="6"/>
      <c r="J4" s="6"/>
      <c r="K4" s="6"/>
      <c r="L4" s="6"/>
      <c r="M4" s="7"/>
    </row>
    <row r="5" spans="2:13" x14ac:dyDescent="0.35">
      <c r="B5" s="5"/>
      <c r="C5" s="6" t="s">
        <v>2</v>
      </c>
      <c r="D5" s="6"/>
      <c r="E5" s="6"/>
      <c r="F5" s="6"/>
      <c r="G5" s="6"/>
      <c r="H5" s="6"/>
      <c r="I5" s="6"/>
      <c r="J5" s="6"/>
      <c r="K5" s="6"/>
      <c r="L5" s="6"/>
      <c r="M5" s="7"/>
    </row>
    <row r="6" spans="2:13" x14ac:dyDescent="0.35">
      <c r="B6" s="5"/>
      <c r="C6" s="6" t="s">
        <v>3</v>
      </c>
      <c r="D6" s="6"/>
      <c r="E6" s="6"/>
      <c r="F6" s="6"/>
      <c r="G6" s="6"/>
      <c r="H6" s="6"/>
      <c r="I6" s="6"/>
      <c r="J6" s="6"/>
      <c r="K6" s="6"/>
      <c r="L6" s="6"/>
      <c r="M6" s="7"/>
    </row>
    <row r="7" spans="2:13" x14ac:dyDescent="0.35">
      <c r="B7" s="5"/>
      <c r="C7" s="8">
        <v>45991</v>
      </c>
      <c r="D7" s="8"/>
      <c r="E7" s="8"/>
      <c r="F7" s="8"/>
      <c r="G7" s="8"/>
      <c r="H7" s="8"/>
      <c r="I7" s="8"/>
      <c r="J7" s="8"/>
      <c r="K7" s="8"/>
      <c r="L7" s="8"/>
      <c r="M7" s="7"/>
    </row>
    <row r="8" spans="2:13" x14ac:dyDescent="0.35">
      <c r="B8" s="5"/>
      <c r="M8" s="7"/>
    </row>
    <row r="9" spans="2:13" ht="54" x14ac:dyDescent="0.35">
      <c r="B9" s="5"/>
      <c r="C9" s="9" t="s">
        <v>4</v>
      </c>
      <c r="D9" s="9" t="s">
        <v>5</v>
      </c>
      <c r="E9" s="9" t="s">
        <v>6</v>
      </c>
      <c r="F9" s="10" t="s">
        <v>7</v>
      </c>
      <c r="G9" s="10" t="s">
        <v>8</v>
      </c>
      <c r="H9" s="9" t="s">
        <v>9</v>
      </c>
      <c r="I9" s="9" t="s">
        <v>10</v>
      </c>
      <c r="J9" s="11" t="s">
        <v>11</v>
      </c>
      <c r="K9" s="11" t="s">
        <v>12</v>
      </c>
      <c r="L9" s="9" t="s">
        <v>13</v>
      </c>
      <c r="M9" s="7"/>
    </row>
    <row r="10" spans="2:13" x14ac:dyDescent="0.35">
      <c r="B10" s="5"/>
      <c r="K10" s="12" t="s">
        <v>14</v>
      </c>
      <c r="L10" s="13">
        <f>+'[1]10-2025'!L17</f>
        <v>2632600.1500000027</v>
      </c>
      <c r="M10" s="7"/>
    </row>
    <row r="11" spans="2:13" x14ac:dyDescent="0.35">
      <c r="B11" s="5"/>
      <c r="C11" s="14">
        <v>45989</v>
      </c>
      <c r="D11" s="15">
        <v>9990002</v>
      </c>
      <c r="E11" s="16"/>
      <c r="F11" s="16"/>
      <c r="G11" s="16"/>
      <c r="H11" s="17" t="s">
        <v>15</v>
      </c>
      <c r="I11" s="18" t="s">
        <v>16</v>
      </c>
      <c r="J11" s="19"/>
      <c r="K11" s="19">
        <v>175</v>
      </c>
      <c r="L11" s="19">
        <f>+L10+J11-K11</f>
        <v>2632425.1500000027</v>
      </c>
      <c r="M11" s="7"/>
    </row>
    <row r="12" spans="2:13" x14ac:dyDescent="0.35">
      <c r="B12" s="5"/>
      <c r="C12" s="14"/>
      <c r="D12" s="16"/>
      <c r="E12" s="16"/>
      <c r="F12" s="16"/>
      <c r="G12" s="16"/>
      <c r="H12" s="17"/>
      <c r="I12" s="16"/>
      <c r="J12" s="19"/>
      <c r="K12" s="19"/>
      <c r="L12" s="19"/>
      <c r="M12" s="7"/>
    </row>
    <row r="13" spans="2:13" x14ac:dyDescent="0.35">
      <c r="B13" s="5"/>
      <c r="J13" s="2"/>
      <c r="K13" s="2"/>
      <c r="L13" s="20"/>
      <c r="M13" s="7"/>
    </row>
    <row r="14" spans="2:13" ht="18.75" thickBot="1" x14ac:dyDescent="0.4">
      <c r="B14" s="5"/>
      <c r="I14" s="21" t="s">
        <v>17</v>
      </c>
      <c r="J14" s="22">
        <f>+SUM(J11:J12)</f>
        <v>0</v>
      </c>
      <c r="K14" s="22">
        <f>SUM(J14)</f>
        <v>0</v>
      </c>
      <c r="L14" s="22">
        <f>+L11</f>
        <v>2632425.1500000027</v>
      </c>
      <c r="M14" s="7"/>
    </row>
    <row r="15" spans="2:13" ht="18.75" thickTop="1" x14ac:dyDescent="0.35">
      <c r="B15" s="5"/>
      <c r="M15" s="7"/>
    </row>
    <row r="16" spans="2:13" x14ac:dyDescent="0.35">
      <c r="B16" s="5"/>
      <c r="M16" s="7"/>
    </row>
    <row r="17" spans="2:13" x14ac:dyDescent="0.35">
      <c r="B17" s="5"/>
      <c r="M17" s="7"/>
    </row>
    <row r="18" spans="2:13" x14ac:dyDescent="0.35">
      <c r="B18" s="5"/>
      <c r="M18" s="7"/>
    </row>
    <row r="19" spans="2:13" x14ac:dyDescent="0.35">
      <c r="B19" s="5"/>
      <c r="C19" s="23" t="s">
        <v>18</v>
      </c>
      <c r="D19" s="23"/>
      <c r="E19" s="23"/>
      <c r="H19" s="24" t="s">
        <v>19</v>
      </c>
      <c r="J19" s="23" t="s">
        <v>19</v>
      </c>
      <c r="K19" s="23"/>
      <c r="M19" s="7"/>
    </row>
    <row r="20" spans="2:13" x14ac:dyDescent="0.35">
      <c r="B20" s="5"/>
      <c r="C20" s="25" t="s">
        <v>20</v>
      </c>
      <c r="D20" s="25"/>
      <c r="E20" s="25"/>
      <c r="H20" s="26" t="s">
        <v>21</v>
      </c>
      <c r="J20" s="25" t="s">
        <v>22</v>
      </c>
      <c r="K20" s="25"/>
      <c r="M20" s="7"/>
    </row>
    <row r="21" spans="2:13" x14ac:dyDescent="0.35">
      <c r="B21" s="5"/>
      <c r="C21" s="6" t="s">
        <v>23</v>
      </c>
      <c r="D21" s="6"/>
      <c r="E21" s="6"/>
      <c r="H21" s="27" t="s">
        <v>24</v>
      </c>
      <c r="J21" s="6" t="s">
        <v>25</v>
      </c>
      <c r="K21" s="6"/>
      <c r="M21" s="7"/>
    </row>
    <row r="22" spans="2:13" x14ac:dyDescent="0.35">
      <c r="B22" s="28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30"/>
    </row>
    <row r="23" spans="2:13" x14ac:dyDescent="0.35">
      <c r="H23" s="12"/>
    </row>
    <row r="24" spans="2:13" x14ac:dyDescent="0.35"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3"/>
    </row>
    <row r="25" spans="2:13" x14ac:dyDescent="0.35">
      <c r="B25" s="5"/>
      <c r="C25" s="6" t="s">
        <v>0</v>
      </c>
      <c r="D25" s="6"/>
      <c r="E25" s="6"/>
      <c r="F25" s="6"/>
      <c r="G25" s="6"/>
      <c r="H25" s="6"/>
      <c r="I25" s="6"/>
      <c r="J25" s="6"/>
      <c r="K25" s="6"/>
      <c r="L25" s="6"/>
      <c r="M25" s="7"/>
    </row>
    <row r="26" spans="2:13" x14ac:dyDescent="0.35">
      <c r="B26" s="5"/>
      <c r="C26" s="6" t="s">
        <v>1</v>
      </c>
      <c r="D26" s="6"/>
      <c r="E26" s="6"/>
      <c r="F26" s="6"/>
      <c r="G26" s="6"/>
      <c r="H26" s="6"/>
      <c r="I26" s="6"/>
      <c r="J26" s="6"/>
      <c r="K26" s="6"/>
      <c r="L26" s="6"/>
      <c r="M26" s="7"/>
    </row>
    <row r="27" spans="2:13" x14ac:dyDescent="0.35">
      <c r="B27" s="5"/>
      <c r="C27" s="6" t="s">
        <v>2</v>
      </c>
      <c r="D27" s="6"/>
      <c r="E27" s="6"/>
      <c r="F27" s="6"/>
      <c r="G27" s="6"/>
      <c r="H27" s="6"/>
      <c r="I27" s="6"/>
      <c r="J27" s="6"/>
      <c r="K27" s="6"/>
      <c r="L27" s="6"/>
      <c r="M27" s="7"/>
    </row>
    <row r="28" spans="2:13" x14ac:dyDescent="0.35">
      <c r="B28" s="5"/>
      <c r="C28" s="6" t="s">
        <v>26</v>
      </c>
      <c r="D28" s="6"/>
      <c r="E28" s="6"/>
      <c r="F28" s="6"/>
      <c r="G28" s="6"/>
      <c r="H28" s="6"/>
      <c r="I28" s="6"/>
      <c r="J28" s="6"/>
      <c r="K28" s="6"/>
      <c r="L28" s="6"/>
      <c r="M28" s="7"/>
    </row>
    <row r="29" spans="2:13" x14ac:dyDescent="0.35">
      <c r="B29" s="5"/>
      <c r="C29" s="8">
        <f>+C7</f>
        <v>45991</v>
      </c>
      <c r="D29" s="8"/>
      <c r="E29" s="8"/>
      <c r="F29" s="8"/>
      <c r="G29" s="8"/>
      <c r="H29" s="8"/>
      <c r="I29" s="8"/>
      <c r="J29" s="8"/>
      <c r="K29" s="8"/>
      <c r="L29" s="8"/>
      <c r="M29" s="7"/>
    </row>
    <row r="30" spans="2:13" x14ac:dyDescent="0.35">
      <c r="B30" s="5"/>
      <c r="M30" s="7"/>
    </row>
    <row r="31" spans="2:13" ht="54" x14ac:dyDescent="0.35">
      <c r="B31" s="5"/>
      <c r="C31" s="9" t="s">
        <v>4</v>
      </c>
      <c r="D31" s="9" t="s">
        <v>5</v>
      </c>
      <c r="E31" s="10" t="s">
        <v>27</v>
      </c>
      <c r="F31" s="10" t="s">
        <v>7</v>
      </c>
      <c r="G31" s="10" t="s">
        <v>8</v>
      </c>
      <c r="H31" s="9" t="s">
        <v>9</v>
      </c>
      <c r="I31" s="9" t="s">
        <v>10</v>
      </c>
      <c r="J31" s="11" t="s">
        <v>11</v>
      </c>
      <c r="K31" s="11" t="s">
        <v>12</v>
      </c>
      <c r="L31" s="9" t="s">
        <v>13</v>
      </c>
      <c r="M31" s="7"/>
    </row>
    <row r="32" spans="2:13" x14ac:dyDescent="0.35">
      <c r="B32" s="5"/>
      <c r="K32" s="12" t="s">
        <v>14</v>
      </c>
      <c r="L32" s="31">
        <f>+'[1]10-2025'!L98</f>
        <v>1443494967.5218072</v>
      </c>
      <c r="M32" s="7"/>
    </row>
    <row r="33" spans="2:16" x14ac:dyDescent="0.35">
      <c r="B33" s="5"/>
      <c r="C33" s="32">
        <v>45964</v>
      </c>
      <c r="D33" s="33" t="s">
        <v>28</v>
      </c>
      <c r="E33" s="34"/>
      <c r="F33" s="35"/>
      <c r="G33" s="36"/>
      <c r="H33" s="36" t="s">
        <v>29</v>
      </c>
      <c r="I33" s="17" t="s">
        <v>30</v>
      </c>
      <c r="J33" s="37">
        <v>1571154.5117500001</v>
      </c>
      <c r="K33" s="38"/>
      <c r="L33" s="19">
        <f>+L32+J33-K33</f>
        <v>1445066122.0335572</v>
      </c>
      <c r="M33" s="7"/>
    </row>
    <row r="34" spans="2:16" x14ac:dyDescent="0.35">
      <c r="B34" s="5"/>
      <c r="C34" s="32">
        <v>45964</v>
      </c>
      <c r="D34" s="33"/>
      <c r="E34" s="34">
        <v>4035</v>
      </c>
      <c r="F34" s="35" t="s">
        <v>31</v>
      </c>
      <c r="G34" s="36"/>
      <c r="H34" s="36" t="s">
        <v>29</v>
      </c>
      <c r="I34" s="17" t="s">
        <v>32</v>
      </c>
      <c r="J34" s="37"/>
      <c r="K34" s="38">
        <v>469350</v>
      </c>
      <c r="L34" s="19">
        <f>+L33+J34-K34</f>
        <v>1444596772.0335572</v>
      </c>
      <c r="M34" s="7"/>
    </row>
    <row r="35" spans="2:16" x14ac:dyDescent="0.35">
      <c r="B35" s="5"/>
      <c r="C35" s="32">
        <v>45966</v>
      </c>
      <c r="D35" s="33"/>
      <c r="E35" s="34">
        <v>4058</v>
      </c>
      <c r="F35" s="35" t="s">
        <v>33</v>
      </c>
      <c r="G35" s="36"/>
      <c r="H35" s="36" t="s">
        <v>29</v>
      </c>
      <c r="I35" s="17" t="s">
        <v>34</v>
      </c>
      <c r="J35" s="37"/>
      <c r="K35" s="38">
        <v>507050.73</v>
      </c>
      <c r="L35" s="19">
        <f>+L34+J35-K35</f>
        <v>1444089721.3035572</v>
      </c>
      <c r="M35" s="7"/>
    </row>
    <row r="36" spans="2:16" x14ac:dyDescent="0.35">
      <c r="B36" s="5"/>
      <c r="C36" s="32">
        <v>45966</v>
      </c>
      <c r="D36" s="33"/>
      <c r="E36" s="34">
        <v>4066</v>
      </c>
      <c r="F36" s="35" t="s">
        <v>33</v>
      </c>
      <c r="G36" s="36"/>
      <c r="H36" s="36" t="s">
        <v>29</v>
      </c>
      <c r="I36" s="17" t="s">
        <v>35</v>
      </c>
      <c r="J36" s="37"/>
      <c r="K36" s="38">
        <v>308104.64</v>
      </c>
      <c r="L36" s="19">
        <f>+L35+J36-K36</f>
        <v>1443781616.6635571</v>
      </c>
      <c r="M36" s="7"/>
    </row>
    <row r="37" spans="2:16" ht="54" x14ac:dyDescent="0.35">
      <c r="B37" s="5"/>
      <c r="C37" s="32">
        <v>45967</v>
      </c>
      <c r="D37" s="34"/>
      <c r="E37" s="34">
        <v>4069</v>
      </c>
      <c r="F37" s="35" t="s">
        <v>36</v>
      </c>
      <c r="G37" s="33"/>
      <c r="H37" s="18" t="s">
        <v>37</v>
      </c>
      <c r="I37" s="36" t="s">
        <v>38</v>
      </c>
      <c r="J37" s="37"/>
      <c r="K37" s="38">
        <v>16550.05</v>
      </c>
      <c r="L37" s="19">
        <f t="shared" ref="L37:L100" si="0">+L36+J37-K37</f>
        <v>1443765066.6135571</v>
      </c>
      <c r="M37" s="7"/>
    </row>
    <row r="38" spans="2:16" ht="72" x14ac:dyDescent="0.35">
      <c r="B38" s="5"/>
      <c r="C38" s="32">
        <v>45967</v>
      </c>
      <c r="D38" s="33"/>
      <c r="E38" s="34">
        <v>4071</v>
      </c>
      <c r="F38" s="35" t="s">
        <v>39</v>
      </c>
      <c r="G38" s="36"/>
      <c r="H38" s="36" t="s">
        <v>40</v>
      </c>
      <c r="I38" s="17" t="s">
        <v>41</v>
      </c>
      <c r="J38" s="37"/>
      <c r="K38" s="38">
        <v>70191.72</v>
      </c>
      <c r="L38" s="19">
        <f t="shared" si="0"/>
        <v>1443694874.8935571</v>
      </c>
      <c r="M38" s="7"/>
    </row>
    <row r="39" spans="2:16" ht="36" x14ac:dyDescent="0.35">
      <c r="B39" s="5"/>
      <c r="C39" s="32">
        <v>45967</v>
      </c>
      <c r="D39" s="34"/>
      <c r="E39" s="34">
        <v>4075</v>
      </c>
      <c r="F39" s="35" t="s">
        <v>42</v>
      </c>
      <c r="G39" s="33"/>
      <c r="H39" s="18" t="s">
        <v>43</v>
      </c>
      <c r="I39" s="35" t="s">
        <v>44</v>
      </c>
      <c r="J39" s="16"/>
      <c r="K39" s="38">
        <v>12900</v>
      </c>
      <c r="L39" s="19">
        <f t="shared" si="0"/>
        <v>1443681974.8935571</v>
      </c>
      <c r="M39" s="7"/>
    </row>
    <row r="40" spans="2:16" ht="36" x14ac:dyDescent="0.35">
      <c r="B40" s="5"/>
      <c r="C40" s="32">
        <v>45967</v>
      </c>
      <c r="D40" s="34"/>
      <c r="E40" s="34">
        <v>4077</v>
      </c>
      <c r="F40" s="35" t="s">
        <v>45</v>
      </c>
      <c r="G40" s="33"/>
      <c r="H40" s="18" t="s">
        <v>46</v>
      </c>
      <c r="I40" s="36" t="s">
        <v>47</v>
      </c>
      <c r="J40" s="16"/>
      <c r="K40" s="38">
        <v>11982043.26</v>
      </c>
      <c r="L40" s="19">
        <f t="shared" si="0"/>
        <v>1431699931.6335571</v>
      </c>
      <c r="M40" s="7"/>
    </row>
    <row r="41" spans="2:16" ht="54" x14ac:dyDescent="0.35">
      <c r="B41" s="5"/>
      <c r="C41" s="32">
        <v>45967</v>
      </c>
      <c r="D41" s="34"/>
      <c r="E41" s="34">
        <v>4079</v>
      </c>
      <c r="F41" s="35" t="s">
        <v>48</v>
      </c>
      <c r="G41" s="33"/>
      <c r="H41" s="35" t="s">
        <v>49</v>
      </c>
      <c r="I41" s="36" t="s">
        <v>50</v>
      </c>
      <c r="J41" s="16"/>
      <c r="K41" s="38">
        <v>22490.799999999999</v>
      </c>
      <c r="L41" s="19">
        <f t="shared" si="0"/>
        <v>1431677440.8335571</v>
      </c>
      <c r="M41" s="7"/>
    </row>
    <row r="42" spans="2:16" ht="36" x14ac:dyDescent="0.35">
      <c r="B42" s="5"/>
      <c r="C42" s="32">
        <v>45967</v>
      </c>
      <c r="D42" s="34"/>
      <c r="E42" s="34">
        <v>4081</v>
      </c>
      <c r="F42" s="35" t="s">
        <v>51</v>
      </c>
      <c r="G42" s="33"/>
      <c r="H42" s="18" t="s">
        <v>52</v>
      </c>
      <c r="I42" s="36" t="s">
        <v>53</v>
      </c>
      <c r="J42" s="16"/>
      <c r="K42" s="38">
        <v>548700</v>
      </c>
      <c r="L42" s="19">
        <f t="shared" si="0"/>
        <v>1431128740.8335571</v>
      </c>
      <c r="M42" s="7"/>
    </row>
    <row r="43" spans="2:16" ht="36" x14ac:dyDescent="0.35">
      <c r="B43" s="5"/>
      <c r="C43" s="32">
        <v>45967</v>
      </c>
      <c r="D43" s="34"/>
      <c r="E43" s="34">
        <v>4083</v>
      </c>
      <c r="F43" s="35" t="s">
        <v>36</v>
      </c>
      <c r="G43" s="33"/>
      <c r="H43" s="18" t="s">
        <v>54</v>
      </c>
      <c r="I43" s="36" t="s">
        <v>55</v>
      </c>
      <c r="J43" s="16"/>
      <c r="K43" s="38">
        <v>533965.39</v>
      </c>
      <c r="L43" s="19">
        <f t="shared" si="0"/>
        <v>1430594775.443557</v>
      </c>
      <c r="M43" s="7"/>
    </row>
    <row r="44" spans="2:16" ht="36" x14ac:dyDescent="0.35">
      <c r="B44" s="5"/>
      <c r="C44" s="32">
        <v>45967</v>
      </c>
      <c r="D44" s="34"/>
      <c r="E44" s="34">
        <v>4085</v>
      </c>
      <c r="F44" s="35" t="s">
        <v>51</v>
      </c>
      <c r="G44" s="33"/>
      <c r="H44" s="18" t="s">
        <v>56</v>
      </c>
      <c r="I44" s="36" t="s">
        <v>57</v>
      </c>
      <c r="J44" s="16"/>
      <c r="K44" s="38">
        <v>129800</v>
      </c>
      <c r="L44" s="19">
        <f t="shared" si="0"/>
        <v>1430464975.443557</v>
      </c>
      <c r="M44" s="7"/>
    </row>
    <row r="45" spans="2:16" ht="36" x14ac:dyDescent="0.35">
      <c r="B45" s="5"/>
      <c r="C45" s="32">
        <v>45967</v>
      </c>
      <c r="D45" s="34"/>
      <c r="E45" s="34">
        <v>4088</v>
      </c>
      <c r="F45" s="35" t="s">
        <v>58</v>
      </c>
      <c r="G45" s="33"/>
      <c r="H45" s="18" t="s">
        <v>59</v>
      </c>
      <c r="I45" s="36" t="s">
        <v>60</v>
      </c>
      <c r="J45" s="16"/>
      <c r="K45" s="38">
        <v>9934676.4499999993</v>
      </c>
      <c r="L45" s="19">
        <f t="shared" si="0"/>
        <v>1420530298.993557</v>
      </c>
      <c r="M45" s="7"/>
      <c r="O45" s="31"/>
      <c r="P45" s="13"/>
    </row>
    <row r="46" spans="2:16" ht="69.75" customHeight="1" x14ac:dyDescent="0.35">
      <c r="B46" s="5"/>
      <c r="C46" s="32">
        <v>45967</v>
      </c>
      <c r="D46" s="34"/>
      <c r="E46" s="34">
        <v>4090</v>
      </c>
      <c r="F46" s="35" t="s">
        <v>61</v>
      </c>
      <c r="G46" s="33"/>
      <c r="H46" s="18" t="s">
        <v>62</v>
      </c>
      <c r="I46" s="36" t="s">
        <v>63</v>
      </c>
      <c r="J46" s="16"/>
      <c r="K46" s="38">
        <v>148332.88</v>
      </c>
      <c r="L46" s="19">
        <f t="shared" si="0"/>
        <v>1420381966.1135569</v>
      </c>
      <c r="M46" s="7"/>
      <c r="O46" s="31"/>
      <c r="P46" s="13"/>
    </row>
    <row r="47" spans="2:16" ht="36" customHeight="1" x14ac:dyDescent="0.35">
      <c r="B47" s="5"/>
      <c r="C47" s="32">
        <v>45967</v>
      </c>
      <c r="D47" s="34"/>
      <c r="E47" s="34">
        <v>4092</v>
      </c>
      <c r="F47" s="35" t="s">
        <v>64</v>
      </c>
      <c r="G47" s="33"/>
      <c r="H47" s="18" t="s">
        <v>65</v>
      </c>
      <c r="I47" s="36" t="s">
        <v>66</v>
      </c>
      <c r="J47" s="16"/>
      <c r="K47" s="38">
        <v>324972</v>
      </c>
      <c r="L47" s="19">
        <f t="shared" si="0"/>
        <v>1420056994.1135569</v>
      </c>
      <c r="M47" s="7"/>
      <c r="O47" s="31"/>
      <c r="P47" s="13"/>
    </row>
    <row r="48" spans="2:16" ht="36" x14ac:dyDescent="0.35">
      <c r="B48" s="5"/>
      <c r="C48" s="32">
        <v>45967</v>
      </c>
      <c r="D48" s="34"/>
      <c r="E48" s="34">
        <v>4094</v>
      </c>
      <c r="F48" s="35" t="s">
        <v>45</v>
      </c>
      <c r="G48" s="33"/>
      <c r="H48" s="18" t="s">
        <v>67</v>
      </c>
      <c r="I48" s="36" t="s">
        <v>68</v>
      </c>
      <c r="J48" s="16"/>
      <c r="K48" s="38">
        <v>23607119.77</v>
      </c>
      <c r="L48" s="19">
        <f t="shared" si="0"/>
        <v>1396449874.3435569</v>
      </c>
      <c r="M48" s="7"/>
      <c r="O48" s="31"/>
      <c r="P48" s="13"/>
    </row>
    <row r="49" spans="2:16" ht="72" x14ac:dyDescent="0.35">
      <c r="B49" s="5"/>
      <c r="C49" s="32">
        <v>45967</v>
      </c>
      <c r="D49" s="34"/>
      <c r="E49" s="34">
        <v>4096</v>
      </c>
      <c r="F49" s="35" t="s">
        <v>69</v>
      </c>
      <c r="G49" s="33"/>
      <c r="H49" s="18" t="s">
        <v>70</v>
      </c>
      <c r="I49" s="36" t="s">
        <v>71</v>
      </c>
      <c r="J49" s="16"/>
      <c r="K49" s="38">
        <v>1048187.76</v>
      </c>
      <c r="L49" s="19">
        <f t="shared" si="0"/>
        <v>1395401686.5835569</v>
      </c>
      <c r="M49" s="7"/>
      <c r="O49" s="31"/>
      <c r="P49" s="13"/>
    </row>
    <row r="50" spans="2:16" ht="54" x14ac:dyDescent="0.35">
      <c r="B50" s="5"/>
      <c r="C50" s="32">
        <v>45967</v>
      </c>
      <c r="D50" s="34"/>
      <c r="E50" s="34">
        <v>4099</v>
      </c>
      <c r="F50" s="35" t="s">
        <v>45</v>
      </c>
      <c r="G50" s="33"/>
      <c r="H50" s="18" t="s">
        <v>72</v>
      </c>
      <c r="I50" s="36" t="s">
        <v>73</v>
      </c>
      <c r="J50" s="16"/>
      <c r="K50" s="38">
        <v>1820526.13</v>
      </c>
      <c r="L50" s="19">
        <f t="shared" si="0"/>
        <v>1393581160.4535568</v>
      </c>
      <c r="M50" s="7"/>
      <c r="O50" s="31"/>
      <c r="P50" s="13"/>
    </row>
    <row r="51" spans="2:16" ht="36" x14ac:dyDescent="0.35">
      <c r="B51" s="5"/>
      <c r="C51" s="32">
        <v>45967</v>
      </c>
      <c r="D51" s="34"/>
      <c r="E51" s="34">
        <v>4100</v>
      </c>
      <c r="F51" s="35" t="s">
        <v>45</v>
      </c>
      <c r="G51" s="33"/>
      <c r="H51" s="18" t="s">
        <v>74</v>
      </c>
      <c r="I51" s="36" t="s">
        <v>75</v>
      </c>
      <c r="J51" s="16"/>
      <c r="K51" s="38">
        <v>13850676.109999999</v>
      </c>
      <c r="L51" s="19">
        <f t="shared" si="0"/>
        <v>1379730484.3435569</v>
      </c>
      <c r="M51" s="7"/>
      <c r="O51" s="31"/>
      <c r="P51" s="13"/>
    </row>
    <row r="52" spans="2:16" ht="72" x14ac:dyDescent="0.35">
      <c r="B52" s="5"/>
      <c r="C52" s="32">
        <v>45967</v>
      </c>
      <c r="D52" s="34"/>
      <c r="E52" s="34">
        <v>4104</v>
      </c>
      <c r="F52" s="35" t="s">
        <v>76</v>
      </c>
      <c r="G52" s="33"/>
      <c r="H52" s="18" t="s">
        <v>77</v>
      </c>
      <c r="I52" s="36" t="s">
        <v>78</v>
      </c>
      <c r="J52" s="16"/>
      <c r="K52" s="38">
        <v>8299374.5999999996</v>
      </c>
      <c r="L52" s="19">
        <f t="shared" si="0"/>
        <v>1371431109.743557</v>
      </c>
      <c r="M52" s="7"/>
      <c r="O52" s="31"/>
      <c r="P52" s="13"/>
    </row>
    <row r="53" spans="2:16" ht="54" x14ac:dyDescent="0.35">
      <c r="B53" s="5"/>
      <c r="C53" s="32">
        <v>45967</v>
      </c>
      <c r="D53" s="34"/>
      <c r="E53" s="34">
        <v>4106</v>
      </c>
      <c r="F53" s="35" t="s">
        <v>45</v>
      </c>
      <c r="G53" s="33"/>
      <c r="H53" s="18" t="s">
        <v>79</v>
      </c>
      <c r="I53" s="36" t="s">
        <v>80</v>
      </c>
      <c r="J53" s="16"/>
      <c r="K53" s="38">
        <v>18119039.280000001</v>
      </c>
      <c r="L53" s="19">
        <f t="shared" si="0"/>
        <v>1353312070.463557</v>
      </c>
      <c r="M53" s="7"/>
      <c r="O53" s="31"/>
      <c r="P53" s="13"/>
    </row>
    <row r="54" spans="2:16" ht="54" x14ac:dyDescent="0.35">
      <c r="B54" s="5"/>
      <c r="C54" s="32">
        <v>45967</v>
      </c>
      <c r="D54" s="34"/>
      <c r="E54" s="34">
        <v>4108</v>
      </c>
      <c r="F54" s="35" t="s">
        <v>81</v>
      </c>
      <c r="G54" s="33"/>
      <c r="H54" s="18" t="s">
        <v>82</v>
      </c>
      <c r="I54" s="36" t="s">
        <v>83</v>
      </c>
      <c r="J54" s="16"/>
      <c r="K54" s="38">
        <v>3828879.63</v>
      </c>
      <c r="L54" s="19">
        <f t="shared" si="0"/>
        <v>1349483190.8335569</v>
      </c>
      <c r="M54" s="7"/>
      <c r="O54" s="31"/>
      <c r="P54" s="13"/>
    </row>
    <row r="55" spans="2:16" ht="54" x14ac:dyDescent="0.35">
      <c r="B55" s="5"/>
      <c r="C55" s="32">
        <v>45967</v>
      </c>
      <c r="D55" s="34"/>
      <c r="E55" s="34">
        <v>4111</v>
      </c>
      <c r="F55" s="35" t="s">
        <v>84</v>
      </c>
      <c r="G55" s="33"/>
      <c r="H55" s="18" t="s">
        <v>85</v>
      </c>
      <c r="I55" s="36" t="s">
        <v>86</v>
      </c>
      <c r="J55" s="16"/>
      <c r="K55" s="38">
        <v>36344</v>
      </c>
      <c r="L55" s="19">
        <f t="shared" si="0"/>
        <v>1349446846.8335569</v>
      </c>
      <c r="M55" s="7"/>
      <c r="O55" s="31"/>
      <c r="P55" s="13"/>
    </row>
    <row r="56" spans="2:16" ht="36" x14ac:dyDescent="0.35">
      <c r="B56" s="5"/>
      <c r="C56" s="32">
        <v>45967</v>
      </c>
      <c r="D56" s="34"/>
      <c r="E56" s="34">
        <v>4115</v>
      </c>
      <c r="F56" s="35" t="s">
        <v>87</v>
      </c>
      <c r="G56" s="33"/>
      <c r="H56" s="18" t="s">
        <v>88</v>
      </c>
      <c r="I56" s="36" t="s">
        <v>89</v>
      </c>
      <c r="J56" s="16"/>
      <c r="K56" s="38">
        <v>197027.55</v>
      </c>
      <c r="L56" s="19">
        <f t="shared" si="0"/>
        <v>1349249819.2835569</v>
      </c>
      <c r="M56" s="7"/>
      <c r="O56" s="31"/>
      <c r="P56" s="13"/>
    </row>
    <row r="57" spans="2:16" ht="54" x14ac:dyDescent="0.35">
      <c r="B57" s="5"/>
      <c r="C57" s="32">
        <v>45967</v>
      </c>
      <c r="D57" s="34"/>
      <c r="E57" s="34">
        <v>4118</v>
      </c>
      <c r="F57" s="35" t="s">
        <v>87</v>
      </c>
      <c r="G57" s="33"/>
      <c r="H57" s="18" t="s">
        <v>88</v>
      </c>
      <c r="I57" s="36" t="s">
        <v>90</v>
      </c>
      <c r="J57" s="16"/>
      <c r="K57" s="38">
        <v>92040</v>
      </c>
      <c r="L57" s="19">
        <f t="shared" si="0"/>
        <v>1349157779.2835569</v>
      </c>
      <c r="M57" s="7"/>
    </row>
    <row r="58" spans="2:16" ht="54" x14ac:dyDescent="0.35">
      <c r="B58" s="5"/>
      <c r="C58" s="32">
        <v>45968</v>
      </c>
      <c r="D58" s="34"/>
      <c r="E58" s="34">
        <v>4133</v>
      </c>
      <c r="F58" s="35" t="s">
        <v>91</v>
      </c>
      <c r="G58" s="33"/>
      <c r="H58" s="18" t="s">
        <v>92</v>
      </c>
      <c r="I58" s="36" t="s">
        <v>93</v>
      </c>
      <c r="J58" s="16"/>
      <c r="K58" s="38">
        <v>26656728.789999999</v>
      </c>
      <c r="L58" s="19">
        <f t="shared" si="0"/>
        <v>1322501050.493557</v>
      </c>
      <c r="M58" s="7"/>
    </row>
    <row r="59" spans="2:16" ht="54" x14ac:dyDescent="0.35">
      <c r="B59" s="5"/>
      <c r="C59" s="32">
        <v>45968</v>
      </c>
      <c r="E59" s="34">
        <v>4135</v>
      </c>
      <c r="F59" s="35" t="s">
        <v>94</v>
      </c>
      <c r="G59" s="33"/>
      <c r="H59" s="18" t="s">
        <v>95</v>
      </c>
      <c r="I59" s="36" t="s">
        <v>96</v>
      </c>
      <c r="K59" s="38">
        <v>28304011.379999999</v>
      </c>
      <c r="L59" s="19">
        <f t="shared" si="0"/>
        <v>1294197039.1135569</v>
      </c>
      <c r="M59" s="7"/>
    </row>
    <row r="60" spans="2:16" ht="43.5" customHeight="1" x14ac:dyDescent="0.35">
      <c r="B60" s="5"/>
      <c r="C60" s="32">
        <v>45972</v>
      </c>
      <c r="D60" s="34"/>
      <c r="E60" s="34">
        <v>4157</v>
      </c>
      <c r="F60" s="35" t="s">
        <v>97</v>
      </c>
      <c r="G60" s="33"/>
      <c r="H60" s="18" t="s">
        <v>98</v>
      </c>
      <c r="I60" s="36" t="s">
        <v>99</v>
      </c>
      <c r="J60" s="37"/>
      <c r="K60" s="38">
        <v>2132352.02</v>
      </c>
      <c r="L60" s="19">
        <f t="shared" si="0"/>
        <v>1292064687.0935569</v>
      </c>
      <c r="M60" s="7"/>
    </row>
    <row r="61" spans="2:16" ht="69" customHeight="1" x14ac:dyDescent="0.35">
      <c r="B61" s="5"/>
      <c r="C61" s="32">
        <v>45972</v>
      </c>
      <c r="D61" s="34"/>
      <c r="E61" s="34">
        <v>4166</v>
      </c>
      <c r="F61" s="35" t="s">
        <v>87</v>
      </c>
      <c r="G61" s="33"/>
      <c r="H61" s="18" t="s">
        <v>100</v>
      </c>
      <c r="I61" s="36" t="s">
        <v>101</v>
      </c>
      <c r="J61" s="16"/>
      <c r="K61" s="38">
        <v>33040</v>
      </c>
      <c r="L61" s="19">
        <f t="shared" si="0"/>
        <v>1292031647.0935569</v>
      </c>
      <c r="M61" s="7"/>
    </row>
    <row r="62" spans="2:16" ht="35.25" customHeight="1" x14ac:dyDescent="0.35">
      <c r="B62" s="5"/>
      <c r="C62" s="32">
        <v>45972</v>
      </c>
      <c r="D62" s="33"/>
      <c r="E62" s="34">
        <v>4175</v>
      </c>
      <c r="F62" s="35" t="s">
        <v>51</v>
      </c>
      <c r="G62" s="36"/>
      <c r="H62" s="18" t="s">
        <v>102</v>
      </c>
      <c r="I62" s="17" t="s">
        <v>103</v>
      </c>
      <c r="J62" s="37"/>
      <c r="K62" s="38">
        <v>26550</v>
      </c>
      <c r="L62" s="19">
        <f t="shared" si="0"/>
        <v>1292005097.0935569</v>
      </c>
      <c r="M62" s="7"/>
    </row>
    <row r="63" spans="2:16" ht="54" customHeight="1" x14ac:dyDescent="0.35">
      <c r="B63" s="5"/>
      <c r="C63" s="32">
        <v>45972</v>
      </c>
      <c r="D63" s="33"/>
      <c r="E63" s="34">
        <v>4178</v>
      </c>
      <c r="F63" s="35" t="s">
        <v>104</v>
      </c>
      <c r="G63" s="36"/>
      <c r="H63" s="18" t="s">
        <v>105</v>
      </c>
      <c r="I63" s="17" t="s">
        <v>106</v>
      </c>
      <c r="J63" s="37"/>
      <c r="K63" s="38">
        <v>14868</v>
      </c>
      <c r="L63" s="19">
        <f t="shared" si="0"/>
        <v>1291990229.0935569</v>
      </c>
      <c r="M63" s="7"/>
    </row>
    <row r="64" spans="2:16" ht="54" x14ac:dyDescent="0.35">
      <c r="B64" s="5"/>
      <c r="C64" s="32">
        <v>45972</v>
      </c>
      <c r="D64" s="33"/>
      <c r="E64" s="34">
        <v>4180</v>
      </c>
      <c r="F64" s="35" t="s">
        <v>87</v>
      </c>
      <c r="G64" s="36"/>
      <c r="H64" s="18" t="s">
        <v>107</v>
      </c>
      <c r="I64" s="17" t="s">
        <v>108</v>
      </c>
      <c r="J64" s="37"/>
      <c r="K64" s="38">
        <v>417065.1</v>
      </c>
      <c r="L64" s="19">
        <f t="shared" si="0"/>
        <v>1291573163.993557</v>
      </c>
      <c r="M64" s="7"/>
    </row>
    <row r="65" spans="2:13" x14ac:dyDescent="0.35">
      <c r="B65" s="5"/>
      <c r="C65" s="32">
        <v>45973</v>
      </c>
      <c r="D65" s="33" t="s">
        <v>109</v>
      </c>
      <c r="E65" s="34"/>
      <c r="F65" s="35"/>
      <c r="G65" s="36"/>
      <c r="H65" s="18" t="s">
        <v>29</v>
      </c>
      <c r="I65" s="17" t="s">
        <v>110</v>
      </c>
      <c r="J65" s="37">
        <v>1655553.455904</v>
      </c>
      <c r="K65" s="38"/>
      <c r="L65" s="19">
        <f t="shared" si="0"/>
        <v>1293228717.449461</v>
      </c>
      <c r="M65" s="7"/>
    </row>
    <row r="66" spans="2:13" x14ac:dyDescent="0.35">
      <c r="B66" s="5"/>
      <c r="C66" s="32">
        <v>45973</v>
      </c>
      <c r="D66" s="33"/>
      <c r="E66" s="34">
        <v>4183</v>
      </c>
      <c r="F66" s="35" t="s">
        <v>111</v>
      </c>
      <c r="G66" s="36"/>
      <c r="H66" s="18" t="s">
        <v>29</v>
      </c>
      <c r="I66" s="17" t="s">
        <v>112</v>
      </c>
      <c r="J66" s="37"/>
      <c r="K66" s="38">
        <v>189290</v>
      </c>
      <c r="L66" s="19">
        <f t="shared" si="0"/>
        <v>1293039427.449461</v>
      </c>
      <c r="M66" s="7"/>
    </row>
    <row r="67" spans="2:13" ht="36" x14ac:dyDescent="0.35">
      <c r="B67" s="5"/>
      <c r="C67" s="32">
        <v>45973</v>
      </c>
      <c r="D67" s="33"/>
      <c r="E67" s="34">
        <v>4186</v>
      </c>
      <c r="F67" s="35" t="s">
        <v>113</v>
      </c>
      <c r="G67" s="36"/>
      <c r="H67" s="18" t="s">
        <v>29</v>
      </c>
      <c r="I67" s="17" t="s">
        <v>114</v>
      </c>
      <c r="J67" s="37"/>
      <c r="K67" s="38">
        <v>120879.54</v>
      </c>
      <c r="L67" s="19">
        <f t="shared" si="0"/>
        <v>1292918547.909461</v>
      </c>
      <c r="M67" s="7"/>
    </row>
    <row r="68" spans="2:13" ht="36" x14ac:dyDescent="0.35">
      <c r="B68" s="5"/>
      <c r="C68" s="32">
        <v>45973</v>
      </c>
      <c r="D68" s="33"/>
      <c r="E68" s="34">
        <v>4188</v>
      </c>
      <c r="F68" s="35" t="s">
        <v>115</v>
      </c>
      <c r="G68" s="36"/>
      <c r="H68" s="18" t="s">
        <v>29</v>
      </c>
      <c r="I68" s="17" t="s">
        <v>116</v>
      </c>
      <c r="J68" s="37"/>
      <c r="K68" s="38">
        <v>5941446.0300000003</v>
      </c>
      <c r="L68" s="19">
        <f t="shared" si="0"/>
        <v>1286977101.8794611</v>
      </c>
      <c r="M68" s="7"/>
    </row>
    <row r="69" spans="2:13" x14ac:dyDescent="0.35">
      <c r="B69" s="5"/>
      <c r="C69" s="32">
        <v>45973</v>
      </c>
      <c r="D69" s="33"/>
      <c r="E69" s="34">
        <v>4190</v>
      </c>
      <c r="F69" s="35" t="s">
        <v>117</v>
      </c>
      <c r="G69" s="33"/>
      <c r="H69" s="18" t="s">
        <v>29</v>
      </c>
      <c r="I69" s="36" t="s">
        <v>118</v>
      </c>
      <c r="J69" s="37"/>
      <c r="K69" s="38">
        <v>40000</v>
      </c>
      <c r="L69" s="19">
        <f t="shared" si="0"/>
        <v>1286937101.8794611</v>
      </c>
      <c r="M69" s="7"/>
    </row>
    <row r="70" spans="2:13" ht="36" x14ac:dyDescent="0.35">
      <c r="B70" s="5"/>
      <c r="C70" s="32">
        <v>45973</v>
      </c>
      <c r="D70" s="33"/>
      <c r="E70" s="34">
        <v>4192</v>
      </c>
      <c r="F70" s="35" t="s">
        <v>119</v>
      </c>
      <c r="G70" s="33"/>
      <c r="H70" s="18" t="s">
        <v>29</v>
      </c>
      <c r="I70" s="36" t="s">
        <v>120</v>
      </c>
      <c r="J70" s="37"/>
      <c r="K70" s="38">
        <v>39266.6</v>
      </c>
      <c r="L70" s="19">
        <f t="shared" si="0"/>
        <v>1286897835.2794611</v>
      </c>
      <c r="M70" s="7"/>
    </row>
    <row r="71" spans="2:13" ht="36" x14ac:dyDescent="0.35">
      <c r="B71" s="5"/>
      <c r="C71" s="32">
        <v>45973</v>
      </c>
      <c r="D71" s="33"/>
      <c r="E71" s="34">
        <v>4194</v>
      </c>
      <c r="F71" s="35" t="s">
        <v>121</v>
      </c>
      <c r="G71" s="36"/>
      <c r="H71" s="18" t="s">
        <v>29</v>
      </c>
      <c r="I71" s="17" t="s">
        <v>122</v>
      </c>
      <c r="J71" s="37"/>
      <c r="K71" s="38">
        <v>5680657.5499999998</v>
      </c>
      <c r="L71" s="19">
        <f t="shared" si="0"/>
        <v>1281217177.7294612</v>
      </c>
      <c r="M71" s="7"/>
    </row>
    <row r="72" spans="2:13" ht="36" x14ac:dyDescent="0.35">
      <c r="B72" s="5"/>
      <c r="C72" s="32">
        <v>45973</v>
      </c>
      <c r="D72" s="33"/>
      <c r="E72" s="34">
        <v>4198</v>
      </c>
      <c r="F72" s="35" t="s">
        <v>123</v>
      </c>
      <c r="G72" s="36"/>
      <c r="H72" s="36" t="s">
        <v>124</v>
      </c>
      <c r="I72" s="17" t="s">
        <v>125</v>
      </c>
      <c r="J72" s="37"/>
      <c r="K72" s="38">
        <v>35400</v>
      </c>
      <c r="L72" s="19">
        <f t="shared" si="0"/>
        <v>1281181777.7294612</v>
      </c>
      <c r="M72" s="7"/>
    </row>
    <row r="73" spans="2:13" ht="36" x14ac:dyDescent="0.35">
      <c r="B73" s="5"/>
      <c r="C73" s="32">
        <v>45973</v>
      </c>
      <c r="D73" s="33"/>
      <c r="E73" s="34">
        <v>4209</v>
      </c>
      <c r="F73" s="35" t="s">
        <v>51</v>
      </c>
      <c r="G73" s="36"/>
      <c r="H73" s="18" t="s">
        <v>52</v>
      </c>
      <c r="I73" s="17" t="s">
        <v>126</v>
      </c>
      <c r="J73" s="37"/>
      <c r="K73" s="38">
        <v>224200</v>
      </c>
      <c r="L73" s="19">
        <f t="shared" si="0"/>
        <v>1280957577.7294612</v>
      </c>
      <c r="M73" s="7"/>
    </row>
    <row r="74" spans="2:13" ht="54" x14ac:dyDescent="0.35">
      <c r="B74" s="5"/>
      <c r="C74" s="32">
        <v>45973</v>
      </c>
      <c r="D74" s="33"/>
      <c r="E74" s="34">
        <v>4213</v>
      </c>
      <c r="F74" s="35" t="s">
        <v>123</v>
      </c>
      <c r="G74" s="36"/>
      <c r="H74" s="36" t="s">
        <v>124</v>
      </c>
      <c r="I74" s="17" t="s">
        <v>127</v>
      </c>
      <c r="J74" s="37"/>
      <c r="K74" s="38">
        <v>35400</v>
      </c>
      <c r="L74" s="19">
        <f t="shared" si="0"/>
        <v>1280922177.7294612</v>
      </c>
      <c r="M74" s="7"/>
    </row>
    <row r="75" spans="2:13" ht="36" x14ac:dyDescent="0.35">
      <c r="B75" s="5"/>
      <c r="C75" s="32">
        <v>45973</v>
      </c>
      <c r="D75" s="33"/>
      <c r="E75" s="34">
        <v>4217</v>
      </c>
      <c r="F75" s="35" t="s">
        <v>51</v>
      </c>
      <c r="G75" s="36"/>
      <c r="H75" s="36" t="s">
        <v>128</v>
      </c>
      <c r="I75" s="17" t="s">
        <v>129</v>
      </c>
      <c r="J75" s="37"/>
      <c r="K75" s="38">
        <v>271400</v>
      </c>
      <c r="L75" s="19">
        <f t="shared" si="0"/>
        <v>1280650777.7294612</v>
      </c>
      <c r="M75" s="7"/>
    </row>
    <row r="76" spans="2:13" ht="36" x14ac:dyDescent="0.35">
      <c r="B76" s="5"/>
      <c r="C76" s="32">
        <v>45973</v>
      </c>
      <c r="D76" s="33"/>
      <c r="E76" s="34">
        <v>4221</v>
      </c>
      <c r="F76" s="35" t="s">
        <v>51</v>
      </c>
      <c r="G76" s="36"/>
      <c r="H76" s="36" t="s">
        <v>130</v>
      </c>
      <c r="I76" s="17" t="s">
        <v>131</v>
      </c>
      <c r="J76" s="37"/>
      <c r="K76" s="38">
        <v>26550</v>
      </c>
      <c r="L76" s="19">
        <f t="shared" si="0"/>
        <v>1280624227.7294612</v>
      </c>
      <c r="M76" s="7"/>
    </row>
    <row r="77" spans="2:13" ht="36" x14ac:dyDescent="0.35">
      <c r="B77" s="5"/>
      <c r="C77" s="32" t="s">
        <v>132</v>
      </c>
      <c r="D77" s="33"/>
      <c r="E77" s="34" t="s">
        <v>133</v>
      </c>
      <c r="F77" s="35" t="s">
        <v>36</v>
      </c>
      <c r="G77" s="36"/>
      <c r="H77" s="36" t="s">
        <v>134</v>
      </c>
      <c r="I77" s="17" t="s">
        <v>135</v>
      </c>
      <c r="J77" s="37"/>
      <c r="K77" s="38">
        <v>369812</v>
      </c>
      <c r="L77" s="19">
        <f t="shared" si="0"/>
        <v>1280254415.7294612</v>
      </c>
      <c r="M77" s="7"/>
    </row>
    <row r="78" spans="2:13" ht="36" x14ac:dyDescent="0.35">
      <c r="B78" s="5"/>
      <c r="C78" s="32" t="s">
        <v>132</v>
      </c>
      <c r="D78" s="33"/>
      <c r="E78" s="34" t="s">
        <v>136</v>
      </c>
      <c r="F78" s="35" t="s">
        <v>137</v>
      </c>
      <c r="G78" s="36"/>
      <c r="H78" s="36" t="s">
        <v>138</v>
      </c>
      <c r="I78" s="17" t="s">
        <v>139</v>
      </c>
      <c r="J78" s="37"/>
      <c r="K78" s="38">
        <v>790</v>
      </c>
      <c r="L78" s="19">
        <f t="shared" si="0"/>
        <v>1280253625.7294612</v>
      </c>
      <c r="M78" s="7"/>
    </row>
    <row r="79" spans="2:13" ht="54" x14ac:dyDescent="0.35">
      <c r="B79" s="5"/>
      <c r="C79" s="32" t="s">
        <v>132</v>
      </c>
      <c r="D79" s="33"/>
      <c r="E79" s="34" t="s">
        <v>140</v>
      </c>
      <c r="F79" s="35" t="s">
        <v>141</v>
      </c>
      <c r="G79" s="36"/>
      <c r="H79" s="36" t="s">
        <v>142</v>
      </c>
      <c r="I79" s="17" t="s">
        <v>143</v>
      </c>
      <c r="J79" s="37"/>
      <c r="K79" s="38">
        <v>103250</v>
      </c>
      <c r="L79" s="19">
        <f t="shared" si="0"/>
        <v>1280150375.7294612</v>
      </c>
      <c r="M79" s="7"/>
    </row>
    <row r="80" spans="2:13" ht="54" x14ac:dyDescent="0.35">
      <c r="B80" s="5"/>
      <c r="C80" s="32" t="s">
        <v>144</v>
      </c>
      <c r="D80" s="33"/>
      <c r="E80" s="34" t="s">
        <v>145</v>
      </c>
      <c r="F80" s="35" t="s">
        <v>146</v>
      </c>
      <c r="G80" s="36"/>
      <c r="H80" s="36" t="s">
        <v>147</v>
      </c>
      <c r="I80" s="17" t="s">
        <v>148</v>
      </c>
      <c r="J80" s="37"/>
      <c r="K80" s="38">
        <v>306800</v>
      </c>
      <c r="L80" s="19">
        <f t="shared" si="0"/>
        <v>1279843575.7294612</v>
      </c>
      <c r="M80" s="7"/>
    </row>
    <row r="81" spans="2:13" ht="36" x14ac:dyDescent="0.35">
      <c r="B81" s="5"/>
      <c r="C81" s="32" t="s">
        <v>144</v>
      </c>
      <c r="D81" s="33"/>
      <c r="E81" s="34" t="s">
        <v>149</v>
      </c>
      <c r="F81" s="35" t="s">
        <v>150</v>
      </c>
      <c r="G81" s="36"/>
      <c r="H81" s="36" t="s">
        <v>151</v>
      </c>
      <c r="I81" s="17" t="s">
        <v>152</v>
      </c>
      <c r="J81" s="37"/>
      <c r="K81" s="38">
        <v>101480</v>
      </c>
      <c r="L81" s="19">
        <f t="shared" si="0"/>
        <v>1279742095.7294612</v>
      </c>
      <c r="M81" s="7"/>
    </row>
    <row r="82" spans="2:13" ht="36" x14ac:dyDescent="0.35">
      <c r="B82" s="5"/>
      <c r="C82" s="32" t="s">
        <v>144</v>
      </c>
      <c r="D82" s="33"/>
      <c r="E82" s="34" t="s">
        <v>153</v>
      </c>
      <c r="F82" s="35" t="s">
        <v>42</v>
      </c>
      <c r="G82" s="36"/>
      <c r="H82" s="36" t="s">
        <v>43</v>
      </c>
      <c r="I82" s="17" t="s">
        <v>154</v>
      </c>
      <c r="J82" s="37"/>
      <c r="K82" s="38">
        <v>12900</v>
      </c>
      <c r="L82" s="19">
        <f t="shared" si="0"/>
        <v>1279729195.7294612</v>
      </c>
      <c r="M82" s="7"/>
    </row>
    <row r="83" spans="2:13" ht="36" x14ac:dyDescent="0.35">
      <c r="B83" s="5"/>
      <c r="C83" s="32" t="s">
        <v>144</v>
      </c>
      <c r="D83" s="33"/>
      <c r="E83" s="34" t="s">
        <v>155</v>
      </c>
      <c r="F83" s="35" t="s">
        <v>87</v>
      </c>
      <c r="G83" s="36"/>
      <c r="H83" s="36" t="s">
        <v>156</v>
      </c>
      <c r="I83" s="17" t="s">
        <v>157</v>
      </c>
      <c r="J83" s="37"/>
      <c r="K83" s="38">
        <v>107026</v>
      </c>
      <c r="L83" s="19">
        <f t="shared" si="0"/>
        <v>1279622169.7294612</v>
      </c>
      <c r="M83" s="7"/>
    </row>
    <row r="84" spans="2:13" ht="36" x14ac:dyDescent="0.35">
      <c r="B84" s="5"/>
      <c r="C84" s="32" t="s">
        <v>144</v>
      </c>
      <c r="D84" s="33"/>
      <c r="E84" s="34" t="s">
        <v>158</v>
      </c>
      <c r="F84" s="35" t="s">
        <v>159</v>
      </c>
      <c r="G84" s="36"/>
      <c r="H84" s="36" t="s">
        <v>160</v>
      </c>
      <c r="I84" s="17" t="s">
        <v>161</v>
      </c>
      <c r="J84" s="37"/>
      <c r="K84" s="38">
        <v>14160</v>
      </c>
      <c r="L84" s="19">
        <f t="shared" si="0"/>
        <v>1279608009.7294612</v>
      </c>
      <c r="M84" s="7"/>
    </row>
    <row r="85" spans="2:13" x14ac:dyDescent="0.35">
      <c r="B85" s="5"/>
      <c r="C85" s="32" t="s">
        <v>162</v>
      </c>
      <c r="D85" s="33"/>
      <c r="E85" s="34" t="s">
        <v>163</v>
      </c>
      <c r="F85" s="35" t="s">
        <v>33</v>
      </c>
      <c r="G85" s="36"/>
      <c r="H85" s="36" t="s">
        <v>29</v>
      </c>
      <c r="I85" s="17" t="s">
        <v>164</v>
      </c>
      <c r="J85" s="37"/>
      <c r="K85" s="38">
        <v>218781.89</v>
      </c>
      <c r="L85" s="19">
        <f t="shared" si="0"/>
        <v>1279389227.8394611</v>
      </c>
      <c r="M85" s="7"/>
    </row>
    <row r="86" spans="2:13" x14ac:dyDescent="0.35">
      <c r="B86" s="5"/>
      <c r="C86" s="32" t="s">
        <v>165</v>
      </c>
      <c r="D86" s="33"/>
      <c r="E86" s="34" t="s">
        <v>166</v>
      </c>
      <c r="F86" s="35" t="s">
        <v>31</v>
      </c>
      <c r="G86" s="36"/>
      <c r="H86" s="36" t="s">
        <v>29</v>
      </c>
      <c r="I86" s="17" t="s">
        <v>167</v>
      </c>
      <c r="J86" s="37"/>
      <c r="K86" s="38">
        <v>2140000</v>
      </c>
      <c r="L86" s="19">
        <f t="shared" si="0"/>
        <v>1277249227.8394611</v>
      </c>
      <c r="M86" s="7"/>
    </row>
    <row r="87" spans="2:13" x14ac:dyDescent="0.35">
      <c r="B87" s="5"/>
      <c r="C87" s="32">
        <v>45980</v>
      </c>
      <c r="D87" s="33" t="s">
        <v>168</v>
      </c>
      <c r="E87" s="34"/>
      <c r="F87" s="35"/>
      <c r="G87" s="36"/>
      <c r="H87" s="36" t="s">
        <v>29</v>
      </c>
      <c r="I87" s="17" t="s">
        <v>169</v>
      </c>
      <c r="J87" s="37">
        <v>1544280.0059760001</v>
      </c>
      <c r="K87" s="38"/>
      <c r="L87" s="19">
        <f t="shared" si="0"/>
        <v>1278793507.845437</v>
      </c>
      <c r="M87" s="7"/>
    </row>
    <row r="88" spans="2:13" x14ac:dyDescent="0.35">
      <c r="B88" s="5"/>
      <c r="C88" s="32">
        <v>45980</v>
      </c>
      <c r="D88" s="33" t="s">
        <v>170</v>
      </c>
      <c r="E88" s="34"/>
      <c r="F88" s="35"/>
      <c r="G88" s="36"/>
      <c r="H88" s="36" t="s">
        <v>29</v>
      </c>
      <c r="I88" s="17" t="s">
        <v>171</v>
      </c>
      <c r="J88" s="37">
        <v>134457484.93607101</v>
      </c>
      <c r="K88" s="38"/>
      <c r="L88" s="19">
        <f t="shared" si="0"/>
        <v>1413250992.781508</v>
      </c>
      <c r="M88" s="7"/>
    </row>
    <row r="89" spans="2:13" x14ac:dyDescent="0.35">
      <c r="B89" s="5"/>
      <c r="C89" s="32">
        <v>45981</v>
      </c>
      <c r="D89" s="33" t="s">
        <v>172</v>
      </c>
      <c r="E89" s="34"/>
      <c r="F89" s="35"/>
      <c r="G89" s="36"/>
      <c r="H89" s="36" t="s">
        <v>29</v>
      </c>
      <c r="I89" s="17" t="s">
        <v>171</v>
      </c>
      <c r="J89" s="37">
        <v>135000948.44999999</v>
      </c>
      <c r="K89" s="38"/>
      <c r="L89" s="19">
        <f t="shared" si="0"/>
        <v>1548251941.231508</v>
      </c>
      <c r="M89" s="7"/>
    </row>
    <row r="90" spans="2:13" x14ac:dyDescent="0.35">
      <c r="B90" s="5"/>
      <c r="C90" s="32" t="s">
        <v>173</v>
      </c>
      <c r="D90" s="33"/>
      <c r="E90" s="34" t="s">
        <v>174</v>
      </c>
      <c r="F90" s="35" t="s">
        <v>175</v>
      </c>
      <c r="G90" s="36"/>
      <c r="H90" s="36" t="s">
        <v>29</v>
      </c>
      <c r="I90" s="17" t="s">
        <v>176</v>
      </c>
      <c r="J90" s="37"/>
      <c r="K90" s="38">
        <v>4715455.57</v>
      </c>
      <c r="L90" s="19">
        <f t="shared" si="0"/>
        <v>1543536485.6615081</v>
      </c>
      <c r="M90" s="7"/>
    </row>
    <row r="91" spans="2:13" x14ac:dyDescent="0.35">
      <c r="B91" s="5"/>
      <c r="C91" s="32" t="s">
        <v>173</v>
      </c>
      <c r="D91" s="33"/>
      <c r="E91" s="34" t="s">
        <v>177</v>
      </c>
      <c r="F91" s="35" t="s">
        <v>175</v>
      </c>
      <c r="G91" s="36"/>
      <c r="H91" s="36" t="s">
        <v>29</v>
      </c>
      <c r="I91" s="17" t="s">
        <v>178</v>
      </c>
      <c r="J91" s="37"/>
      <c r="K91" s="38">
        <v>4465861.0999999996</v>
      </c>
      <c r="L91" s="19">
        <f t="shared" si="0"/>
        <v>1539070624.5615082</v>
      </c>
      <c r="M91" s="7"/>
    </row>
    <row r="92" spans="2:13" x14ac:dyDescent="0.35">
      <c r="B92" s="5"/>
      <c r="C92" s="32" t="s">
        <v>173</v>
      </c>
      <c r="D92" s="33"/>
      <c r="E92" s="34" t="s">
        <v>179</v>
      </c>
      <c r="F92" s="35" t="s">
        <v>175</v>
      </c>
      <c r="G92" s="36"/>
      <c r="H92" s="36" t="s">
        <v>29</v>
      </c>
      <c r="I92" s="17" t="s">
        <v>180</v>
      </c>
      <c r="J92" s="37"/>
      <c r="K92" s="38">
        <v>14666.67</v>
      </c>
      <c r="L92" s="19">
        <f t="shared" si="0"/>
        <v>1539055957.8915081</v>
      </c>
      <c r="M92" s="7"/>
    </row>
    <row r="93" spans="2:13" x14ac:dyDescent="0.35">
      <c r="B93" s="5"/>
      <c r="C93" s="32" t="s">
        <v>173</v>
      </c>
      <c r="D93" s="33"/>
      <c r="E93" s="34" t="s">
        <v>181</v>
      </c>
      <c r="F93" s="35" t="s">
        <v>175</v>
      </c>
      <c r="G93" s="36"/>
      <c r="H93" s="36" t="s">
        <v>29</v>
      </c>
      <c r="I93" s="17" t="s">
        <v>182</v>
      </c>
      <c r="J93" s="37"/>
      <c r="K93" s="38">
        <v>230208.33</v>
      </c>
      <c r="L93" s="19">
        <f t="shared" si="0"/>
        <v>1538825749.5615082</v>
      </c>
      <c r="M93" s="7"/>
    </row>
    <row r="94" spans="2:13" x14ac:dyDescent="0.35">
      <c r="B94" s="5"/>
      <c r="C94" s="32" t="s">
        <v>173</v>
      </c>
      <c r="D94" s="33"/>
      <c r="E94" s="34" t="s">
        <v>183</v>
      </c>
      <c r="F94" s="35" t="s">
        <v>175</v>
      </c>
      <c r="G94" s="36"/>
      <c r="H94" s="36" t="s">
        <v>29</v>
      </c>
      <c r="I94" s="17" t="s">
        <v>184</v>
      </c>
      <c r="J94" s="37"/>
      <c r="K94" s="38">
        <v>176300.01</v>
      </c>
      <c r="L94" s="19">
        <f t="shared" si="0"/>
        <v>1538649449.5515082</v>
      </c>
      <c r="M94" s="7"/>
    </row>
    <row r="95" spans="2:13" x14ac:dyDescent="0.35">
      <c r="B95" s="5"/>
      <c r="C95" s="32" t="s">
        <v>173</v>
      </c>
      <c r="D95" s="33"/>
      <c r="E95" s="34" t="s">
        <v>185</v>
      </c>
      <c r="F95" s="35" t="s">
        <v>175</v>
      </c>
      <c r="G95" s="36"/>
      <c r="H95" s="36" t="s">
        <v>29</v>
      </c>
      <c r="I95" s="17" t="s">
        <v>186</v>
      </c>
      <c r="J95" s="37"/>
      <c r="K95" s="38">
        <v>49583.33</v>
      </c>
      <c r="L95" s="19">
        <f t="shared" si="0"/>
        <v>1538599866.2215083</v>
      </c>
      <c r="M95" s="7"/>
    </row>
    <row r="96" spans="2:13" x14ac:dyDescent="0.35">
      <c r="B96" s="5"/>
      <c r="C96" s="32" t="s">
        <v>173</v>
      </c>
      <c r="D96" s="33"/>
      <c r="E96" s="34" t="s">
        <v>187</v>
      </c>
      <c r="F96" s="35" t="s">
        <v>175</v>
      </c>
      <c r="G96" s="36"/>
      <c r="H96" s="36" t="s">
        <v>29</v>
      </c>
      <c r="I96" s="17" t="s">
        <v>188</v>
      </c>
      <c r="J96" s="37"/>
      <c r="K96" s="38">
        <v>40000</v>
      </c>
      <c r="L96" s="19">
        <f t="shared" si="0"/>
        <v>1538559866.2215083</v>
      </c>
      <c r="M96" s="7"/>
    </row>
    <row r="97" spans="2:16" ht="72" x14ac:dyDescent="0.35">
      <c r="B97" s="5"/>
      <c r="C97" s="32" t="s">
        <v>173</v>
      </c>
      <c r="D97" s="33"/>
      <c r="E97" s="34" t="s">
        <v>189</v>
      </c>
      <c r="F97" s="35" t="s">
        <v>190</v>
      </c>
      <c r="G97" s="36"/>
      <c r="H97" s="36" t="s">
        <v>191</v>
      </c>
      <c r="I97" s="17" t="s">
        <v>192</v>
      </c>
      <c r="J97" s="37"/>
      <c r="K97" s="38">
        <v>7393451.5899999999</v>
      </c>
      <c r="L97" s="19">
        <f t="shared" si="0"/>
        <v>1531166414.6315084</v>
      </c>
      <c r="M97" s="7"/>
    </row>
    <row r="98" spans="2:16" x14ac:dyDescent="0.35">
      <c r="B98" s="5"/>
      <c r="C98" s="32" t="s">
        <v>173</v>
      </c>
      <c r="D98" s="33"/>
      <c r="E98" s="34" t="s">
        <v>193</v>
      </c>
      <c r="F98" s="35" t="s">
        <v>33</v>
      </c>
      <c r="G98" s="36"/>
      <c r="H98" s="36" t="s">
        <v>29</v>
      </c>
      <c r="I98" s="17" t="s">
        <v>194</v>
      </c>
      <c r="J98" s="37"/>
      <c r="K98" s="38">
        <v>142593.38</v>
      </c>
      <c r="L98" s="19">
        <f t="shared" si="0"/>
        <v>1531023821.2515082</v>
      </c>
      <c r="M98" s="7"/>
    </row>
    <row r="99" spans="2:16" x14ac:dyDescent="0.35">
      <c r="B99" s="5"/>
      <c r="C99" s="32" t="s">
        <v>173</v>
      </c>
      <c r="D99" s="33"/>
      <c r="E99" s="34" t="s">
        <v>195</v>
      </c>
      <c r="F99" s="35" t="s">
        <v>31</v>
      </c>
      <c r="G99" s="36"/>
      <c r="H99" s="36" t="s">
        <v>29</v>
      </c>
      <c r="I99" s="17" t="s">
        <v>196</v>
      </c>
      <c r="J99" s="37"/>
      <c r="K99" s="38">
        <v>12917000</v>
      </c>
      <c r="L99" s="19">
        <f t="shared" si="0"/>
        <v>1518106821.2515082</v>
      </c>
      <c r="M99" s="7"/>
    </row>
    <row r="100" spans="2:16" ht="36" x14ac:dyDescent="0.35">
      <c r="B100" s="5"/>
      <c r="C100" s="32" t="s">
        <v>197</v>
      </c>
      <c r="D100" s="33"/>
      <c r="E100" s="34" t="s">
        <v>198</v>
      </c>
      <c r="F100" s="35" t="s">
        <v>141</v>
      </c>
      <c r="G100" s="36"/>
      <c r="H100" s="36" t="s">
        <v>199</v>
      </c>
      <c r="I100" s="17" t="s">
        <v>200</v>
      </c>
      <c r="J100" s="37"/>
      <c r="K100" s="38">
        <v>300000</v>
      </c>
      <c r="L100" s="19">
        <f t="shared" si="0"/>
        <v>1517806821.2515082</v>
      </c>
      <c r="M100" s="7"/>
    </row>
    <row r="101" spans="2:16" ht="54" x14ac:dyDescent="0.35">
      <c r="B101" s="5"/>
      <c r="C101" s="32" t="s">
        <v>201</v>
      </c>
      <c r="D101" s="33"/>
      <c r="E101" s="34" t="s">
        <v>202</v>
      </c>
      <c r="F101" s="35" t="s">
        <v>203</v>
      </c>
      <c r="G101" s="36"/>
      <c r="H101" s="36" t="s">
        <v>204</v>
      </c>
      <c r="I101" s="17" t="s">
        <v>205</v>
      </c>
      <c r="J101" s="37"/>
      <c r="K101" s="38">
        <v>629005.9</v>
      </c>
      <c r="L101" s="19">
        <f t="shared" ref="L101:L131" si="1">+L100+J101-K101</f>
        <v>1517177815.3515081</v>
      </c>
      <c r="M101" s="7"/>
    </row>
    <row r="102" spans="2:16" ht="54" x14ac:dyDescent="0.35">
      <c r="B102" s="5"/>
      <c r="C102" s="32" t="s">
        <v>201</v>
      </c>
      <c r="D102" s="33"/>
      <c r="E102" s="34" t="s">
        <v>206</v>
      </c>
      <c r="F102" s="35" t="s">
        <v>45</v>
      </c>
      <c r="G102" s="36"/>
      <c r="H102" s="36" t="s">
        <v>207</v>
      </c>
      <c r="I102" s="17" t="s">
        <v>208</v>
      </c>
      <c r="J102" s="37"/>
      <c r="K102" s="38">
        <v>1476087.89</v>
      </c>
      <c r="L102" s="19">
        <f t="shared" si="1"/>
        <v>1515701727.461508</v>
      </c>
      <c r="M102" s="7"/>
    </row>
    <row r="103" spans="2:16" ht="36" x14ac:dyDescent="0.35">
      <c r="B103" s="5"/>
      <c r="C103" s="32" t="s">
        <v>201</v>
      </c>
      <c r="D103" s="33"/>
      <c r="E103" s="34" t="s">
        <v>209</v>
      </c>
      <c r="F103" s="35" t="s">
        <v>210</v>
      </c>
      <c r="G103" s="36"/>
      <c r="H103" s="36" t="s">
        <v>211</v>
      </c>
      <c r="I103" s="17" t="s">
        <v>212</v>
      </c>
      <c r="J103" s="37"/>
      <c r="K103" s="38">
        <v>197599.43</v>
      </c>
      <c r="L103" s="19">
        <f t="shared" si="1"/>
        <v>1515504128.031508</v>
      </c>
      <c r="M103" s="7"/>
    </row>
    <row r="104" spans="2:16" x14ac:dyDescent="0.35">
      <c r="B104" s="5"/>
      <c r="C104" s="32">
        <v>45985</v>
      </c>
      <c r="D104" s="33" t="s">
        <v>213</v>
      </c>
      <c r="E104" s="34"/>
      <c r="F104" s="35"/>
      <c r="G104" s="36"/>
      <c r="H104" s="36" t="s">
        <v>29</v>
      </c>
      <c r="I104" s="17" t="s">
        <v>214</v>
      </c>
      <c r="J104" s="37">
        <v>2011439.51</v>
      </c>
      <c r="K104" s="38"/>
      <c r="L104" s="19">
        <f t="shared" si="1"/>
        <v>1517515567.541508</v>
      </c>
      <c r="M104" s="7"/>
    </row>
    <row r="105" spans="2:16" ht="72" x14ac:dyDescent="0.35">
      <c r="B105" s="5"/>
      <c r="C105" s="32" t="s">
        <v>215</v>
      </c>
      <c r="D105" s="33"/>
      <c r="E105" s="34" t="s">
        <v>216</v>
      </c>
      <c r="F105" s="35" t="s">
        <v>217</v>
      </c>
      <c r="G105" s="36"/>
      <c r="H105" s="36" t="s">
        <v>218</v>
      </c>
      <c r="I105" s="17" t="s">
        <v>219</v>
      </c>
      <c r="J105" s="37"/>
      <c r="K105" s="38">
        <v>1537560.72</v>
      </c>
      <c r="L105" s="19">
        <f t="shared" si="1"/>
        <v>1515978006.8215079</v>
      </c>
      <c r="M105" s="7"/>
    </row>
    <row r="106" spans="2:16" x14ac:dyDescent="0.35">
      <c r="B106" s="5"/>
      <c r="C106" s="32" t="s">
        <v>215</v>
      </c>
      <c r="D106" s="33"/>
      <c r="E106" s="34" t="s">
        <v>220</v>
      </c>
      <c r="F106" s="35" t="s">
        <v>221</v>
      </c>
      <c r="G106" s="36"/>
      <c r="H106" s="36" t="s">
        <v>29</v>
      </c>
      <c r="I106" s="17" t="s">
        <v>222</v>
      </c>
      <c r="J106" s="37"/>
      <c r="K106" s="38">
        <v>210366.32</v>
      </c>
      <c r="L106" s="19">
        <f t="shared" si="1"/>
        <v>1515767640.501508</v>
      </c>
      <c r="M106" s="7"/>
    </row>
    <row r="107" spans="2:16" ht="36" x14ac:dyDescent="0.35">
      <c r="B107" s="5"/>
      <c r="C107" s="32" t="s">
        <v>215</v>
      </c>
      <c r="D107" s="33"/>
      <c r="E107" s="34" t="s">
        <v>223</v>
      </c>
      <c r="F107" s="35" t="s">
        <v>224</v>
      </c>
      <c r="G107" s="36"/>
      <c r="H107" s="17" t="s">
        <v>225</v>
      </c>
      <c r="I107" s="36" t="s">
        <v>226</v>
      </c>
      <c r="J107" s="37"/>
      <c r="K107" s="38">
        <v>111663.4</v>
      </c>
      <c r="L107" s="19">
        <f t="shared" si="1"/>
        <v>1515655977.1015079</v>
      </c>
      <c r="M107" s="7"/>
      <c r="O107" s="39"/>
    </row>
    <row r="108" spans="2:16" ht="54" x14ac:dyDescent="0.35">
      <c r="B108" s="5"/>
      <c r="C108" s="32" t="s">
        <v>227</v>
      </c>
      <c r="D108" s="33"/>
      <c r="E108" s="34" t="s">
        <v>228</v>
      </c>
      <c r="F108" s="35" t="s">
        <v>87</v>
      </c>
      <c r="G108" s="36"/>
      <c r="H108" s="17" t="s">
        <v>107</v>
      </c>
      <c r="I108" s="36" t="s">
        <v>229</v>
      </c>
      <c r="J108" s="37"/>
      <c r="K108" s="38">
        <v>29889.4</v>
      </c>
      <c r="L108" s="19">
        <f t="shared" si="1"/>
        <v>1515626087.7015078</v>
      </c>
      <c r="M108" s="7"/>
      <c r="O108" s="39"/>
    </row>
    <row r="109" spans="2:16" ht="36" x14ac:dyDescent="0.35">
      <c r="B109" s="5"/>
      <c r="C109" s="32" t="s">
        <v>227</v>
      </c>
      <c r="D109" s="33"/>
      <c r="E109" s="34" t="s">
        <v>230</v>
      </c>
      <c r="F109" s="35" t="s">
        <v>231</v>
      </c>
      <c r="G109" s="36"/>
      <c r="H109" s="17" t="s">
        <v>232</v>
      </c>
      <c r="I109" s="36" t="s">
        <v>233</v>
      </c>
      <c r="J109" s="37"/>
      <c r="K109" s="38">
        <v>15469.8</v>
      </c>
      <c r="L109" s="19">
        <f t="shared" si="1"/>
        <v>1515610617.9015079</v>
      </c>
      <c r="M109" s="7"/>
      <c r="O109" s="39"/>
    </row>
    <row r="110" spans="2:16" x14ac:dyDescent="0.35">
      <c r="B110" s="5"/>
      <c r="C110" s="32" t="s">
        <v>227</v>
      </c>
      <c r="D110" s="33"/>
      <c r="E110" s="34" t="s">
        <v>234</v>
      </c>
      <c r="F110" s="35" t="s">
        <v>33</v>
      </c>
      <c r="G110" s="36"/>
      <c r="H110" s="17" t="s">
        <v>29</v>
      </c>
      <c r="I110" s="36" t="s">
        <v>235</v>
      </c>
      <c r="J110" s="37"/>
      <c r="K110" s="38">
        <v>171695</v>
      </c>
      <c r="L110" s="19">
        <f t="shared" si="1"/>
        <v>1515438922.9015079</v>
      </c>
      <c r="M110" s="7"/>
      <c r="O110" s="39"/>
    </row>
    <row r="111" spans="2:16" x14ac:dyDescent="0.35">
      <c r="B111" s="5"/>
      <c r="C111" s="32" t="s">
        <v>227</v>
      </c>
      <c r="D111" s="33"/>
      <c r="E111" s="34" t="s">
        <v>236</v>
      </c>
      <c r="F111" s="35" t="s">
        <v>33</v>
      </c>
      <c r="G111" s="36"/>
      <c r="H111" s="4" t="s">
        <v>29</v>
      </c>
      <c r="I111" s="36" t="s">
        <v>237</v>
      </c>
      <c r="J111" s="37"/>
      <c r="K111" s="38">
        <v>11734.5</v>
      </c>
      <c r="L111" s="19">
        <f t="shared" si="1"/>
        <v>1515427188.4015079</v>
      </c>
      <c r="M111" s="7"/>
      <c r="P111" s="13"/>
    </row>
    <row r="112" spans="2:16" ht="36" x14ac:dyDescent="0.35">
      <c r="B112" s="5"/>
      <c r="C112" s="32" t="s">
        <v>227</v>
      </c>
      <c r="D112" s="33"/>
      <c r="E112" s="34" t="s">
        <v>238</v>
      </c>
      <c r="F112" s="35" t="s">
        <v>239</v>
      </c>
      <c r="G112" s="36"/>
      <c r="H112" s="17" t="s">
        <v>240</v>
      </c>
      <c r="I112" s="36" t="s">
        <v>241</v>
      </c>
      <c r="J112" s="37"/>
      <c r="K112" s="38">
        <v>24000</v>
      </c>
      <c r="L112" s="19">
        <f t="shared" si="1"/>
        <v>1515403188.4015079</v>
      </c>
      <c r="M112" s="7"/>
      <c r="O112" s="39"/>
      <c r="P112" s="13"/>
    </row>
    <row r="113" spans="2:16" ht="72" x14ac:dyDescent="0.35">
      <c r="B113" s="5"/>
      <c r="C113" s="32" t="s">
        <v>227</v>
      </c>
      <c r="D113" s="33"/>
      <c r="E113" s="34" t="s">
        <v>242</v>
      </c>
      <c r="F113" s="35" t="s">
        <v>87</v>
      </c>
      <c r="G113" s="36"/>
      <c r="H113" s="17" t="s">
        <v>156</v>
      </c>
      <c r="I113" s="36" t="s">
        <v>243</v>
      </c>
      <c r="J113" s="37"/>
      <c r="K113" s="38">
        <v>537962</v>
      </c>
      <c r="L113" s="19">
        <f t="shared" si="1"/>
        <v>1514865226.4015079</v>
      </c>
      <c r="M113" s="7"/>
      <c r="O113" s="39"/>
      <c r="P113" s="13"/>
    </row>
    <row r="114" spans="2:16" ht="36" x14ac:dyDescent="0.35">
      <c r="B114" s="5"/>
      <c r="C114" s="32" t="s">
        <v>227</v>
      </c>
      <c r="D114" s="33"/>
      <c r="E114" s="34" t="s">
        <v>244</v>
      </c>
      <c r="F114" s="35" t="s">
        <v>239</v>
      </c>
      <c r="G114" s="36"/>
      <c r="H114" s="17" t="s">
        <v>245</v>
      </c>
      <c r="I114" s="36" t="s">
        <v>246</v>
      </c>
      <c r="J114" s="37"/>
      <c r="K114" s="38">
        <v>27000</v>
      </c>
      <c r="L114" s="19">
        <f t="shared" si="1"/>
        <v>1514838226.4015079</v>
      </c>
      <c r="M114" s="7"/>
      <c r="O114" s="39"/>
    </row>
    <row r="115" spans="2:16" ht="36" x14ac:dyDescent="0.35">
      <c r="B115" s="5"/>
      <c r="C115" s="32" t="s">
        <v>227</v>
      </c>
      <c r="D115" s="33"/>
      <c r="E115" s="34" t="s">
        <v>247</v>
      </c>
      <c r="F115" s="35" t="s">
        <v>248</v>
      </c>
      <c r="G115" s="36"/>
      <c r="H115" s="17" t="s">
        <v>249</v>
      </c>
      <c r="I115" s="36" t="s">
        <v>250</v>
      </c>
      <c r="J115" s="37"/>
      <c r="K115" s="38">
        <v>29500</v>
      </c>
      <c r="L115" s="19">
        <f t="shared" si="1"/>
        <v>1514808726.4015079</v>
      </c>
      <c r="M115" s="7"/>
      <c r="O115" s="39"/>
    </row>
    <row r="116" spans="2:16" ht="36" customHeight="1" x14ac:dyDescent="0.35">
      <c r="B116" s="5"/>
      <c r="C116" s="32" t="s">
        <v>227</v>
      </c>
      <c r="D116" s="33"/>
      <c r="E116" s="34" t="s">
        <v>251</v>
      </c>
      <c r="F116" s="35" t="s">
        <v>51</v>
      </c>
      <c r="G116" s="36"/>
      <c r="H116" s="17" t="s">
        <v>56</v>
      </c>
      <c r="I116" s="36" t="s">
        <v>252</v>
      </c>
      <c r="J116" s="37"/>
      <c r="K116" s="38">
        <v>82600</v>
      </c>
      <c r="L116" s="19">
        <f t="shared" si="1"/>
        <v>1514726126.4015079</v>
      </c>
      <c r="M116" s="7"/>
      <c r="O116" s="39"/>
    </row>
    <row r="117" spans="2:16" ht="72" x14ac:dyDescent="0.35">
      <c r="B117" s="5"/>
      <c r="C117" s="32" t="s">
        <v>227</v>
      </c>
      <c r="D117" s="33"/>
      <c r="E117" s="34" t="s">
        <v>253</v>
      </c>
      <c r="F117" s="35" t="s">
        <v>254</v>
      </c>
      <c r="G117" s="36"/>
      <c r="H117" s="17" t="s">
        <v>255</v>
      </c>
      <c r="I117" s="36" t="s">
        <v>256</v>
      </c>
      <c r="J117" s="37"/>
      <c r="K117" s="38">
        <v>9899829.5600000005</v>
      </c>
      <c r="L117" s="19">
        <f t="shared" si="1"/>
        <v>1504826296.8415079</v>
      </c>
      <c r="M117" s="7"/>
      <c r="O117" s="39"/>
    </row>
    <row r="118" spans="2:16" ht="54" x14ac:dyDescent="0.35">
      <c r="B118" s="5"/>
      <c r="C118" s="32" t="s">
        <v>257</v>
      </c>
      <c r="D118" s="33"/>
      <c r="E118" s="34" t="s">
        <v>258</v>
      </c>
      <c r="F118" s="35" t="s">
        <v>259</v>
      </c>
      <c r="G118" s="36"/>
      <c r="H118" s="17" t="s">
        <v>260</v>
      </c>
      <c r="I118" s="36" t="s">
        <v>261</v>
      </c>
      <c r="J118" s="37"/>
      <c r="K118" s="38">
        <v>613600</v>
      </c>
      <c r="L118" s="19">
        <f t="shared" si="1"/>
        <v>1504212696.8415079</v>
      </c>
      <c r="M118" s="7"/>
      <c r="O118" s="39"/>
    </row>
    <row r="119" spans="2:16" ht="72" x14ac:dyDescent="0.35">
      <c r="B119" s="5"/>
      <c r="C119" s="32" t="s">
        <v>257</v>
      </c>
      <c r="D119" s="33"/>
      <c r="E119" s="34" t="s">
        <v>262</v>
      </c>
      <c r="F119" s="35" t="s">
        <v>159</v>
      </c>
      <c r="G119" s="36"/>
      <c r="H119" s="17" t="s">
        <v>263</v>
      </c>
      <c r="I119" s="36" t="s">
        <v>264</v>
      </c>
      <c r="J119" s="37"/>
      <c r="K119" s="38">
        <v>1730691.34</v>
      </c>
      <c r="L119" s="19">
        <f t="shared" si="1"/>
        <v>1502482005.501508</v>
      </c>
      <c r="M119" s="7"/>
      <c r="O119" s="39"/>
    </row>
    <row r="120" spans="2:16" ht="72" x14ac:dyDescent="0.35">
      <c r="B120" s="5"/>
      <c r="C120" s="32" t="s">
        <v>257</v>
      </c>
      <c r="D120" s="33"/>
      <c r="E120" s="34" t="s">
        <v>265</v>
      </c>
      <c r="F120" s="35" t="s">
        <v>159</v>
      </c>
      <c r="G120" s="36"/>
      <c r="H120" s="17" t="s">
        <v>266</v>
      </c>
      <c r="I120" s="36" t="s">
        <v>267</v>
      </c>
      <c r="J120" s="37"/>
      <c r="K120" s="38">
        <v>76579.259999999995</v>
      </c>
      <c r="L120" s="19">
        <f t="shared" si="1"/>
        <v>1502405426.241508</v>
      </c>
      <c r="M120" s="7"/>
      <c r="O120" s="39"/>
    </row>
    <row r="121" spans="2:16" ht="36" x14ac:dyDescent="0.35">
      <c r="B121" s="5"/>
      <c r="C121" s="32" t="s">
        <v>257</v>
      </c>
      <c r="D121" s="33"/>
      <c r="E121" s="34" t="s">
        <v>268</v>
      </c>
      <c r="F121" s="35" t="s">
        <v>36</v>
      </c>
      <c r="G121" s="36"/>
      <c r="H121" s="17" t="s">
        <v>269</v>
      </c>
      <c r="I121" s="36" t="s">
        <v>270</v>
      </c>
      <c r="J121" s="37"/>
      <c r="K121" s="38">
        <v>239231.6</v>
      </c>
      <c r="L121" s="19">
        <f t="shared" si="1"/>
        <v>1502166194.6415081</v>
      </c>
      <c r="M121" s="7"/>
      <c r="O121" s="39"/>
    </row>
    <row r="122" spans="2:16" ht="36" x14ac:dyDescent="0.35">
      <c r="B122" s="5"/>
      <c r="C122" s="32" t="s">
        <v>271</v>
      </c>
      <c r="D122" s="33"/>
      <c r="E122" s="34" t="s">
        <v>272</v>
      </c>
      <c r="F122" s="35" t="s">
        <v>273</v>
      </c>
      <c r="G122" s="36"/>
      <c r="H122" s="17" t="s">
        <v>74</v>
      </c>
      <c r="I122" s="36" t="s">
        <v>274</v>
      </c>
      <c r="J122" s="37"/>
      <c r="K122" s="38">
        <v>20570195.329999998</v>
      </c>
      <c r="L122" s="19">
        <f t="shared" si="1"/>
        <v>1481595999.3115082</v>
      </c>
      <c r="M122" s="7"/>
      <c r="O122" s="39"/>
    </row>
    <row r="123" spans="2:16" ht="36" x14ac:dyDescent="0.35">
      <c r="B123" s="5"/>
      <c r="C123" s="32" t="s">
        <v>271</v>
      </c>
      <c r="D123" s="33"/>
      <c r="E123" s="34" t="s">
        <v>275</v>
      </c>
      <c r="F123" s="35" t="s">
        <v>276</v>
      </c>
      <c r="G123" s="36"/>
      <c r="H123" s="17" t="s">
        <v>277</v>
      </c>
      <c r="I123" s="36" t="s">
        <v>278</v>
      </c>
      <c r="J123" s="37"/>
      <c r="K123" s="38">
        <v>200000</v>
      </c>
      <c r="L123" s="19">
        <f t="shared" si="1"/>
        <v>1481395999.3115082</v>
      </c>
      <c r="M123" s="7"/>
      <c r="O123" s="39"/>
    </row>
    <row r="124" spans="2:16" ht="54" x14ac:dyDescent="0.35">
      <c r="B124" s="5"/>
      <c r="C124" s="32" t="s">
        <v>271</v>
      </c>
      <c r="D124" s="33"/>
      <c r="E124" s="34" t="s">
        <v>279</v>
      </c>
      <c r="F124" s="35" t="s">
        <v>217</v>
      </c>
      <c r="G124" s="36"/>
      <c r="H124" s="17" t="s">
        <v>280</v>
      </c>
      <c r="I124" s="36" t="s">
        <v>281</v>
      </c>
      <c r="J124" s="37"/>
      <c r="K124" s="38">
        <v>5116102.25</v>
      </c>
      <c r="L124" s="19">
        <f t="shared" si="1"/>
        <v>1476279897.0615082</v>
      </c>
      <c r="M124" s="7"/>
      <c r="O124" s="39"/>
    </row>
    <row r="125" spans="2:16" ht="36" x14ac:dyDescent="0.35">
      <c r="B125" s="5"/>
      <c r="C125" s="32" t="s">
        <v>271</v>
      </c>
      <c r="D125" s="33"/>
      <c r="E125" s="34" t="s">
        <v>282</v>
      </c>
      <c r="F125" s="35" t="s">
        <v>283</v>
      </c>
      <c r="G125" s="36"/>
      <c r="H125" s="17" t="s">
        <v>284</v>
      </c>
      <c r="I125" s="36" t="s">
        <v>285</v>
      </c>
      <c r="J125" s="37"/>
      <c r="K125" s="38">
        <v>72437.649999999994</v>
      </c>
      <c r="L125" s="19">
        <f t="shared" si="1"/>
        <v>1476207459.4115081</v>
      </c>
      <c r="M125" s="7"/>
      <c r="O125" s="39"/>
    </row>
    <row r="126" spans="2:16" ht="36" x14ac:dyDescent="0.35">
      <c r="B126" s="5"/>
      <c r="C126" s="32" t="s">
        <v>271</v>
      </c>
      <c r="D126" s="33"/>
      <c r="E126" s="34" t="s">
        <v>286</v>
      </c>
      <c r="F126" s="35" t="s">
        <v>64</v>
      </c>
      <c r="G126" s="36"/>
      <c r="H126" s="17" t="s">
        <v>287</v>
      </c>
      <c r="I126" s="36" t="s">
        <v>288</v>
      </c>
      <c r="J126" s="37"/>
      <c r="K126" s="38">
        <v>204612</v>
      </c>
      <c r="L126" s="19">
        <f t="shared" si="1"/>
        <v>1476002847.4115081</v>
      </c>
      <c r="M126" s="7"/>
      <c r="O126" s="39"/>
    </row>
    <row r="127" spans="2:16" ht="36" x14ac:dyDescent="0.35">
      <c r="B127" s="5"/>
      <c r="C127" s="32" t="s">
        <v>271</v>
      </c>
      <c r="D127" s="33"/>
      <c r="E127" s="34" t="s">
        <v>289</v>
      </c>
      <c r="F127" s="35" t="s">
        <v>259</v>
      </c>
      <c r="G127" s="36"/>
      <c r="H127" s="17" t="s">
        <v>290</v>
      </c>
      <c r="I127" s="36" t="s">
        <v>291</v>
      </c>
      <c r="J127" s="37"/>
      <c r="K127" s="38">
        <v>1043333.34</v>
      </c>
      <c r="L127" s="19">
        <f t="shared" si="1"/>
        <v>1474959514.0715082</v>
      </c>
      <c r="M127" s="7"/>
      <c r="O127" s="39"/>
    </row>
    <row r="128" spans="2:16" ht="54" x14ac:dyDescent="0.35">
      <c r="B128" s="5"/>
      <c r="C128" s="32" t="s">
        <v>271</v>
      </c>
      <c r="D128" s="33"/>
      <c r="E128" s="34" t="s">
        <v>292</v>
      </c>
      <c r="F128" s="35" t="s">
        <v>293</v>
      </c>
      <c r="G128" s="36"/>
      <c r="H128" s="17" t="s">
        <v>294</v>
      </c>
      <c r="I128" s="36" t="s">
        <v>295</v>
      </c>
      <c r="J128" s="37"/>
      <c r="K128" s="38">
        <v>5203452.4399999995</v>
      </c>
      <c r="L128" s="19">
        <f t="shared" si="1"/>
        <v>1469756061.6315081</v>
      </c>
      <c r="M128" s="7"/>
      <c r="O128" s="39"/>
    </row>
    <row r="129" spans="2:15" ht="54" x14ac:dyDescent="0.35">
      <c r="B129" s="5"/>
      <c r="C129" s="32" t="s">
        <v>271</v>
      </c>
      <c r="D129" s="33"/>
      <c r="E129" s="34" t="s">
        <v>296</v>
      </c>
      <c r="F129" s="35" t="s">
        <v>94</v>
      </c>
      <c r="G129" s="36"/>
      <c r="H129" s="17" t="s">
        <v>297</v>
      </c>
      <c r="I129" s="36" t="s">
        <v>298</v>
      </c>
      <c r="J129" s="37"/>
      <c r="K129" s="38">
        <v>37195420.829999998</v>
      </c>
      <c r="L129" s="19">
        <f t="shared" si="1"/>
        <v>1432560640.8015082</v>
      </c>
      <c r="M129" s="7"/>
      <c r="O129" s="39"/>
    </row>
    <row r="130" spans="2:15" ht="36" x14ac:dyDescent="0.35">
      <c r="B130" s="5"/>
      <c r="C130" s="32" t="s">
        <v>271</v>
      </c>
      <c r="D130" s="33"/>
      <c r="E130" s="34" t="s">
        <v>299</v>
      </c>
      <c r="F130" s="35" t="s">
        <v>76</v>
      </c>
      <c r="G130" s="36"/>
      <c r="H130" s="17" t="s">
        <v>300</v>
      </c>
      <c r="I130" s="36" t="s">
        <v>301</v>
      </c>
      <c r="J130" s="37"/>
      <c r="K130" s="38">
        <v>4338862.6500000004</v>
      </c>
      <c r="L130" s="19">
        <f t="shared" si="1"/>
        <v>1428221778.1515081</v>
      </c>
      <c r="M130" s="7"/>
      <c r="O130" s="39"/>
    </row>
    <row r="131" spans="2:15" ht="72" x14ac:dyDescent="0.35">
      <c r="B131" s="5"/>
      <c r="C131" s="32" t="s">
        <v>271</v>
      </c>
      <c r="D131" s="33"/>
      <c r="E131" s="34">
        <v>4543</v>
      </c>
      <c r="F131" s="35" t="s">
        <v>45</v>
      </c>
      <c r="G131" s="36"/>
      <c r="H131" s="17" t="s">
        <v>302</v>
      </c>
      <c r="I131" s="36" t="s">
        <v>303</v>
      </c>
      <c r="J131" s="37"/>
      <c r="K131" s="38">
        <v>10269251.98</v>
      </c>
      <c r="L131" s="19">
        <f t="shared" si="1"/>
        <v>1417952526.1715081</v>
      </c>
      <c r="M131" s="7"/>
      <c r="O131" s="39"/>
    </row>
    <row r="132" spans="2:15" ht="72" x14ac:dyDescent="0.35">
      <c r="B132" s="5"/>
      <c r="C132" s="32" t="s">
        <v>271</v>
      </c>
      <c r="D132" s="33"/>
      <c r="E132" s="34">
        <v>4545</v>
      </c>
      <c r="F132" s="35" t="s">
        <v>304</v>
      </c>
      <c r="G132" s="36"/>
      <c r="H132" s="17" t="s">
        <v>305</v>
      </c>
      <c r="I132" s="36" t="s">
        <v>306</v>
      </c>
      <c r="J132" s="37"/>
      <c r="K132" s="38">
        <v>14325599.41</v>
      </c>
      <c r="L132" s="19">
        <f>+L131+J132-K132</f>
        <v>1403626926.761508</v>
      </c>
      <c r="M132" s="7"/>
      <c r="O132" s="39"/>
    </row>
    <row r="133" spans="2:15" x14ac:dyDescent="0.35">
      <c r="B133" s="5"/>
      <c r="C133" s="32">
        <v>45989</v>
      </c>
      <c r="D133" s="33" t="s">
        <v>307</v>
      </c>
      <c r="E133" s="34"/>
      <c r="F133" s="35"/>
      <c r="G133" s="36"/>
      <c r="H133" s="17" t="s">
        <v>29</v>
      </c>
      <c r="I133" s="36" t="s">
        <v>308</v>
      </c>
      <c r="J133" s="37">
        <v>1559697.36</v>
      </c>
      <c r="K133" s="37"/>
      <c r="L133" s="19">
        <f>+L132+J133-K133</f>
        <v>1405186624.1215079</v>
      </c>
      <c r="M133" s="7"/>
      <c r="O133" s="39"/>
    </row>
    <row r="134" spans="2:15" ht="18.75" thickBot="1" x14ac:dyDescent="0.4">
      <c r="B134" s="5"/>
      <c r="I134" s="21" t="s">
        <v>17</v>
      </c>
      <c r="J134" s="22">
        <f>+SUM(J33:J133)</f>
        <v>277800558.22970104</v>
      </c>
      <c r="K134" s="22">
        <f>+SUM(K34:K133)</f>
        <v>316108901.63</v>
      </c>
      <c r="L134" s="40">
        <f>+L133</f>
        <v>1405186624.1215079</v>
      </c>
      <c r="M134" s="7"/>
    </row>
    <row r="135" spans="2:15" ht="18.75" thickTop="1" x14ac:dyDescent="0.35">
      <c r="B135" s="5"/>
      <c r="C135" s="41" t="s">
        <v>309</v>
      </c>
      <c r="D135" s="41"/>
      <c r="E135" s="41"/>
      <c r="F135" s="41"/>
      <c r="I135" s="21"/>
      <c r="J135" s="42"/>
      <c r="M135" s="7"/>
    </row>
    <row r="136" spans="2:15" x14ac:dyDescent="0.35">
      <c r="B136" s="5"/>
      <c r="C136" s="41"/>
      <c r="D136" s="41"/>
      <c r="E136" s="41"/>
      <c r="F136" s="41"/>
      <c r="I136" s="21"/>
      <c r="J136" s="42"/>
      <c r="M136" s="7"/>
    </row>
    <row r="137" spans="2:15" x14ac:dyDescent="0.35">
      <c r="B137" s="5"/>
      <c r="C137" s="5" t="s">
        <v>310</v>
      </c>
      <c r="D137" s="5"/>
      <c r="E137" s="5"/>
      <c r="F137" s="43">
        <v>166524324.08000001</v>
      </c>
      <c r="I137" s="21"/>
      <c r="J137" s="42"/>
      <c r="L137" s="44"/>
      <c r="M137" s="7"/>
      <c r="N137" s="45">
        <v>383582746.68000001</v>
      </c>
    </row>
    <row r="138" spans="2:15" x14ac:dyDescent="0.35">
      <c r="B138" s="5"/>
      <c r="C138" s="5" t="s">
        <v>311</v>
      </c>
      <c r="D138" s="5"/>
      <c r="E138" s="5"/>
      <c r="F138" s="43">
        <f>+K134</f>
        <v>316108901.63</v>
      </c>
      <c r="I138" s="21"/>
      <c r="J138" s="42"/>
      <c r="M138" s="7"/>
      <c r="N138" s="45">
        <f>+K134-N137</f>
        <v>-67473845.050000012</v>
      </c>
    </row>
    <row r="139" spans="2:15" x14ac:dyDescent="0.35">
      <c r="B139" s="5"/>
      <c r="C139" s="5"/>
      <c r="F139" s="46"/>
      <c r="I139" s="21"/>
      <c r="J139" s="42"/>
      <c r="M139" s="7"/>
    </row>
    <row r="140" spans="2:15" ht="18.75" thickBot="1" x14ac:dyDescent="0.4">
      <c r="B140" s="5"/>
      <c r="C140" s="47" t="s">
        <v>312</v>
      </c>
      <c r="D140" s="48"/>
      <c r="E140" s="48"/>
      <c r="F140" s="49">
        <f>+F138-F137</f>
        <v>149584577.54999998</v>
      </c>
      <c r="I140" s="21"/>
      <c r="J140" s="42"/>
      <c r="M140" s="7"/>
      <c r="N140" s="45"/>
    </row>
    <row r="141" spans="2:15" ht="18.75" thickTop="1" x14ac:dyDescent="0.35">
      <c r="B141" s="5"/>
      <c r="C141" s="28"/>
      <c r="D141" s="29"/>
      <c r="E141" s="29"/>
      <c r="F141" s="30"/>
      <c r="I141" s="21"/>
      <c r="J141" s="42"/>
      <c r="M141" s="7"/>
      <c r="N141" s="45">
        <f>668365.49+303558.65</f>
        <v>971924.14</v>
      </c>
    </row>
    <row r="142" spans="2:15" x14ac:dyDescent="0.35">
      <c r="B142" s="5"/>
      <c r="I142" s="21"/>
      <c r="J142" s="42"/>
      <c r="M142" s="7"/>
    </row>
    <row r="143" spans="2:15" x14ac:dyDescent="0.35">
      <c r="B143" s="5"/>
      <c r="C143" s="50" t="s">
        <v>313</v>
      </c>
      <c r="D143" s="50"/>
      <c r="E143" s="50"/>
      <c r="F143" s="50"/>
      <c r="I143" s="21"/>
      <c r="J143" s="42"/>
      <c r="K143" s="42"/>
      <c r="L143" s="42"/>
      <c r="M143" s="7"/>
    </row>
    <row r="144" spans="2:15" x14ac:dyDescent="0.35">
      <c r="B144" s="5"/>
      <c r="C144" s="50"/>
      <c r="D144" s="50"/>
      <c r="E144" s="50"/>
      <c r="F144" s="50"/>
      <c r="I144" s="21"/>
      <c r="J144" s="42"/>
      <c r="K144" s="42"/>
      <c r="L144" s="42"/>
      <c r="M144" s="7"/>
    </row>
    <row r="145" spans="2:13" x14ac:dyDescent="0.35">
      <c r="B145" s="5"/>
      <c r="C145" s="51" t="s">
        <v>314</v>
      </c>
      <c r="D145" s="51" t="s">
        <v>4</v>
      </c>
      <c r="E145" s="51"/>
      <c r="F145" s="51" t="s">
        <v>315</v>
      </c>
      <c r="I145" s="21"/>
      <c r="J145" s="42"/>
      <c r="K145" s="42"/>
      <c r="L145" s="42"/>
      <c r="M145" s="7"/>
    </row>
    <row r="146" spans="2:13" x14ac:dyDescent="0.35">
      <c r="B146" s="5"/>
      <c r="C146" s="52">
        <v>3713</v>
      </c>
      <c r="D146" s="53">
        <v>45938</v>
      </c>
      <c r="F146" s="43">
        <v>28304011.379999999</v>
      </c>
      <c r="I146" s="21"/>
      <c r="J146" s="42"/>
      <c r="K146" s="42"/>
      <c r="L146" s="42"/>
      <c r="M146" s="7"/>
    </row>
    <row r="147" spans="2:13" x14ac:dyDescent="0.35">
      <c r="B147" s="5"/>
      <c r="C147" s="54">
        <v>3732</v>
      </c>
      <c r="D147" s="53">
        <v>45939</v>
      </c>
      <c r="F147" s="43">
        <v>26656728.789999999</v>
      </c>
      <c r="I147" s="21"/>
      <c r="J147" s="42"/>
      <c r="K147" s="42"/>
      <c r="L147" s="42"/>
      <c r="M147" s="7"/>
    </row>
    <row r="148" spans="2:13" x14ac:dyDescent="0.35">
      <c r="B148" s="5"/>
      <c r="C148" s="54" t="s">
        <v>316</v>
      </c>
      <c r="D148" s="53" t="s">
        <v>317</v>
      </c>
      <c r="F148" s="43">
        <v>197027.55</v>
      </c>
      <c r="I148" s="21"/>
      <c r="J148" s="42"/>
      <c r="K148" s="42"/>
      <c r="L148" s="42"/>
      <c r="M148" s="7"/>
    </row>
    <row r="149" spans="2:13" x14ac:dyDescent="0.35">
      <c r="B149" s="5"/>
      <c r="C149" s="54">
        <v>3899</v>
      </c>
      <c r="D149" s="53">
        <v>45951</v>
      </c>
      <c r="F149" s="43">
        <v>92040</v>
      </c>
      <c r="I149" s="21"/>
      <c r="J149" s="42"/>
      <c r="K149" s="42"/>
      <c r="L149" s="42"/>
      <c r="M149" s="7"/>
    </row>
    <row r="150" spans="2:13" x14ac:dyDescent="0.35">
      <c r="B150" s="5"/>
      <c r="C150" s="54">
        <v>3935</v>
      </c>
      <c r="D150" s="53">
        <v>45957</v>
      </c>
      <c r="F150" s="43">
        <v>36344</v>
      </c>
      <c r="I150" s="21"/>
      <c r="J150" s="42"/>
      <c r="K150" s="42"/>
      <c r="L150" s="42"/>
      <c r="M150" s="7"/>
    </row>
    <row r="151" spans="2:13" x14ac:dyDescent="0.35">
      <c r="B151" s="5"/>
      <c r="C151" s="54">
        <v>3938</v>
      </c>
      <c r="D151" s="53">
        <v>45957</v>
      </c>
      <c r="F151" s="43">
        <v>22490.799999999999</v>
      </c>
      <c r="I151" s="21"/>
      <c r="J151" s="42"/>
      <c r="K151" s="42"/>
      <c r="L151" s="42"/>
      <c r="M151" s="7"/>
    </row>
    <row r="152" spans="2:13" x14ac:dyDescent="0.35">
      <c r="B152" s="5"/>
      <c r="C152" s="54">
        <v>3940</v>
      </c>
      <c r="D152" s="53">
        <v>45957</v>
      </c>
      <c r="F152" s="43">
        <v>16550.05</v>
      </c>
      <c r="I152" s="21"/>
      <c r="J152" s="42"/>
      <c r="K152" s="42"/>
      <c r="L152" s="42"/>
      <c r="M152" s="7"/>
    </row>
    <row r="153" spans="2:13" x14ac:dyDescent="0.35">
      <c r="B153" s="5"/>
      <c r="C153" s="54">
        <v>3945</v>
      </c>
      <c r="D153" s="53">
        <v>45957</v>
      </c>
      <c r="F153" s="43">
        <v>129800</v>
      </c>
      <c r="I153" s="21"/>
      <c r="J153" s="42"/>
      <c r="K153" s="42"/>
      <c r="L153" s="42"/>
      <c r="M153" s="7"/>
    </row>
    <row r="154" spans="2:13" x14ac:dyDescent="0.35">
      <c r="B154" s="5"/>
      <c r="C154" s="54">
        <v>3950</v>
      </c>
      <c r="D154" s="53">
        <v>45957</v>
      </c>
      <c r="F154" s="43">
        <v>533965.39</v>
      </c>
      <c r="I154" s="21"/>
      <c r="J154" s="42"/>
      <c r="K154" s="42"/>
      <c r="L154" s="42"/>
      <c r="M154" s="7"/>
    </row>
    <row r="155" spans="2:13" x14ac:dyDescent="0.35">
      <c r="B155" s="5"/>
      <c r="C155" s="54">
        <v>3953</v>
      </c>
      <c r="D155" s="53">
        <v>45957</v>
      </c>
      <c r="F155" s="43">
        <v>70191.72</v>
      </c>
      <c r="I155" s="21"/>
      <c r="J155" s="42"/>
      <c r="K155" s="42"/>
      <c r="L155" s="42"/>
      <c r="M155" s="7"/>
    </row>
    <row r="156" spans="2:13" x14ac:dyDescent="0.35">
      <c r="B156" s="5"/>
      <c r="C156" s="54">
        <v>3956</v>
      </c>
      <c r="D156" s="53">
        <v>45958</v>
      </c>
      <c r="F156" s="43">
        <v>548700</v>
      </c>
      <c r="I156" s="21"/>
      <c r="J156" s="42"/>
      <c r="K156" s="42"/>
      <c r="L156" s="42"/>
      <c r="M156" s="7"/>
    </row>
    <row r="157" spans="2:13" x14ac:dyDescent="0.35">
      <c r="B157" s="5"/>
      <c r="C157" s="54">
        <v>3958</v>
      </c>
      <c r="D157" s="53">
        <v>45958</v>
      </c>
      <c r="F157" s="43">
        <v>12900</v>
      </c>
      <c r="I157" s="21"/>
      <c r="J157" s="42"/>
      <c r="K157" s="42"/>
      <c r="L157" s="42"/>
      <c r="M157" s="7"/>
    </row>
    <row r="158" spans="2:13" x14ac:dyDescent="0.35">
      <c r="B158" s="5"/>
      <c r="C158" s="54">
        <v>3968</v>
      </c>
      <c r="D158" s="53">
        <v>45958</v>
      </c>
      <c r="F158" s="43">
        <v>148332.88</v>
      </c>
      <c r="I158" s="21"/>
      <c r="J158" s="42"/>
      <c r="K158" s="42"/>
      <c r="L158" s="42"/>
      <c r="M158" s="7"/>
    </row>
    <row r="159" spans="2:13" x14ac:dyDescent="0.35">
      <c r="B159" s="5"/>
      <c r="C159" s="54" t="s">
        <v>318</v>
      </c>
      <c r="D159" s="53" t="s">
        <v>319</v>
      </c>
      <c r="F159" s="43">
        <v>3828879.63</v>
      </c>
      <c r="I159" s="21"/>
      <c r="J159" s="42"/>
      <c r="K159" s="42"/>
      <c r="L159" s="42"/>
      <c r="M159" s="7"/>
    </row>
    <row r="160" spans="2:13" x14ac:dyDescent="0.35">
      <c r="B160" s="5"/>
      <c r="C160" s="54" t="s">
        <v>320</v>
      </c>
      <c r="D160" s="53" t="s">
        <v>321</v>
      </c>
      <c r="F160" s="43">
        <v>324972</v>
      </c>
      <c r="I160" s="21"/>
      <c r="J160" s="42"/>
      <c r="K160" s="42"/>
      <c r="L160" s="42"/>
      <c r="M160" s="7"/>
    </row>
    <row r="161" spans="2:13" x14ac:dyDescent="0.35">
      <c r="B161" s="5"/>
      <c r="C161" s="54" t="s">
        <v>322</v>
      </c>
      <c r="D161" s="53" t="s">
        <v>321</v>
      </c>
      <c r="F161" s="43">
        <v>1048187.76</v>
      </c>
      <c r="I161" s="21"/>
      <c r="J161" s="42"/>
      <c r="K161" s="42"/>
      <c r="L161" s="42"/>
      <c r="M161" s="7"/>
    </row>
    <row r="162" spans="2:13" x14ac:dyDescent="0.35">
      <c r="B162" s="5"/>
      <c r="C162" s="54" t="s">
        <v>323</v>
      </c>
      <c r="D162" s="53" t="s">
        <v>324</v>
      </c>
      <c r="F162" s="43">
        <v>1820526.13</v>
      </c>
      <c r="I162" s="21"/>
      <c r="J162" s="42"/>
      <c r="K162" s="42"/>
      <c r="L162" s="42"/>
      <c r="M162" s="7"/>
    </row>
    <row r="163" spans="2:13" x14ac:dyDescent="0.35">
      <c r="B163" s="5"/>
      <c r="C163" s="54" t="s">
        <v>325</v>
      </c>
      <c r="D163" s="53" t="s">
        <v>324</v>
      </c>
      <c r="F163" s="43">
        <v>11982043.26</v>
      </c>
      <c r="I163" s="21"/>
      <c r="J163" s="42"/>
      <c r="K163" s="42"/>
      <c r="L163" s="42"/>
      <c r="M163" s="7"/>
    </row>
    <row r="164" spans="2:13" x14ac:dyDescent="0.35">
      <c r="B164" s="5"/>
      <c r="C164" s="54" t="s">
        <v>326</v>
      </c>
      <c r="D164" s="53" t="s">
        <v>324</v>
      </c>
      <c r="F164" s="43">
        <v>9934676.4499999993</v>
      </c>
      <c r="I164" s="21"/>
      <c r="J164" s="42"/>
      <c r="K164" s="42"/>
      <c r="L164" s="42"/>
      <c r="M164" s="7"/>
    </row>
    <row r="165" spans="2:13" x14ac:dyDescent="0.35">
      <c r="B165" s="5"/>
      <c r="C165" s="54" t="s">
        <v>327</v>
      </c>
      <c r="D165" s="53" t="s">
        <v>324</v>
      </c>
      <c r="F165" s="43">
        <v>13850676.109999999</v>
      </c>
      <c r="I165" s="21"/>
      <c r="J165" s="42"/>
      <c r="K165" s="42"/>
      <c r="L165" s="42"/>
      <c r="M165" s="7"/>
    </row>
    <row r="166" spans="2:13" x14ac:dyDescent="0.35">
      <c r="B166" s="5"/>
      <c r="C166" s="54" t="s">
        <v>328</v>
      </c>
      <c r="D166" s="53" t="s">
        <v>324</v>
      </c>
      <c r="F166" s="43">
        <v>8299374.5999999996</v>
      </c>
      <c r="I166" s="21"/>
      <c r="J166" s="42"/>
      <c r="K166" s="42"/>
      <c r="L166" s="42"/>
      <c r="M166" s="7"/>
    </row>
    <row r="167" spans="2:13" x14ac:dyDescent="0.35">
      <c r="B167" s="5"/>
      <c r="C167" s="54" t="s">
        <v>329</v>
      </c>
      <c r="D167" s="53" t="s">
        <v>324</v>
      </c>
      <c r="F167" s="43">
        <v>18119039.280000001</v>
      </c>
      <c r="I167" s="21"/>
      <c r="J167" s="42"/>
      <c r="K167" s="42"/>
      <c r="L167" s="42"/>
      <c r="M167" s="7"/>
    </row>
    <row r="168" spans="2:13" x14ac:dyDescent="0.35">
      <c r="B168" s="5"/>
      <c r="C168" s="54" t="s">
        <v>330</v>
      </c>
      <c r="D168" s="53" t="s">
        <v>324</v>
      </c>
      <c r="F168" s="43">
        <v>23607119.77</v>
      </c>
      <c r="I168" s="21"/>
      <c r="J168" s="42"/>
      <c r="K168" s="42"/>
      <c r="L168" s="42"/>
      <c r="M168" s="7"/>
    </row>
    <row r="169" spans="2:13" ht="18.75" thickBot="1" x14ac:dyDescent="0.4">
      <c r="B169" s="5"/>
      <c r="C169" s="47" t="s">
        <v>312</v>
      </c>
      <c r="D169" s="48"/>
      <c r="E169" s="48"/>
      <c r="F169" s="49">
        <f>+SUM(F146:F168)</f>
        <v>149584577.55000001</v>
      </c>
      <c r="I169" s="21"/>
      <c r="J169" s="42"/>
      <c r="K169" s="42"/>
      <c r="L169" s="42"/>
      <c r="M169" s="7"/>
    </row>
    <row r="170" spans="2:13" ht="18.75" thickTop="1" x14ac:dyDescent="0.35">
      <c r="B170" s="5"/>
      <c r="C170" s="28"/>
      <c r="D170" s="29"/>
      <c r="E170" s="29"/>
      <c r="F170" s="30"/>
      <c r="I170" s="21"/>
      <c r="J170" s="42"/>
      <c r="K170" s="42"/>
      <c r="L170" s="42"/>
      <c r="M170" s="7"/>
    </row>
    <row r="171" spans="2:13" x14ac:dyDescent="0.35">
      <c r="B171" s="5"/>
      <c r="I171" s="21"/>
      <c r="J171" s="42"/>
      <c r="K171" s="42"/>
      <c r="L171" s="42"/>
      <c r="M171" s="7"/>
    </row>
    <row r="172" spans="2:13" x14ac:dyDescent="0.35">
      <c r="B172" s="5"/>
      <c r="M172" s="7"/>
    </row>
    <row r="173" spans="2:13" x14ac:dyDescent="0.35">
      <c r="B173" s="5"/>
      <c r="C173" s="23" t="s">
        <v>18</v>
      </c>
      <c r="D173" s="23"/>
      <c r="E173" s="23"/>
      <c r="H173" s="24" t="s">
        <v>19</v>
      </c>
      <c r="J173" s="23" t="s">
        <v>19</v>
      </c>
      <c r="K173" s="23"/>
      <c r="M173" s="7"/>
    </row>
    <row r="174" spans="2:13" x14ac:dyDescent="0.35">
      <c r="B174" s="5"/>
      <c r="C174" s="25" t="s">
        <v>20</v>
      </c>
      <c r="D174" s="25"/>
      <c r="E174" s="25"/>
      <c r="H174" s="26" t="s">
        <v>21</v>
      </c>
      <c r="J174" s="25" t="s">
        <v>22</v>
      </c>
      <c r="K174" s="25"/>
      <c r="M174" s="7"/>
    </row>
    <row r="175" spans="2:13" x14ac:dyDescent="0.35">
      <c r="B175" s="28"/>
      <c r="C175" s="55" t="s">
        <v>23</v>
      </c>
      <c r="D175" s="55"/>
      <c r="E175" s="55"/>
      <c r="F175" s="29"/>
      <c r="G175" s="29"/>
      <c r="H175" s="56" t="s">
        <v>24</v>
      </c>
      <c r="I175" s="29"/>
      <c r="J175" s="55" t="s">
        <v>25</v>
      </c>
      <c r="K175" s="55"/>
      <c r="L175" s="29"/>
      <c r="M175" s="30"/>
    </row>
    <row r="176" spans="2:13" x14ac:dyDescent="0.35">
      <c r="B176" s="28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30"/>
    </row>
    <row r="177" spans="2:13" x14ac:dyDescent="0.35">
      <c r="B177" s="1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3"/>
    </row>
    <row r="178" spans="2:13" x14ac:dyDescent="0.35">
      <c r="B178" s="5"/>
      <c r="C178" s="6" t="s">
        <v>0</v>
      </c>
      <c r="D178" s="6"/>
      <c r="E178" s="6"/>
      <c r="F178" s="6"/>
      <c r="G178" s="6"/>
      <c r="H178" s="6"/>
      <c r="I178" s="6"/>
      <c r="J178" s="6"/>
      <c r="K178" s="6"/>
      <c r="L178" s="6"/>
      <c r="M178" s="7"/>
    </row>
    <row r="179" spans="2:13" x14ac:dyDescent="0.35">
      <c r="B179" s="5"/>
      <c r="C179" s="6" t="s">
        <v>1</v>
      </c>
      <c r="D179" s="6"/>
      <c r="E179" s="6"/>
      <c r="F179" s="6"/>
      <c r="G179" s="6"/>
      <c r="H179" s="6"/>
      <c r="I179" s="6"/>
      <c r="J179" s="6"/>
      <c r="K179" s="6"/>
      <c r="L179" s="6"/>
      <c r="M179" s="7"/>
    </row>
    <row r="180" spans="2:13" x14ac:dyDescent="0.35">
      <c r="B180" s="5"/>
      <c r="C180" s="6" t="s">
        <v>2</v>
      </c>
      <c r="D180" s="6"/>
      <c r="E180" s="6"/>
      <c r="F180" s="6"/>
      <c r="G180" s="6"/>
      <c r="H180" s="6"/>
      <c r="I180" s="6"/>
      <c r="J180" s="6"/>
      <c r="K180" s="6"/>
      <c r="L180" s="6"/>
      <c r="M180" s="7"/>
    </row>
    <row r="181" spans="2:13" x14ac:dyDescent="0.35">
      <c r="B181" s="5"/>
      <c r="C181" s="6" t="s">
        <v>331</v>
      </c>
      <c r="D181" s="6"/>
      <c r="E181" s="6"/>
      <c r="F181" s="6"/>
      <c r="G181" s="6"/>
      <c r="H181" s="6"/>
      <c r="I181" s="6"/>
      <c r="J181" s="6"/>
      <c r="K181" s="6"/>
      <c r="L181" s="6"/>
      <c r="M181" s="7"/>
    </row>
    <row r="182" spans="2:13" x14ac:dyDescent="0.35">
      <c r="B182" s="5"/>
      <c r="C182" s="6" t="s">
        <v>332</v>
      </c>
      <c r="D182" s="6"/>
      <c r="E182" s="6"/>
      <c r="F182" s="6"/>
      <c r="G182" s="6"/>
      <c r="H182" s="6"/>
      <c r="I182" s="6"/>
      <c r="J182" s="6"/>
      <c r="K182" s="6"/>
      <c r="L182" s="6"/>
      <c r="M182" s="7"/>
    </row>
    <row r="183" spans="2:13" x14ac:dyDescent="0.35">
      <c r="B183" s="5"/>
      <c r="C183" s="8">
        <f>+C7</f>
        <v>45991</v>
      </c>
      <c r="D183" s="8"/>
      <c r="E183" s="8"/>
      <c r="F183" s="8"/>
      <c r="G183" s="8"/>
      <c r="H183" s="8"/>
      <c r="I183" s="8"/>
      <c r="J183" s="8"/>
      <c r="K183" s="8"/>
      <c r="L183" s="8"/>
      <c r="M183" s="7"/>
    </row>
    <row r="184" spans="2:13" x14ac:dyDescent="0.35">
      <c r="B184" s="5"/>
      <c r="M184" s="7"/>
    </row>
    <row r="185" spans="2:13" ht="54" x14ac:dyDescent="0.35">
      <c r="B185" s="5"/>
      <c r="C185" s="9" t="s">
        <v>4</v>
      </c>
      <c r="D185" s="10" t="s">
        <v>333</v>
      </c>
      <c r="E185" s="9" t="s">
        <v>6</v>
      </c>
      <c r="F185" s="10" t="s">
        <v>7</v>
      </c>
      <c r="G185" s="10" t="s">
        <v>8</v>
      </c>
      <c r="H185" s="9" t="s">
        <v>9</v>
      </c>
      <c r="I185" s="9" t="s">
        <v>10</v>
      </c>
      <c r="J185" s="11" t="s">
        <v>11</v>
      </c>
      <c r="K185" s="11" t="s">
        <v>12</v>
      </c>
      <c r="L185" s="9" t="s">
        <v>13</v>
      </c>
      <c r="M185" s="7"/>
    </row>
    <row r="186" spans="2:13" x14ac:dyDescent="0.35">
      <c r="B186" s="5"/>
      <c r="K186" s="12" t="s">
        <v>14</v>
      </c>
      <c r="L186" s="13">
        <f>+'[1]10-2025'!L147</f>
        <v>204256171.5999999</v>
      </c>
      <c r="M186" s="7"/>
    </row>
    <row r="187" spans="2:13" ht="36" x14ac:dyDescent="0.35">
      <c r="B187" s="5"/>
      <c r="C187" s="57">
        <v>45975</v>
      </c>
      <c r="D187" s="58">
        <v>4452810130121</v>
      </c>
      <c r="E187" s="16"/>
      <c r="F187" s="33"/>
      <c r="G187" s="33"/>
      <c r="H187" s="18" t="s">
        <v>334</v>
      </c>
      <c r="I187" s="35" t="s">
        <v>335</v>
      </c>
      <c r="J187" s="16"/>
      <c r="K187" s="37">
        <v>1052923.52</v>
      </c>
      <c r="L187" s="19">
        <f t="shared" ref="L187:L192" si="2">+L186+J187-K187</f>
        <v>203203248.07999989</v>
      </c>
      <c r="M187" s="7"/>
    </row>
    <row r="188" spans="2:13" ht="54" x14ac:dyDescent="0.35">
      <c r="B188" s="5"/>
      <c r="C188" s="57">
        <v>45975</v>
      </c>
      <c r="D188" s="58">
        <v>4452810130129</v>
      </c>
      <c r="E188" s="16"/>
      <c r="F188" s="33"/>
      <c r="G188" s="33"/>
      <c r="H188" s="35" t="s">
        <v>336</v>
      </c>
      <c r="I188" s="35" t="s">
        <v>337</v>
      </c>
      <c r="J188" s="16"/>
      <c r="K188" s="37">
        <v>15113.56</v>
      </c>
      <c r="L188" s="19">
        <f t="shared" si="2"/>
        <v>203188134.51999989</v>
      </c>
      <c r="M188" s="7"/>
    </row>
    <row r="189" spans="2:13" ht="54" x14ac:dyDescent="0.35">
      <c r="B189" s="5"/>
      <c r="C189" s="57">
        <v>45975</v>
      </c>
      <c r="D189" s="58">
        <v>44528010130125</v>
      </c>
      <c r="E189" s="16"/>
      <c r="F189" s="33"/>
      <c r="G189" s="33"/>
      <c r="H189" s="18" t="s">
        <v>338</v>
      </c>
      <c r="I189" s="35" t="s">
        <v>339</v>
      </c>
      <c r="J189" s="16"/>
      <c r="K189" s="37">
        <v>1237.8</v>
      </c>
      <c r="L189" s="19">
        <f t="shared" si="2"/>
        <v>203186896.71999988</v>
      </c>
      <c r="M189" s="7"/>
    </row>
    <row r="190" spans="2:13" ht="54" x14ac:dyDescent="0.35">
      <c r="B190" s="5"/>
      <c r="C190" s="57">
        <v>45975</v>
      </c>
      <c r="D190" s="58">
        <v>4452810130127</v>
      </c>
      <c r="E190" s="16"/>
      <c r="F190" s="33"/>
      <c r="G190" s="33"/>
      <c r="H190" s="35" t="s">
        <v>336</v>
      </c>
      <c r="I190" s="35" t="s">
        <v>340</v>
      </c>
      <c r="J190" s="16"/>
      <c r="K190" s="37">
        <v>6684.13</v>
      </c>
      <c r="L190" s="19">
        <f t="shared" si="2"/>
        <v>203180212.58999988</v>
      </c>
      <c r="M190" s="7"/>
    </row>
    <row r="191" spans="2:13" ht="54" x14ac:dyDescent="0.35">
      <c r="B191" s="5"/>
      <c r="C191" s="57">
        <v>45975</v>
      </c>
      <c r="D191" s="58">
        <v>4452810130123</v>
      </c>
      <c r="E191" s="16"/>
      <c r="F191" s="33"/>
      <c r="G191" s="33"/>
      <c r="H191" s="18" t="s">
        <v>341</v>
      </c>
      <c r="I191" s="35" t="s">
        <v>342</v>
      </c>
      <c r="J191" s="16"/>
      <c r="K191" s="37">
        <v>12378.02</v>
      </c>
      <c r="L191" s="19">
        <f t="shared" si="2"/>
        <v>203167834.56999987</v>
      </c>
      <c r="M191" s="7"/>
    </row>
    <row r="192" spans="2:13" x14ac:dyDescent="0.35">
      <c r="B192" s="5"/>
      <c r="C192" s="57"/>
      <c r="D192" s="34"/>
      <c r="E192" s="16"/>
      <c r="F192" s="33"/>
      <c r="G192" s="33"/>
      <c r="H192" s="18"/>
      <c r="I192" s="35"/>
      <c r="J192" s="16"/>
      <c r="K192" s="37"/>
      <c r="L192" s="19">
        <f t="shared" si="2"/>
        <v>203167834.56999987</v>
      </c>
      <c r="M192" s="7"/>
    </row>
    <row r="193" spans="2:13" ht="18.75" thickBot="1" x14ac:dyDescent="0.4">
      <c r="B193" s="5"/>
      <c r="I193" s="21" t="s">
        <v>17</v>
      </c>
      <c r="J193" s="22">
        <f>+SUM(J187:J192)</f>
        <v>0</v>
      </c>
      <c r="K193" s="22">
        <f>SUM(K187:K192)</f>
        <v>1088337.03</v>
      </c>
      <c r="L193" s="22">
        <f>+L192</f>
        <v>203167834.56999987</v>
      </c>
      <c r="M193" s="7"/>
    </row>
    <row r="194" spans="2:13" ht="18.75" thickTop="1" x14ac:dyDescent="0.35">
      <c r="B194" s="5"/>
      <c r="I194" s="21"/>
      <c r="J194" s="59"/>
      <c r="K194" s="59"/>
      <c r="L194" s="59"/>
      <c r="M194" s="7"/>
    </row>
    <row r="195" spans="2:13" x14ac:dyDescent="0.35">
      <c r="B195" s="5"/>
      <c r="I195" s="21"/>
      <c r="J195" s="59"/>
      <c r="K195" s="59"/>
      <c r="L195" s="59"/>
      <c r="M195" s="7"/>
    </row>
    <row r="196" spans="2:13" x14ac:dyDescent="0.35">
      <c r="B196" s="5"/>
      <c r="I196" s="21"/>
      <c r="J196" s="59"/>
      <c r="K196" s="59"/>
      <c r="L196" s="59"/>
      <c r="M196" s="7"/>
    </row>
    <row r="197" spans="2:13" x14ac:dyDescent="0.35">
      <c r="B197" s="5"/>
      <c r="M197" s="7"/>
    </row>
    <row r="198" spans="2:13" x14ac:dyDescent="0.35">
      <c r="B198" s="5"/>
      <c r="M198" s="7"/>
    </row>
    <row r="199" spans="2:13" x14ac:dyDescent="0.35">
      <c r="B199" s="5"/>
      <c r="M199" s="7"/>
    </row>
    <row r="200" spans="2:13" x14ac:dyDescent="0.35">
      <c r="B200" s="5"/>
      <c r="M200" s="7"/>
    </row>
    <row r="201" spans="2:13" x14ac:dyDescent="0.35">
      <c r="B201" s="5"/>
      <c r="M201" s="7"/>
    </row>
    <row r="202" spans="2:13" x14ac:dyDescent="0.35">
      <c r="B202" s="5"/>
      <c r="C202" s="23" t="s">
        <v>18</v>
      </c>
      <c r="D202" s="23"/>
      <c r="E202" s="23"/>
      <c r="H202" s="24" t="s">
        <v>19</v>
      </c>
      <c r="J202" s="23" t="s">
        <v>19</v>
      </c>
      <c r="K202" s="23"/>
      <c r="M202" s="7"/>
    </row>
    <row r="203" spans="2:13" x14ac:dyDescent="0.35">
      <c r="B203" s="5"/>
      <c r="C203" s="25" t="s">
        <v>20</v>
      </c>
      <c r="D203" s="25"/>
      <c r="E203" s="25"/>
      <c r="H203" s="26" t="s">
        <v>21</v>
      </c>
      <c r="J203" s="25" t="s">
        <v>22</v>
      </c>
      <c r="K203" s="25"/>
      <c r="M203" s="7"/>
    </row>
    <row r="204" spans="2:13" x14ac:dyDescent="0.35">
      <c r="B204" s="5"/>
      <c r="C204" s="6" t="s">
        <v>23</v>
      </c>
      <c r="D204" s="6"/>
      <c r="E204" s="6"/>
      <c r="H204" s="27" t="s">
        <v>24</v>
      </c>
      <c r="J204" s="6" t="s">
        <v>25</v>
      </c>
      <c r="K204" s="6"/>
      <c r="M204" s="7"/>
    </row>
    <row r="205" spans="2:13" x14ac:dyDescent="0.35">
      <c r="B205" s="28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30"/>
    </row>
  </sheetData>
  <mergeCells count="38">
    <mergeCell ref="C202:E202"/>
    <mergeCell ref="J202:K202"/>
    <mergeCell ref="C203:E203"/>
    <mergeCell ref="J203:K203"/>
    <mergeCell ref="C204:E204"/>
    <mergeCell ref="J204:K204"/>
    <mergeCell ref="C178:L178"/>
    <mergeCell ref="C179:L179"/>
    <mergeCell ref="C180:L180"/>
    <mergeCell ref="C181:L181"/>
    <mergeCell ref="C182:L182"/>
    <mergeCell ref="C183:L183"/>
    <mergeCell ref="C169:E169"/>
    <mergeCell ref="C173:E173"/>
    <mergeCell ref="J173:K173"/>
    <mergeCell ref="C174:E174"/>
    <mergeCell ref="J174:K174"/>
    <mergeCell ref="C175:E175"/>
    <mergeCell ref="J175:K175"/>
    <mergeCell ref="C27:L27"/>
    <mergeCell ref="C28:L28"/>
    <mergeCell ref="C29:L29"/>
    <mergeCell ref="C135:F136"/>
    <mergeCell ref="C140:E140"/>
    <mergeCell ref="C143:F144"/>
    <mergeCell ref="C20:E20"/>
    <mergeCell ref="J20:K20"/>
    <mergeCell ref="C21:E21"/>
    <mergeCell ref="J21:K21"/>
    <mergeCell ref="C25:L25"/>
    <mergeCell ref="C26:L26"/>
    <mergeCell ref="C3:L3"/>
    <mergeCell ref="C4:L4"/>
    <mergeCell ref="C5:L5"/>
    <mergeCell ref="C6:L6"/>
    <mergeCell ref="C7:L7"/>
    <mergeCell ref="C19:E19"/>
    <mergeCell ref="J19:K19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55d64e66ae3e8c00444af74175b3e6ea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429560cd5dd6e4c9b3e9dbd1dccc93e7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6ED504-8EB1-449D-8871-897923AFADA2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customXml/itemProps2.xml><?xml version="1.0" encoding="utf-8"?>
<ds:datastoreItem xmlns:ds="http://schemas.openxmlformats.org/officeDocument/2006/customXml" ds:itemID="{C268B924-3AA1-48B0-B550-466745BCC7D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8068B2-A221-4592-AEFD-217FC1F2B7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Anyolani Germosén</dc:creator>
  <cp:lastModifiedBy>Anyolani Germosén</cp:lastModifiedBy>
  <dcterms:created xsi:type="dcterms:W3CDTF">2015-06-05T18:19:34Z</dcterms:created>
  <dcterms:modified xsi:type="dcterms:W3CDTF">2025-12-03T20:41:53Z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