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5/CUENTAS POR PAGAR 2025/11. Noviembre/"/>
    </mc:Choice>
  </mc:AlternateContent>
  <xr:revisionPtr revIDLastSave="1949" documentId="8_{C76D270A-2133-49F7-9F35-8FD6B9FFBC29}" xr6:coauthVersionLast="47" xr6:coauthVersionMax="47" xr10:uidLastSave="{8141DAAE-ED59-4139-AA4C-9FAF367A3F3D}"/>
  <bookViews>
    <workbookView xWindow="-120" yWindow="-120" windowWidth="29040" windowHeight="15840" xr2:uid="{76569F5E-1702-4D62-8063-2448771C9AB9}"/>
  </bookViews>
  <sheets>
    <sheet name="INFORME PAGO A PROVEEDORES NOV" sheetId="1" r:id="rId1"/>
  </sheets>
  <definedNames>
    <definedName name="_xlnm._FilterDatabase" localSheetId="0" hidden="1">'INFORME PAGO A PROVEEDORES NOV'!$B$9:$N$314</definedName>
    <definedName name="_xlnm.Print_Area" localSheetId="0">'INFORME PAGO A PROVEEDORES NOV'!$A$1:$L$324</definedName>
    <definedName name="_xlnm.Print_Titles" localSheetId="0">'INFORME PAGO A PROVEEDORES NOV'!$1:$9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7" i="1" l="1"/>
  <c r="L117" i="1" s="1"/>
  <c r="G136" i="1"/>
  <c r="K136" i="1" s="1"/>
  <c r="G131" i="1"/>
  <c r="G315" i="1" s="1"/>
  <c r="K133" i="1"/>
  <c r="J139" i="1"/>
  <c r="L139" i="1" s="1"/>
  <c r="J138" i="1"/>
  <c r="K138" i="1" s="1"/>
  <c r="J170" i="1"/>
  <c r="K131" i="1" l="1"/>
  <c r="L138" i="1"/>
  <c r="K139" i="1"/>
  <c r="J74" i="1"/>
  <c r="L74" i="1" s="1"/>
  <c r="J61" i="1"/>
  <c r="K61" i="1" s="1"/>
  <c r="J81" i="1"/>
  <c r="L81" i="1" s="1"/>
  <c r="J80" i="1"/>
  <c r="K80" i="1" s="1"/>
  <c r="L61" i="1" l="1"/>
  <c r="K81" i="1"/>
  <c r="L80" i="1"/>
  <c r="J105" i="1"/>
  <c r="K105" i="1" s="1"/>
  <c r="J92" i="1" l="1"/>
  <c r="L92" i="1" s="1"/>
  <c r="J104" i="1"/>
  <c r="K104" i="1" s="1"/>
  <c r="I104" i="1" s="1"/>
  <c r="J93" i="1"/>
  <c r="K93" i="1" s="1"/>
  <c r="I93" i="1" s="1"/>
  <c r="J70" i="1"/>
  <c r="J71" i="1"/>
  <c r="L71" i="1" s="1"/>
  <c r="J52" i="1"/>
  <c r="L52" i="1" s="1"/>
  <c r="J94" i="1"/>
  <c r="K94" i="1" s="1"/>
  <c r="I94" i="1" s="1"/>
  <c r="J88" i="1"/>
  <c r="J89" i="1"/>
  <c r="L89" i="1" s="1"/>
  <c r="J72" i="1"/>
  <c r="K72" i="1" s="1"/>
  <c r="I72" i="1" s="1"/>
  <c r="J90" i="1"/>
  <c r="K90" i="1" s="1"/>
  <c r="I90" i="1" s="1"/>
  <c r="J51" i="1"/>
  <c r="J11" i="1"/>
  <c r="L11" i="1" s="1"/>
  <c r="J12" i="1"/>
  <c r="K12" i="1" s="1"/>
  <c r="I12" i="1" s="1"/>
  <c r="J13" i="1"/>
  <c r="K13" i="1" s="1"/>
  <c r="I13" i="1" s="1"/>
  <c r="J14" i="1"/>
  <c r="J18" i="1"/>
  <c r="L18" i="1" s="1"/>
  <c r="J19" i="1"/>
  <c r="K19" i="1" s="1"/>
  <c r="I19" i="1" s="1"/>
  <c r="J26" i="1"/>
  <c r="K26" i="1" s="1"/>
  <c r="I26" i="1" s="1"/>
  <c r="J20" i="1"/>
  <c r="J27" i="1"/>
  <c r="L27" i="1" s="1"/>
  <c r="J29" i="1"/>
  <c r="K29" i="1" s="1"/>
  <c r="I29" i="1" s="1"/>
  <c r="J55" i="1"/>
  <c r="K55" i="1" s="1"/>
  <c r="I55" i="1" s="1"/>
  <c r="J57" i="1"/>
  <c r="J58" i="1"/>
  <c r="K58" i="1" s="1"/>
  <c r="I58" i="1" s="1"/>
  <c r="J73" i="1"/>
  <c r="K73" i="1" s="1"/>
  <c r="I73" i="1" s="1"/>
  <c r="J63" i="1"/>
  <c r="K63" i="1" s="1"/>
  <c r="I63" i="1" s="1"/>
  <c r="J17" i="1"/>
  <c r="J21" i="1"/>
  <c r="K21" i="1" s="1"/>
  <c r="I21" i="1" s="1"/>
  <c r="J28" i="1"/>
  <c r="K28" i="1" s="1"/>
  <c r="I28" i="1" s="1"/>
  <c r="J15" i="1"/>
  <c r="K15" i="1" s="1"/>
  <c r="I15" i="1" s="1"/>
  <c r="J22" i="1"/>
  <c r="J23" i="1"/>
  <c r="K23" i="1" s="1"/>
  <c r="I23" i="1" s="1"/>
  <c r="J24" i="1"/>
  <c r="K24" i="1" s="1"/>
  <c r="I24" i="1" s="1"/>
  <c r="J10" i="1"/>
  <c r="J25" i="1"/>
  <c r="J60" i="1"/>
  <c r="K60" i="1" s="1"/>
  <c r="I60" i="1" s="1"/>
  <c r="J69" i="1"/>
  <c r="J67" i="1"/>
  <c r="K67" i="1" s="1"/>
  <c r="I67" i="1" s="1"/>
  <c r="J76" i="1"/>
  <c r="J64" i="1"/>
  <c r="L64" i="1" s="1"/>
  <c r="J65" i="1"/>
  <c r="K65" i="1" s="1"/>
  <c r="I65" i="1" s="1"/>
  <c r="J68" i="1"/>
  <c r="K68" i="1" s="1"/>
  <c r="I68" i="1" s="1"/>
  <c r="J85" i="1"/>
  <c r="J87" i="1"/>
  <c r="K87" i="1" s="1"/>
  <c r="I87" i="1" s="1"/>
  <c r="J38" i="1"/>
  <c r="J56" i="1"/>
  <c r="K56" i="1" s="1"/>
  <c r="J84" i="1"/>
  <c r="K84" i="1" s="1"/>
  <c r="J96" i="1"/>
  <c r="K96" i="1" s="1"/>
  <c r="J53" i="1"/>
  <c r="J66" i="1"/>
  <c r="K66" i="1" s="1"/>
  <c r="J79" i="1"/>
  <c r="K79" i="1" s="1"/>
  <c r="J97" i="1"/>
  <c r="J77" i="1"/>
  <c r="K77" i="1" s="1"/>
  <c r="J78" i="1"/>
  <c r="K78" i="1" s="1"/>
  <c r="J98" i="1"/>
  <c r="K98" i="1" s="1"/>
  <c r="J82" i="1"/>
  <c r="J99" i="1"/>
  <c r="K99" i="1" s="1"/>
  <c r="J100" i="1"/>
  <c r="K100" i="1" s="1"/>
  <c r="J101" i="1"/>
  <c r="K101" i="1" s="1"/>
  <c r="J102" i="1"/>
  <c r="J83" i="1"/>
  <c r="K83" i="1" s="1"/>
  <c r="J62" i="1"/>
  <c r="K62" i="1" s="1"/>
  <c r="J48" i="1"/>
  <c r="K48" i="1" s="1"/>
  <c r="J75" i="1"/>
  <c r="J59" i="1"/>
  <c r="L59" i="1" s="1"/>
  <c r="J54" i="1"/>
  <c r="K54" i="1" s="1"/>
  <c r="J103" i="1"/>
  <c r="K103" i="1" s="1"/>
  <c r="J112" i="1"/>
  <c r="J95" i="1"/>
  <c r="K95" i="1" s="1"/>
  <c r="J113" i="1"/>
  <c r="K113" i="1" s="1"/>
  <c r="J122" i="1"/>
  <c r="K122" i="1" s="1"/>
  <c r="J106" i="1"/>
  <c r="J86" i="1"/>
  <c r="K86" i="1" s="1"/>
  <c r="J107" i="1"/>
  <c r="K107" i="1" s="1"/>
  <c r="J168" i="1"/>
  <c r="K168" i="1" s="1"/>
  <c r="J118" i="1"/>
  <c r="J119" i="1"/>
  <c r="K119" i="1" s="1"/>
  <c r="J169" i="1"/>
  <c r="K169" i="1" s="1"/>
  <c r="J111" i="1"/>
  <c r="K111" i="1" s="1"/>
  <c r="J137" i="1"/>
  <c r="J145" i="1"/>
  <c r="K145" i="1" s="1"/>
  <c r="J125" i="1"/>
  <c r="K125" i="1" s="1"/>
  <c r="K170" i="1"/>
  <c r="J128" i="1"/>
  <c r="J120" i="1"/>
  <c r="K120" i="1" s="1"/>
  <c r="J123" i="1"/>
  <c r="K123" i="1" s="1"/>
  <c r="J140" i="1"/>
  <c r="K140" i="1" s="1"/>
  <c r="J142" i="1"/>
  <c r="K142" i="1" s="1"/>
  <c r="J126" i="1"/>
  <c r="K126" i="1" s="1"/>
  <c r="J152" i="1"/>
  <c r="K152" i="1" s="1"/>
  <c r="J171" i="1"/>
  <c r="J91" i="1"/>
  <c r="K91" i="1" s="1"/>
  <c r="J158" i="1"/>
  <c r="K158" i="1" s="1"/>
  <c r="J154" i="1"/>
  <c r="K154" i="1" s="1"/>
  <c r="J172" i="1"/>
  <c r="J121" i="1"/>
  <c r="K121" i="1" s="1"/>
  <c r="J160" i="1"/>
  <c r="K160" i="1" s="1"/>
  <c r="J161" i="1"/>
  <c r="K161" i="1" s="1"/>
  <c r="J162" i="1"/>
  <c r="J163" i="1"/>
  <c r="K163" i="1" s="1"/>
  <c r="J164" i="1"/>
  <c r="K164" i="1" s="1"/>
  <c r="J165" i="1"/>
  <c r="J30" i="1"/>
  <c r="L30" i="1" s="1"/>
  <c r="J31" i="1"/>
  <c r="K31" i="1" s="1"/>
  <c r="J32" i="1"/>
  <c r="K32" i="1" s="1"/>
  <c r="J33" i="1"/>
  <c r="J34" i="1"/>
  <c r="L34" i="1" s="1"/>
  <c r="J35" i="1"/>
  <c r="K35" i="1" s="1"/>
  <c r="J36" i="1"/>
  <c r="K36" i="1" s="1"/>
  <c r="J37" i="1"/>
  <c r="J39" i="1"/>
  <c r="L39" i="1" s="1"/>
  <c r="J40" i="1"/>
  <c r="K40" i="1" s="1"/>
  <c r="J41" i="1"/>
  <c r="K41" i="1" s="1"/>
  <c r="J42" i="1"/>
  <c r="J43" i="1"/>
  <c r="K43" i="1" s="1"/>
  <c r="J44" i="1"/>
  <c r="K44" i="1" s="1"/>
  <c r="J45" i="1"/>
  <c r="L45" i="1" s="1"/>
  <c r="J46" i="1"/>
  <c r="K46" i="1" s="1"/>
  <c r="J47" i="1"/>
  <c r="K47" i="1" s="1"/>
  <c r="J49" i="1"/>
  <c r="J50" i="1"/>
  <c r="L50" i="1" s="1"/>
  <c r="J153" i="1"/>
  <c r="K153" i="1" s="1"/>
  <c r="J155" i="1"/>
  <c r="K155" i="1" s="1"/>
  <c r="J143" i="1"/>
  <c r="J156" i="1"/>
  <c r="L156" i="1" s="1"/>
  <c r="J157" i="1"/>
  <c r="K157" i="1" s="1"/>
  <c r="J144" i="1"/>
  <c r="K144" i="1" s="1"/>
  <c r="J147" i="1"/>
  <c r="J114" i="1"/>
  <c r="L114" i="1" s="1"/>
  <c r="J108" i="1"/>
  <c r="K108" i="1" s="1"/>
  <c r="J109" i="1"/>
  <c r="K109" i="1" s="1"/>
  <c r="J115" i="1"/>
  <c r="J116" i="1"/>
  <c r="L116" i="1" s="1"/>
  <c r="J110" i="1"/>
  <c r="K110" i="1" s="1"/>
  <c r="J124" i="1"/>
  <c r="K124" i="1" s="1"/>
  <c r="J129" i="1"/>
  <c r="J130" i="1"/>
  <c r="L130" i="1" s="1"/>
  <c r="J146" i="1"/>
  <c r="K146" i="1" s="1"/>
  <c r="J141" i="1"/>
  <c r="K141" i="1" s="1"/>
  <c r="J134" i="1"/>
  <c r="L134" i="1" s="1"/>
  <c r="J135" i="1"/>
  <c r="K135" i="1" s="1"/>
  <c r="J132" i="1"/>
  <c r="K132" i="1" s="1"/>
  <c r="L136" i="1"/>
  <c r="J159" i="1"/>
  <c r="K159" i="1" s="1"/>
  <c r="J166" i="1"/>
  <c r="K166" i="1" s="1"/>
  <c r="J148" i="1"/>
  <c r="K148" i="1" s="1"/>
  <c r="J149" i="1"/>
  <c r="J150" i="1"/>
  <c r="K150" i="1" s="1"/>
  <c r="J127" i="1"/>
  <c r="K127" i="1" s="1"/>
  <c r="J167" i="1"/>
  <c r="K167" i="1" s="1"/>
  <c r="J151" i="1"/>
  <c r="J173" i="1"/>
  <c r="K173" i="1" s="1"/>
  <c r="J174" i="1"/>
  <c r="K174" i="1" s="1"/>
  <c r="J175" i="1"/>
  <c r="K175" i="1" s="1"/>
  <c r="J176" i="1"/>
  <c r="J177" i="1"/>
  <c r="K177" i="1" s="1"/>
  <c r="J178" i="1"/>
  <c r="K178" i="1" s="1"/>
  <c r="J179" i="1"/>
  <c r="K179" i="1" s="1"/>
  <c r="J180" i="1"/>
  <c r="J181" i="1"/>
  <c r="K181" i="1" s="1"/>
  <c r="J182" i="1"/>
  <c r="K182" i="1" s="1"/>
  <c r="J183" i="1"/>
  <c r="K183" i="1" s="1"/>
  <c r="J184" i="1"/>
  <c r="J185" i="1"/>
  <c r="K185" i="1" s="1"/>
  <c r="J186" i="1"/>
  <c r="K186" i="1" s="1"/>
  <c r="J187" i="1"/>
  <c r="K187" i="1" s="1"/>
  <c r="J188" i="1"/>
  <c r="J189" i="1"/>
  <c r="K189" i="1" s="1"/>
  <c r="J190" i="1"/>
  <c r="K190" i="1" s="1"/>
  <c r="J191" i="1"/>
  <c r="K191" i="1" s="1"/>
  <c r="J192" i="1"/>
  <c r="J193" i="1"/>
  <c r="K193" i="1" s="1"/>
  <c r="J194" i="1"/>
  <c r="K194" i="1" s="1"/>
  <c r="J195" i="1"/>
  <c r="K195" i="1" s="1"/>
  <c r="J196" i="1"/>
  <c r="J197" i="1"/>
  <c r="K197" i="1" s="1"/>
  <c r="J198" i="1"/>
  <c r="K198" i="1" s="1"/>
  <c r="J199" i="1"/>
  <c r="K199" i="1" s="1"/>
  <c r="J200" i="1"/>
  <c r="J201" i="1"/>
  <c r="K201" i="1" s="1"/>
  <c r="J202" i="1"/>
  <c r="K202" i="1" s="1"/>
  <c r="J203" i="1"/>
  <c r="K203" i="1" s="1"/>
  <c r="J204" i="1"/>
  <c r="J205" i="1"/>
  <c r="K205" i="1" s="1"/>
  <c r="J206" i="1"/>
  <c r="K206" i="1" s="1"/>
  <c r="J207" i="1"/>
  <c r="K207" i="1" s="1"/>
  <c r="J208" i="1"/>
  <c r="J209" i="1"/>
  <c r="K209" i="1" s="1"/>
  <c r="J210" i="1"/>
  <c r="K210" i="1" s="1"/>
  <c r="J211" i="1"/>
  <c r="K211" i="1" s="1"/>
  <c r="J212" i="1"/>
  <c r="J213" i="1"/>
  <c r="K213" i="1" s="1"/>
  <c r="J214" i="1"/>
  <c r="K214" i="1" s="1"/>
  <c r="J215" i="1"/>
  <c r="K215" i="1" s="1"/>
  <c r="J216" i="1"/>
  <c r="J217" i="1"/>
  <c r="K217" i="1" s="1"/>
  <c r="J218" i="1"/>
  <c r="K218" i="1" s="1"/>
  <c r="J219" i="1"/>
  <c r="J220" i="1"/>
  <c r="L220" i="1" s="1"/>
  <c r="J221" i="1"/>
  <c r="K221" i="1" s="1"/>
  <c r="J222" i="1"/>
  <c r="K222" i="1" s="1"/>
  <c r="J223" i="1"/>
  <c r="J224" i="1"/>
  <c r="L224" i="1" s="1"/>
  <c r="J225" i="1"/>
  <c r="K225" i="1" s="1"/>
  <c r="J226" i="1"/>
  <c r="K226" i="1" s="1"/>
  <c r="J227" i="1"/>
  <c r="J228" i="1"/>
  <c r="L228" i="1" s="1"/>
  <c r="J229" i="1"/>
  <c r="K229" i="1" s="1"/>
  <c r="J230" i="1"/>
  <c r="K230" i="1" s="1"/>
  <c r="J231" i="1"/>
  <c r="J232" i="1"/>
  <c r="L232" i="1" s="1"/>
  <c r="J233" i="1"/>
  <c r="K233" i="1" s="1"/>
  <c r="J234" i="1"/>
  <c r="K234" i="1" s="1"/>
  <c r="J235" i="1"/>
  <c r="J236" i="1"/>
  <c r="L236" i="1" s="1"/>
  <c r="J237" i="1"/>
  <c r="K237" i="1" s="1"/>
  <c r="J238" i="1"/>
  <c r="K238" i="1" s="1"/>
  <c r="J239" i="1"/>
  <c r="J240" i="1"/>
  <c r="L240" i="1" s="1"/>
  <c r="J241" i="1"/>
  <c r="K241" i="1" s="1"/>
  <c r="J242" i="1"/>
  <c r="K242" i="1" s="1"/>
  <c r="J243" i="1"/>
  <c r="J244" i="1"/>
  <c r="L244" i="1" s="1"/>
  <c r="J245" i="1"/>
  <c r="K245" i="1" s="1"/>
  <c r="J246" i="1"/>
  <c r="K246" i="1" s="1"/>
  <c r="J247" i="1"/>
  <c r="J248" i="1"/>
  <c r="L248" i="1" s="1"/>
  <c r="J249" i="1"/>
  <c r="K249" i="1" s="1"/>
  <c r="J250" i="1"/>
  <c r="K250" i="1" s="1"/>
  <c r="J251" i="1"/>
  <c r="J252" i="1"/>
  <c r="L252" i="1" s="1"/>
  <c r="J253" i="1"/>
  <c r="K253" i="1" s="1"/>
  <c r="J254" i="1"/>
  <c r="K254" i="1" s="1"/>
  <c r="J255" i="1"/>
  <c r="J256" i="1"/>
  <c r="L256" i="1" s="1"/>
  <c r="J257" i="1"/>
  <c r="K257" i="1" s="1"/>
  <c r="J258" i="1"/>
  <c r="K258" i="1" s="1"/>
  <c r="J259" i="1"/>
  <c r="J260" i="1"/>
  <c r="L260" i="1" s="1"/>
  <c r="J261" i="1"/>
  <c r="K261" i="1" s="1"/>
  <c r="J262" i="1"/>
  <c r="K262" i="1" s="1"/>
  <c r="J263" i="1"/>
  <c r="J264" i="1"/>
  <c r="L264" i="1" s="1"/>
  <c r="J265" i="1"/>
  <c r="K265" i="1" s="1"/>
  <c r="J266" i="1"/>
  <c r="K266" i="1" s="1"/>
  <c r="J267" i="1"/>
  <c r="J268" i="1"/>
  <c r="L268" i="1" s="1"/>
  <c r="J269" i="1"/>
  <c r="K269" i="1" s="1"/>
  <c r="J270" i="1"/>
  <c r="K270" i="1" s="1"/>
  <c r="J271" i="1"/>
  <c r="J272" i="1"/>
  <c r="L272" i="1" s="1"/>
  <c r="J273" i="1"/>
  <c r="K273" i="1" s="1"/>
  <c r="J274" i="1"/>
  <c r="K274" i="1" s="1"/>
  <c r="J275" i="1"/>
  <c r="J276" i="1"/>
  <c r="L276" i="1" s="1"/>
  <c r="J277" i="1"/>
  <c r="L277" i="1" s="1"/>
  <c r="J278" i="1"/>
  <c r="L278" i="1" s="1"/>
  <c r="J279" i="1"/>
  <c r="J280" i="1"/>
  <c r="L280" i="1" s="1"/>
  <c r="J281" i="1"/>
  <c r="K281" i="1" s="1"/>
  <c r="J282" i="1"/>
  <c r="L282" i="1" s="1"/>
  <c r="J283" i="1"/>
  <c r="J284" i="1"/>
  <c r="L284" i="1" s="1"/>
  <c r="J285" i="1"/>
  <c r="K285" i="1" s="1"/>
  <c r="J286" i="1"/>
  <c r="L286" i="1" s="1"/>
  <c r="J287" i="1"/>
  <c r="J288" i="1"/>
  <c r="L288" i="1" s="1"/>
  <c r="J289" i="1"/>
  <c r="K289" i="1" s="1"/>
  <c r="J290" i="1"/>
  <c r="K290" i="1" s="1"/>
  <c r="J291" i="1"/>
  <c r="J292" i="1"/>
  <c r="L292" i="1" s="1"/>
  <c r="J293" i="1"/>
  <c r="K293" i="1" s="1"/>
  <c r="J294" i="1"/>
  <c r="L294" i="1" s="1"/>
  <c r="J295" i="1"/>
  <c r="L295" i="1" s="1"/>
  <c r="J296" i="1"/>
  <c r="L296" i="1" s="1"/>
  <c r="J297" i="1"/>
  <c r="K297" i="1" s="1"/>
  <c r="J298" i="1"/>
  <c r="L298" i="1" s="1"/>
  <c r="J299" i="1"/>
  <c r="K299" i="1" s="1"/>
  <c r="J300" i="1"/>
  <c r="L300" i="1" s="1"/>
  <c r="J301" i="1"/>
  <c r="K301" i="1" s="1"/>
  <c r="J302" i="1"/>
  <c r="L302" i="1" s="1"/>
  <c r="J303" i="1"/>
  <c r="K303" i="1" s="1"/>
  <c r="J304" i="1"/>
  <c r="K304" i="1" s="1"/>
  <c r="J305" i="1"/>
  <c r="K305" i="1" s="1"/>
  <c r="J306" i="1"/>
  <c r="L306" i="1" s="1"/>
  <c r="J307" i="1"/>
  <c r="L307" i="1" s="1"/>
  <c r="J308" i="1"/>
  <c r="K308" i="1" s="1"/>
  <c r="J309" i="1"/>
  <c r="K309" i="1" s="1"/>
  <c r="J310" i="1"/>
  <c r="L310" i="1" s="1"/>
  <c r="J311" i="1"/>
  <c r="L311" i="1" s="1"/>
  <c r="J312" i="1"/>
  <c r="K312" i="1" s="1"/>
  <c r="J313" i="1"/>
  <c r="K313" i="1" s="1"/>
  <c r="J314" i="1"/>
  <c r="L314" i="1" s="1"/>
  <c r="K69" i="1" l="1"/>
  <c r="I69" i="1" s="1"/>
  <c r="L69" i="1"/>
  <c r="L216" i="1"/>
  <c r="K216" i="1"/>
  <c r="L212" i="1"/>
  <c r="K212" i="1"/>
  <c r="L208" i="1"/>
  <c r="K208" i="1"/>
  <c r="L204" i="1"/>
  <c r="K204" i="1"/>
  <c r="L200" i="1"/>
  <c r="K200" i="1"/>
  <c r="L196" i="1"/>
  <c r="K196" i="1"/>
  <c r="L192" i="1"/>
  <c r="K192" i="1"/>
  <c r="L188" i="1"/>
  <c r="K188" i="1"/>
  <c r="L184" i="1"/>
  <c r="K184" i="1"/>
  <c r="L180" i="1"/>
  <c r="K180" i="1"/>
  <c r="L176" i="1"/>
  <c r="K176" i="1"/>
  <c r="L151" i="1"/>
  <c r="K151" i="1"/>
  <c r="L149" i="1"/>
  <c r="K149" i="1"/>
  <c r="K10" i="1"/>
  <c r="L145" i="1"/>
  <c r="K59" i="1"/>
  <c r="K52" i="1"/>
  <c r="I52" i="1" s="1"/>
  <c r="L163" i="1"/>
  <c r="L62" i="1"/>
  <c r="L95" i="1"/>
  <c r="L54" i="1"/>
  <c r="L66" i="1"/>
  <c r="L19" i="1"/>
  <c r="K278" i="1"/>
  <c r="L269" i="1"/>
  <c r="L41" i="1"/>
  <c r="L121" i="1"/>
  <c r="L169" i="1"/>
  <c r="L84" i="1"/>
  <c r="K280" i="1"/>
  <c r="L142" i="1"/>
  <c r="K298" i="1"/>
  <c r="K277" i="1"/>
  <c r="L274" i="1"/>
  <c r="K50" i="1"/>
  <c r="L46" i="1"/>
  <c r="L31" i="1"/>
  <c r="K64" i="1"/>
  <c r="I64" i="1" s="1"/>
  <c r="K89" i="1"/>
  <c r="I89" i="1" s="1"/>
  <c r="K307" i="1"/>
  <c r="K302" i="1"/>
  <c r="K296" i="1"/>
  <c r="K294" i="1"/>
  <c r="L303" i="1"/>
  <c r="L120" i="1"/>
  <c r="L77" i="1"/>
  <c r="L58" i="1"/>
  <c r="L104" i="1"/>
  <c r="K295" i="1"/>
  <c r="L289" i="1"/>
  <c r="K286" i="1"/>
  <c r="L91" i="1"/>
  <c r="L125" i="1"/>
  <c r="L29" i="1"/>
  <c r="K11" i="1"/>
  <c r="I11" i="1" s="1"/>
  <c r="K311" i="1"/>
  <c r="K300" i="1"/>
  <c r="L265" i="1"/>
  <c r="K260" i="1"/>
  <c r="L257" i="1"/>
  <c r="K252" i="1"/>
  <c r="L249" i="1"/>
  <c r="K244" i="1"/>
  <c r="L241" i="1"/>
  <c r="K236" i="1"/>
  <c r="L233" i="1"/>
  <c r="K228" i="1"/>
  <c r="L225" i="1"/>
  <c r="K220" i="1"/>
  <c r="L217" i="1"/>
  <c r="L209" i="1"/>
  <c r="L201" i="1"/>
  <c r="L193" i="1"/>
  <c r="L185" i="1"/>
  <c r="L177" i="1"/>
  <c r="L150" i="1"/>
  <c r="L135" i="1"/>
  <c r="K130" i="1"/>
  <c r="L110" i="1"/>
  <c r="K114" i="1"/>
  <c r="L157" i="1"/>
  <c r="L164" i="1"/>
  <c r="L160" i="1"/>
  <c r="L158" i="1"/>
  <c r="L126" i="1"/>
  <c r="L123" i="1"/>
  <c r="L86" i="1"/>
  <c r="L99" i="1"/>
  <c r="L87" i="1"/>
  <c r="L72" i="1"/>
  <c r="L312" i="1"/>
  <c r="L308" i="1"/>
  <c r="L293" i="1"/>
  <c r="L273" i="1"/>
  <c r="L43" i="1"/>
  <c r="L119" i="1"/>
  <c r="L113" i="1"/>
  <c r="L83" i="1"/>
  <c r="L78" i="1"/>
  <c r="L56" i="1"/>
  <c r="L65" i="1"/>
  <c r="L23" i="1"/>
  <c r="K18" i="1"/>
  <c r="I18" i="1" s="1"/>
  <c r="L12" i="1"/>
  <c r="K92" i="1"/>
  <c r="I92" i="1" s="1"/>
  <c r="K314" i="1"/>
  <c r="K310" i="1"/>
  <c r="K288" i="1"/>
  <c r="K282" i="1"/>
  <c r="K264" i="1"/>
  <c r="L261" i="1"/>
  <c r="K256" i="1"/>
  <c r="L253" i="1"/>
  <c r="K248" i="1"/>
  <c r="L245" i="1"/>
  <c r="K240" i="1"/>
  <c r="L237" i="1"/>
  <c r="K232" i="1"/>
  <c r="L229" i="1"/>
  <c r="K224" i="1"/>
  <c r="L221" i="1"/>
  <c r="L213" i="1"/>
  <c r="L205" i="1"/>
  <c r="L197" i="1"/>
  <c r="L189" i="1"/>
  <c r="L181" i="1"/>
  <c r="L173" i="1"/>
  <c r="L159" i="1"/>
  <c r="K134" i="1"/>
  <c r="L146" i="1"/>
  <c r="K116" i="1"/>
  <c r="L108" i="1"/>
  <c r="K156" i="1"/>
  <c r="L153" i="1"/>
  <c r="K45" i="1"/>
  <c r="L35" i="1"/>
  <c r="L107" i="1"/>
  <c r="L100" i="1"/>
  <c r="L21" i="1"/>
  <c r="K27" i="1"/>
  <c r="I27" i="1" s="1"/>
  <c r="K71" i="1"/>
  <c r="I71" i="1" s="1"/>
  <c r="L299" i="1"/>
  <c r="L290" i="1"/>
  <c r="L285" i="1"/>
  <c r="L281" i="1"/>
  <c r="K276" i="1"/>
  <c r="L270" i="1"/>
  <c r="L266" i="1"/>
  <c r="L44" i="1"/>
  <c r="L40" i="1"/>
  <c r="L32" i="1"/>
  <c r="L60" i="1"/>
  <c r="L28" i="1"/>
  <c r="L73" i="1"/>
  <c r="L304" i="1"/>
  <c r="K306" i="1"/>
  <c r="K292" i="1"/>
  <c r="K272" i="1"/>
  <c r="L262" i="1"/>
  <c r="L258" i="1"/>
  <c r="L254" i="1"/>
  <c r="L250" i="1"/>
  <c r="L246" i="1"/>
  <c r="L242" i="1"/>
  <c r="L238" i="1"/>
  <c r="L234" i="1"/>
  <c r="L230" i="1"/>
  <c r="L226" i="1"/>
  <c r="L222" i="1"/>
  <c r="L218" i="1"/>
  <c r="L214" i="1"/>
  <c r="L210" i="1"/>
  <c r="L206" i="1"/>
  <c r="L202" i="1"/>
  <c r="L198" i="1"/>
  <c r="L194" i="1"/>
  <c r="L190" i="1"/>
  <c r="L186" i="1"/>
  <c r="L182" i="1"/>
  <c r="L178" i="1"/>
  <c r="L174" i="1"/>
  <c r="L127" i="1"/>
  <c r="L166" i="1"/>
  <c r="L131" i="1"/>
  <c r="L141" i="1"/>
  <c r="L124" i="1"/>
  <c r="L109" i="1"/>
  <c r="L144" i="1"/>
  <c r="L155" i="1"/>
  <c r="L47" i="1"/>
  <c r="L36" i="1"/>
  <c r="L24" i="1"/>
  <c r="K17" i="1"/>
  <c r="I17" i="1" s="1"/>
  <c r="L17" i="1"/>
  <c r="K267" i="1"/>
  <c r="L267" i="1"/>
  <c r="K33" i="1"/>
  <c r="L33" i="1"/>
  <c r="K271" i="1"/>
  <c r="L271" i="1"/>
  <c r="K22" i="1"/>
  <c r="I22" i="1" s="1"/>
  <c r="L22" i="1"/>
  <c r="K283" i="1"/>
  <c r="L283" i="1"/>
  <c r="L309" i="1"/>
  <c r="L301" i="1"/>
  <c r="L297" i="1"/>
  <c r="K279" i="1"/>
  <c r="L279" i="1"/>
  <c r="K263" i="1"/>
  <c r="L263" i="1"/>
  <c r="K259" i="1"/>
  <c r="L259" i="1"/>
  <c r="K255" i="1"/>
  <c r="L255" i="1"/>
  <c r="K251" i="1"/>
  <c r="L251" i="1"/>
  <c r="K247" i="1"/>
  <c r="L247" i="1"/>
  <c r="K243" i="1"/>
  <c r="L243" i="1"/>
  <c r="K239" i="1"/>
  <c r="L239" i="1"/>
  <c r="K235" i="1"/>
  <c r="L235" i="1"/>
  <c r="K231" i="1"/>
  <c r="L231" i="1"/>
  <c r="K227" i="1"/>
  <c r="L227" i="1"/>
  <c r="K223" i="1"/>
  <c r="L223" i="1"/>
  <c r="K219" i="1"/>
  <c r="L219" i="1"/>
  <c r="L215" i="1"/>
  <c r="L211" i="1"/>
  <c r="L207" i="1"/>
  <c r="L203" i="1"/>
  <c r="L199" i="1"/>
  <c r="L195" i="1"/>
  <c r="L191" i="1"/>
  <c r="L187" i="1"/>
  <c r="L183" i="1"/>
  <c r="L179" i="1"/>
  <c r="L175" i="1"/>
  <c r="L167" i="1"/>
  <c r="L148" i="1"/>
  <c r="L132" i="1"/>
  <c r="L133" i="1"/>
  <c r="K129" i="1"/>
  <c r="L129" i="1"/>
  <c r="K115" i="1"/>
  <c r="L115" i="1"/>
  <c r="K147" i="1"/>
  <c r="L147" i="1"/>
  <c r="K143" i="1"/>
  <c r="L143" i="1"/>
  <c r="K49" i="1"/>
  <c r="L49" i="1"/>
  <c r="K37" i="1"/>
  <c r="L37" i="1"/>
  <c r="K287" i="1"/>
  <c r="L287" i="1"/>
  <c r="K165" i="1"/>
  <c r="L165" i="1"/>
  <c r="L313" i="1"/>
  <c r="L305" i="1"/>
  <c r="K291" i="1"/>
  <c r="L291" i="1"/>
  <c r="K284" i="1"/>
  <c r="K275" i="1"/>
  <c r="L275" i="1"/>
  <c r="K268" i="1"/>
  <c r="K42" i="1"/>
  <c r="L42" i="1"/>
  <c r="K25" i="1"/>
  <c r="I25" i="1" s="1"/>
  <c r="L25" i="1"/>
  <c r="K39" i="1"/>
  <c r="K34" i="1"/>
  <c r="K30" i="1"/>
  <c r="K76" i="1"/>
  <c r="I76" i="1" s="1"/>
  <c r="L76" i="1"/>
  <c r="K20" i="1"/>
  <c r="I20" i="1" s="1"/>
  <c r="L20" i="1"/>
  <c r="K14" i="1"/>
  <c r="I14" i="1" s="1"/>
  <c r="L14" i="1"/>
  <c r="K51" i="1"/>
  <c r="I51" i="1" s="1"/>
  <c r="L51" i="1"/>
  <c r="K88" i="1"/>
  <c r="I88" i="1" s="1"/>
  <c r="L88" i="1"/>
  <c r="K70" i="1"/>
  <c r="I70" i="1" s="1"/>
  <c r="L70" i="1"/>
  <c r="K162" i="1"/>
  <c r="L162" i="1"/>
  <c r="K172" i="1"/>
  <c r="L172" i="1"/>
  <c r="K171" i="1"/>
  <c r="L171" i="1"/>
  <c r="K128" i="1"/>
  <c r="L128" i="1"/>
  <c r="K137" i="1"/>
  <c r="L137" i="1"/>
  <c r="K118" i="1"/>
  <c r="L118" i="1"/>
  <c r="K106" i="1"/>
  <c r="L106" i="1"/>
  <c r="K112" i="1"/>
  <c r="L112" i="1"/>
  <c r="K75" i="1"/>
  <c r="L75" i="1"/>
  <c r="K102" i="1"/>
  <c r="L102" i="1"/>
  <c r="K82" i="1"/>
  <c r="L82" i="1"/>
  <c r="K97" i="1"/>
  <c r="L97" i="1"/>
  <c r="K53" i="1"/>
  <c r="L53" i="1"/>
  <c r="K38" i="1"/>
  <c r="L38" i="1"/>
  <c r="K85" i="1"/>
  <c r="I85" i="1" s="1"/>
  <c r="L85" i="1"/>
  <c r="K57" i="1"/>
  <c r="I57" i="1" s="1"/>
  <c r="L57" i="1"/>
  <c r="L161" i="1"/>
  <c r="L154" i="1"/>
  <c r="L152" i="1"/>
  <c r="L140" i="1"/>
  <c r="L170" i="1"/>
  <c r="L111" i="1"/>
  <c r="L168" i="1"/>
  <c r="L122" i="1"/>
  <c r="L103" i="1"/>
  <c r="L48" i="1"/>
  <c r="L101" i="1"/>
  <c r="L98" i="1"/>
  <c r="L79" i="1"/>
  <c r="L96" i="1"/>
  <c r="L105" i="1"/>
  <c r="L68" i="1"/>
  <c r="L67" i="1"/>
  <c r="L10" i="1"/>
  <c r="L15" i="1"/>
  <c r="L63" i="1"/>
  <c r="L55" i="1"/>
  <c r="L26" i="1"/>
  <c r="L13" i="1"/>
  <c r="L90" i="1"/>
  <c r="L94" i="1"/>
  <c r="L93" i="1"/>
  <c r="I10" i="1" l="1"/>
  <c r="J16" i="1" l="1"/>
  <c r="J315" i="1" s="1"/>
  <c r="L16" i="1" l="1"/>
  <c r="K16" i="1" l="1"/>
  <c r="K315" i="1" s="1"/>
  <c r="M318" i="1" s="1"/>
  <c r="M319" i="1" s="1"/>
  <c r="I16" i="1" l="1"/>
  <c r="I315" i="1"/>
</calcChain>
</file>

<file path=xl/sharedStrings.xml><?xml version="1.0" encoding="utf-8"?>
<sst xmlns="http://schemas.openxmlformats.org/spreadsheetml/2006/main" count="587" uniqueCount="453">
  <si>
    <t>COMITE EJECUTOR DE INFRAESTRUCTURAS DE ZONAS TURISTICAS CEIZTUR</t>
  </si>
  <si>
    <t>INFORME PAGO A PROVEEDORES</t>
  </si>
  <si>
    <t>ITEM</t>
  </si>
  <si>
    <t>PROVEEDOR</t>
  </si>
  <si>
    <t>CONCEPTO</t>
  </si>
  <si>
    <t>FACTURA No.(NCF)</t>
  </si>
  <si>
    <t>FECHA FACTURA</t>
  </si>
  <si>
    <t>MONTO FACTURADO</t>
  </si>
  <si>
    <t xml:space="preserve">FECHA FIN FACTURA </t>
  </si>
  <si>
    <t>MONTO PAGADO A LA FECHA</t>
  </si>
  <si>
    <t>MONTO PENDIENTE</t>
  </si>
  <si>
    <t>ESTADO (COMPLETO, PENDIENTE Y ATRASADO)3</t>
  </si>
  <si>
    <t>DOC. PAGO</t>
  </si>
  <si>
    <t>FECHA LIB</t>
  </si>
  <si>
    <t xml:space="preserve"> Via Smart Auto Paint, SRL</t>
  </si>
  <si>
    <t xml:space="preserve">Factura No. 0085, Pago de deducible. </t>
  </si>
  <si>
    <t>B1500000085</t>
  </si>
  <si>
    <t>Total General</t>
  </si>
  <si>
    <t>Preparado Por</t>
  </si>
  <si>
    <t>Revisado Por</t>
  </si>
  <si>
    <t>Aprobado Por</t>
  </si>
  <si>
    <t>Leidy Hurtado</t>
  </si>
  <si>
    <t>Anyolani Nolasco</t>
  </si>
  <si>
    <t xml:space="preserve">Jose Luis Mañón  </t>
  </si>
  <si>
    <t>Analista y/o Tecnico Financiero</t>
  </si>
  <si>
    <t>Encargada División Contabilidad</t>
  </si>
  <si>
    <t xml:space="preserve"> Encargado Financiero </t>
  </si>
  <si>
    <t>Almacenes Casa Vito, SRL</t>
  </si>
  <si>
    <t>Santo Domingo Motors Company, SA</t>
  </si>
  <si>
    <t>Suplidora Reysa, EIRL</t>
  </si>
  <si>
    <t>SMO Mujeres Industriales, SRL</t>
  </si>
  <si>
    <t>Viamar, SA</t>
  </si>
  <si>
    <t>E450000000222</t>
  </si>
  <si>
    <t>B1500000106</t>
  </si>
  <si>
    <t xml:space="preserve">Serd-Net, SRL </t>
  </si>
  <si>
    <t>E450000004006</t>
  </si>
  <si>
    <t>E450000004089</t>
  </si>
  <si>
    <t>E450000004088</t>
  </si>
  <si>
    <t>E450000004131</t>
  </si>
  <si>
    <t>E450000004094</t>
  </si>
  <si>
    <t>E450000004002</t>
  </si>
  <si>
    <t>E450000004012</t>
  </si>
  <si>
    <t>E450000004017</t>
  </si>
  <si>
    <t>E450000004123</t>
  </si>
  <si>
    <t>E450000004120</t>
  </si>
  <si>
    <t>E450000004051</t>
  </si>
  <si>
    <t>E450000004032</t>
  </si>
  <si>
    <t>E450000004099</t>
  </si>
  <si>
    <t>E450000004146</t>
  </si>
  <si>
    <t>E450000004185</t>
  </si>
  <si>
    <t>E450000004182</t>
  </si>
  <si>
    <t>E450000004186</t>
  </si>
  <si>
    <t>E450000004212</t>
  </si>
  <si>
    <t>E450000004222</t>
  </si>
  <si>
    <t>COMPANIA DOMINICANA DE TELEFONOS C POR A</t>
  </si>
  <si>
    <t>HUMANO SEGUROS S A</t>
  </si>
  <si>
    <t>Dineba Diseños Interiores y Ebanisteria, SRL</t>
  </si>
  <si>
    <t>Freddy Bolivar De Jesus Almonte Brito</t>
  </si>
  <si>
    <t>Ingeniería Civil Internacional ICI, SRL</t>
  </si>
  <si>
    <t>Tamira Group, SRL</t>
  </si>
  <si>
    <t>Resolución Técnica Aldaso, EIRL</t>
  </si>
  <si>
    <t>Edinsa, SRL</t>
  </si>
  <si>
    <t>Malespin Constructora, SRL</t>
  </si>
  <si>
    <t>Codom, SRL</t>
  </si>
  <si>
    <t>Quantum Digital Innovation Factory Qudif, SRL.</t>
  </si>
  <si>
    <t>Grupo Marfa, SRL</t>
  </si>
  <si>
    <t>Construcciones Civiles y Proyectos Agregados CONCIPRA, SRL</t>
  </si>
  <si>
    <t>Lomier Company,SRL</t>
  </si>
  <si>
    <t>Geoperfora Dominicana, SRL</t>
  </si>
  <si>
    <t>Ing. Julio A. Baez &amp; Asociados, SRL</t>
  </si>
  <si>
    <t>Constructora CAG, SRL</t>
  </si>
  <si>
    <t>Devialsa, Desarrollo Vial, SRL</t>
  </si>
  <si>
    <t>Pago Fact. No. 0002, Cub. No. 1 Proy. No. 427  Cont. No. 32-2024; Reconstrucción del Frente Marítimo en el Municipio de Pedernales, Provincia Pedernales, relanzamiento, Lote 2, Lado Este.</t>
  </si>
  <si>
    <t>Pago factura no. 0001. Adquisición de Toners y Cartuchos para uso de la Institución. Destinado a MiPymes Mujer (3 Cartucho Epson T40W Yellow, 3 Cartucho Epson T40W Cyan, 3 Cartucho Epson T40W Magneta y 9 Toner Canon GPR 53 Cyan), segun anexos.</t>
  </si>
  <si>
    <t>Pago Factura No 1102, por concepto de Tramites Legales de Documentos, según anexos.</t>
  </si>
  <si>
    <t>Pago factura no. 0813.  Adquisición de agua potable para el Programa Nacional de Limpieza de Playas y Balnearios (PNLPB) (60 fardos).</t>
  </si>
  <si>
    <t>Pago factura no. 0009. Renovación de licencias informáticas para uso de la Institución, destinado a MiPymes, (Renovacion Trimble SketchUp Pro, Renovacion Luminion Pro y Renovacion Adobe Photoshop), segun anexos.</t>
  </si>
  <si>
    <t>Pago Fact. No. 0087, Cub. No. 4  Proy. No.418 Contrato No. 20-2024; Construcción de Muelle Marítimo en el Distrito Municipal Caleta, Provincia La Romana.</t>
  </si>
  <si>
    <t>Pago factura no. 0140. Adquisición de 5,000  Sacos para recoger escombros en los Operativos del (PNLPB), destinado a MiPymes, segun anexos.</t>
  </si>
  <si>
    <t>Pago Fact. No. 0161, Cub. No.6, Proy. No. 413 contrato No.13-2024; Construcción Verja Perimetral del Santuario Nacional Santo Cristo de los Milagros, Municipio de Bayaguana, Provincia Monte Plata.</t>
  </si>
  <si>
    <t>Pago Fact. No. 0174, Cub. No.30 Proy. No.371 Cont. No.2-2022; Mejoramiento del Malecón Santo Domingo Este.</t>
  </si>
  <si>
    <t>Pago fact. No.0024, Cub. No.14, Proy. No.397, contrato No.18-2023. Construcción de Plaza Multiuso en el municipio de Santa Cruz, Provincia El Seibo.</t>
  </si>
  <si>
    <t>Pago Fact. No.0009 Cub. No.12 Proy. No.372 Contrato No.5-2022; Mejoramiento del Frente Costero de la Playa Sosua, Provincia Puerto Plata (Plaza Sur), Lote 1.</t>
  </si>
  <si>
    <t>Pago fact. No.0104, Cub. No.7 Proy. No.401  Contrato No.22-2023; Construcción de Parque Urbano, Municipio Bajos de Haina, Provincia San Cristóbal ,Relanzamiento; Lote 1: Construcción de Parque urbano Municipio de Haina, Provincia San Cristobal.</t>
  </si>
  <si>
    <t>Pago Fact. No. 0221, Cub. No. 1 Proy. No. 429  Cont. No. 4-2025; Reconstrucción Vía de Acceso a Jumunuco Tramo Calle Sabina-Escuela Compadre Pascual, Municipio Jarabacoa, Provincia La Vega.</t>
  </si>
  <si>
    <t>Pago Fact. No. 0388, Cub. No.4 Proy. No. 424  Cont. No. 28-2024; Reconstrucción Vía de Acceso a Playa Teco, Distrito Municipal Maimón, Provincia Puerto Plata.</t>
  </si>
  <si>
    <t>B1500000075</t>
  </si>
  <si>
    <t>B1500000076</t>
  </si>
  <si>
    <t>E450000005852</t>
  </si>
  <si>
    <t>E450000006415</t>
  </si>
  <si>
    <t>E450000006144</t>
  </si>
  <si>
    <t>E450000000002</t>
  </si>
  <si>
    <t>B1500000438</t>
  </si>
  <si>
    <t>B1500000439</t>
  </si>
  <si>
    <t>B1500000087</t>
  </si>
  <si>
    <t>B1500001191</t>
  </si>
  <si>
    <t>E450000000001</t>
  </si>
  <si>
    <t>B1500001102</t>
  </si>
  <si>
    <t>B1500000813</t>
  </si>
  <si>
    <t>E450000000009</t>
  </si>
  <si>
    <t>B1500000140</t>
  </si>
  <si>
    <t>B1500000001</t>
  </si>
  <si>
    <t>B1500000002</t>
  </si>
  <si>
    <t>B1500000003</t>
  </si>
  <si>
    <t>B1500000161</t>
  </si>
  <si>
    <t>B1500000174</t>
  </si>
  <si>
    <t>E450000000024</t>
  </si>
  <si>
    <t>B1500000104</t>
  </si>
  <si>
    <t>B1500000221</t>
  </si>
  <si>
    <t>B1500000388</t>
  </si>
  <si>
    <t xml:space="preserve">Pago factura no. 1061 servicios de almuerzo a  los colaboradores del CEIZTUR correspondiente del 15 al 19 septiembre 2025. </t>
  </si>
  <si>
    <t>B1500001061</t>
  </si>
  <si>
    <t>B1500001062</t>
  </si>
  <si>
    <t>B1500001063</t>
  </si>
  <si>
    <t>Producciones Cucalambe SRL.</t>
  </si>
  <si>
    <t>B1500000054</t>
  </si>
  <si>
    <t>B1500000060</t>
  </si>
  <si>
    <t xml:space="preserve">Altessa Digital Marketing </t>
  </si>
  <si>
    <t xml:space="preserve">Factura no. 0054  servicios de almuerzo y desayunos para los operativos del Programa de Limpieza de Playas y Balnearios. </t>
  </si>
  <si>
    <t>Factura no. 0060. Servicios de almuerzos y desayuno para los operativos del Programa de Limpieza de Playas y Balnearios.</t>
  </si>
  <si>
    <t>Factura no. 0091 Servicio de mantenimiento de las impresoras del CEIZTUR.</t>
  </si>
  <si>
    <t>B1500000091</t>
  </si>
  <si>
    <t>Arias Respuestos y Mas, SRL</t>
  </si>
  <si>
    <t>Factura no. 0521. Adquisicion de baterias para uso de la institucion.</t>
  </si>
  <si>
    <t>B1500000521</t>
  </si>
  <si>
    <t>Factura no. 0569. Serviico de alquiler de furgon  para la restauracion del almacen monumento Alcazar de Colon.</t>
  </si>
  <si>
    <t>B1500000569</t>
  </si>
  <si>
    <t>Servicios Multiples 4kml, SRL</t>
  </si>
  <si>
    <t>Factura no. 0129. Servicio de imbornales, drenajes y mantenimiento preventivo Malecon de Samana.</t>
  </si>
  <si>
    <t>B1500000129</t>
  </si>
  <si>
    <t>Factura no. 0055. Servicios de desayunos y almuerzos para los operativos del Programa de Limpiezas de Playas y Balnearios</t>
  </si>
  <si>
    <t>B1500000055</t>
  </si>
  <si>
    <t xml:space="preserve">Hector Luis Mercedes Herasme </t>
  </si>
  <si>
    <t xml:space="preserve">Factura no. 0071. Tramite legales de documentos. </t>
  </si>
  <si>
    <t>B1500000071</t>
  </si>
  <si>
    <t xml:space="preserve">Factura no. 7545. Servicios de mantenimiento de la flotilla vehiucular de la institucion. </t>
  </si>
  <si>
    <t>E450000007545</t>
  </si>
  <si>
    <t xml:space="preserve">Factura no. 0880. Servicios de mantenimiento de la flotilla vehiucular de la institucion. </t>
  </si>
  <si>
    <t>E450000000880</t>
  </si>
  <si>
    <t xml:space="preserve">Factura no. 0916. Servicios de mantenimiento de la flotilla vehiucular de la institucion. </t>
  </si>
  <si>
    <t>E450000000916</t>
  </si>
  <si>
    <t xml:space="preserve">Factura no. 3417. Servicios de mantenimiento de la flotilla vehiucular de la institucion. </t>
  </si>
  <si>
    <t>E450000003417</t>
  </si>
  <si>
    <t xml:space="preserve">Factura no. 4575. Servicios de mantenimiento de la flotilla vehiucular de la institucion. </t>
  </si>
  <si>
    <t>E450000004575</t>
  </si>
  <si>
    <t xml:space="preserve">Factura no. 6362 . Servicios de mantenimiento de la flotilla vehiucular de la institucion. </t>
  </si>
  <si>
    <t>E450000006362</t>
  </si>
  <si>
    <t xml:space="preserve">Factura no. 6376 . Servicios de mantenimiento de la flotilla vehiucular de la institucion. </t>
  </si>
  <si>
    <t>E450000006376</t>
  </si>
  <si>
    <t xml:space="preserve">Factura no. 6414 . Servicios de mantenimiento de la flotilla vehiucular de la institucion. </t>
  </si>
  <si>
    <t>E450000006414</t>
  </si>
  <si>
    <t xml:space="preserve">Factura no. 6377 . Servicios de mantenimiento de la flotilla vehiucular de la institucion. </t>
  </si>
  <si>
    <t>E450000006377</t>
  </si>
  <si>
    <t xml:space="preserve">Factura no. 6416 . Servicios de mantenimiento de la flotilla vehiucular de la institucion. </t>
  </si>
  <si>
    <t>E450000006416</t>
  </si>
  <si>
    <t xml:space="preserve">Factura no. 1694 . Servicios de mantenimiento de la flotilla vehiucular de la institucion. </t>
  </si>
  <si>
    <t>E450000001694</t>
  </si>
  <si>
    <t xml:space="preserve">Factura no. 7754 . Servicios de mantenimiento de la flotilla vehiucular de la institucion. </t>
  </si>
  <si>
    <t>E450000007754</t>
  </si>
  <si>
    <t xml:space="preserve">Factura no. 7783 . Servicios de mantenimiento de la flotilla vehiucular de la institucion. </t>
  </si>
  <si>
    <t>E450000007783</t>
  </si>
  <si>
    <t xml:space="preserve">Factura no. 7784 . Servicios de mantenimiento de la flotilla vehiucular de la institucion. </t>
  </si>
  <si>
    <t>E450000007784</t>
  </si>
  <si>
    <t xml:space="preserve">Factura no. 2867 . Servicios de mantenimiento de la flotilla vehiucular de la institucion. </t>
  </si>
  <si>
    <t>E450000002867</t>
  </si>
  <si>
    <t xml:space="preserve">Factura no. 7830 . Servicios de mantenimiento de la flotilla vehiucular de la institucion. </t>
  </si>
  <si>
    <t>E450000007830</t>
  </si>
  <si>
    <t xml:space="preserve">Factura no. 6144 . Servicios de mantenimiento de la flotilla vehiucular de la institucion. </t>
  </si>
  <si>
    <t xml:space="preserve">Factura no. 6378 . Servicios de mantenimiento de la flotilla vehiucular de la institucion. </t>
  </si>
  <si>
    <t>E450000006378</t>
  </si>
  <si>
    <t xml:space="preserve">Factura no. 6415 . Servicios de mantenimiento de la flotilla vehiucular de la institucion. </t>
  </si>
  <si>
    <t xml:space="preserve">Factura no. 5852 . Servicios de mantenimiento de la flotilla vehiucular de la institucion. </t>
  </si>
  <si>
    <t xml:space="preserve">Factura no. 0036 . Servicios de mantenimiento de la flotilla vehiucular de la institucion. </t>
  </si>
  <si>
    <t>E450000000036</t>
  </si>
  <si>
    <t xml:space="preserve">Factura no. 7817 . Servicios de mantenimiento de la flotilla vehiucular de la institucion. </t>
  </si>
  <si>
    <t>E450000007817</t>
  </si>
  <si>
    <t xml:space="preserve">Factura no. 7925 . Servicios de mantenimiento de la flotilla vehiucular de la institucion. </t>
  </si>
  <si>
    <t>E450000007925</t>
  </si>
  <si>
    <t xml:space="preserve">Factura no. 7878 . Servicios de mantenimiento de la flotilla vehiucular de la institucion. </t>
  </si>
  <si>
    <t>E450000007878</t>
  </si>
  <si>
    <t xml:space="preserve">Factura no. 7967 . Servicios de mantenimiento de la flotilla vehiucular de la institucion. </t>
  </si>
  <si>
    <t>E450000007967</t>
  </si>
  <si>
    <t xml:space="preserve">Factura no. 7827 . Servicios de mantenimiento de la flotilla vehiucular de la institucion. </t>
  </si>
  <si>
    <t>E450000007827</t>
  </si>
  <si>
    <t xml:space="preserve">Factura no. 7826 . Servicios de mantenimiento de la flotilla vehiucular de la institucion. </t>
  </si>
  <si>
    <t>E450000007826</t>
  </si>
  <si>
    <t xml:space="preserve">Factura no. 7892. Servicios de mantenimiento de la flotilla vehiucular de la institucion. </t>
  </si>
  <si>
    <t>E450000007892</t>
  </si>
  <si>
    <t>Factura no. 0118. Servicio de mantenimiento general de las barredoras de playas</t>
  </si>
  <si>
    <t>B1500000118</t>
  </si>
  <si>
    <t>Mytratechnology SRL</t>
  </si>
  <si>
    <t>Factura no. 0287. Servicio de plan mensual de posicionamiento global.</t>
  </si>
  <si>
    <t>B1500000287</t>
  </si>
  <si>
    <t>Instituto de Fromacion Turistica del Caribe</t>
  </si>
  <si>
    <t>cuadre</t>
  </si>
  <si>
    <t>B1500000228</t>
  </si>
  <si>
    <t>AL 30/11/2025</t>
  </si>
  <si>
    <t>E4500000008162</t>
  </si>
  <si>
    <t xml:space="preserve">Factura no. 8162. Servicios de mantenimiento de la flotilla vehiucular de la institucion. </t>
  </si>
  <si>
    <t>4520</t>
  </si>
  <si>
    <t xml:space="preserve">Factura no. 1062 servicios de almuerzo a  los colaboradores del CEIZTUR correspondiente del 22 al 26 septiembre 2025. </t>
  </si>
  <si>
    <t xml:space="preserve">Pago factura no. 1063 servicios de almuerzo a  los colaboradores del CEIZTUR correspondiente del 28  septiembre al 3 de octubre  2025. </t>
  </si>
  <si>
    <t>12/11/2025</t>
  </si>
  <si>
    <t>14/11/2025</t>
  </si>
  <si>
    <t>20/11/2025</t>
  </si>
  <si>
    <t>21/11/2025</t>
  </si>
  <si>
    <t>24/11/2025</t>
  </si>
  <si>
    <t>25/11/2025</t>
  </si>
  <si>
    <t>26/11/2025</t>
  </si>
  <si>
    <t>27/11/2025</t>
  </si>
  <si>
    <t>28/11/2025</t>
  </si>
  <si>
    <t>4227</t>
  </si>
  <si>
    <t>4229</t>
  </si>
  <si>
    <t>4246</t>
  </si>
  <si>
    <t>4257</t>
  </si>
  <si>
    <t>4272</t>
  </si>
  <si>
    <t>4318</t>
  </si>
  <si>
    <t>4335</t>
  </si>
  <si>
    <t>4354</t>
  </si>
  <si>
    <t>4363</t>
  </si>
  <si>
    <t>4369</t>
  </si>
  <si>
    <t>4383</t>
  </si>
  <si>
    <t>4400</t>
  </si>
  <si>
    <t>4416</t>
  </si>
  <si>
    <t>4429</t>
  </si>
  <si>
    <t>4443</t>
  </si>
  <si>
    <t>4450</t>
  </si>
  <si>
    <t>4457</t>
  </si>
  <si>
    <t>4464</t>
  </si>
  <si>
    <t>4466</t>
  </si>
  <si>
    <t>4473</t>
  </si>
  <si>
    <t>4485</t>
  </si>
  <si>
    <t>4501</t>
  </si>
  <si>
    <t>4505</t>
  </si>
  <si>
    <t>4515</t>
  </si>
  <si>
    <t>4522</t>
  </si>
  <si>
    <t>4529</t>
  </si>
  <si>
    <t>4531</t>
  </si>
  <si>
    <t>4535</t>
  </si>
  <si>
    <t>4537</t>
  </si>
  <si>
    <t>Implementos y Maquinarias (IMCA), S.A.</t>
  </si>
  <si>
    <t>ALCANCE SOLUCIONES TECNOLOGICAS (ALSOTEC), SRL</t>
  </si>
  <si>
    <t>1955 General Business, Bienes y Servicios, SRL</t>
  </si>
  <si>
    <t>CARMEN ENICIA CHEVALIER DE CASADO</t>
  </si>
  <si>
    <t>O REILLY &amp; ASOCIADOS S R L</t>
  </si>
  <si>
    <t>FRANCHESKA MARTINEZ RAMON</t>
  </si>
  <si>
    <t>Editora Listin Diario, SA</t>
  </si>
  <si>
    <t>ELSA MARGARITA DE LA CRUZ MATOS</t>
  </si>
  <si>
    <t>RONNY MARTINEZ MARTINEZ</t>
  </si>
  <si>
    <t>IMSEI GROUP, SRL</t>
  </si>
  <si>
    <t>Luminario M &amp; M. S.R.L</t>
  </si>
  <si>
    <t>Constructora Vigando, SRL</t>
  </si>
  <si>
    <t>CENTRO DE EXPORTACION E INVERSIONES DE LA REPUBLICA DOMINICANA</t>
  </si>
  <si>
    <t>MARIEL NIEVE ACEVEDO ARACENA</t>
  </si>
  <si>
    <t>Marmovin, SRL</t>
  </si>
  <si>
    <t>Comercial Bonoco, SRL</t>
  </si>
  <si>
    <t>GTG Industrial, SRL</t>
  </si>
  <si>
    <t>LUCEMAS SUPPLY, SRL</t>
  </si>
  <si>
    <t>Universidad Iberoamericana, INC</t>
  </si>
  <si>
    <t>UNIVERSIDAD APEC</t>
  </si>
  <si>
    <t>VICTOR STERLYN SALOME</t>
  </si>
  <si>
    <t>Project and Construction Services PCS, SRL</t>
  </si>
  <si>
    <t>HLB AUDITORES &amp; CONSULTORES SRL</t>
  </si>
  <si>
    <t>AMANCIO R MULTISERVICES, SRL</t>
  </si>
  <si>
    <t>Consorcio de Tarjetas Dominicanas, S.A</t>
  </si>
  <si>
    <t>Servicios, Reparaciones y Construcciones SERECON, SRL</t>
  </si>
  <si>
    <t>WSB UNIVERSAL, SRL</t>
  </si>
  <si>
    <t>Ingemati, SRL</t>
  </si>
  <si>
    <t>Ingenieria &amp; Construcciones Santos , SRL</t>
  </si>
  <si>
    <t xml:space="preserve">	Camilo J. Hurtado C., Ingenieros Asociados, SRL</t>
  </si>
  <si>
    <t>Consorcio Nashira - Satec</t>
  </si>
  <si>
    <t>Constructora Fixsa, SRL</t>
  </si>
  <si>
    <t>Pago factura no. 0222. Contratación de Servicio de Mantenimiento general y Reparación por Garantía, de Tractores y Barredoras para la Limpieza de Playas del PNLPB, según anexos.</t>
  </si>
  <si>
    <t>Pago factura no. 0106. Adquisición Equipos de Seguridad para los Mensajeros de la Institución, destinado a Mipymes Mujer,(2 casco de seguridad y 2 candados para motocicletas) segun anexos.</t>
  </si>
  <si>
    <t>Pago Factura No.1191, por concepto de Tramites Legales de Documentos, según anexos</t>
  </si>
  <si>
    <t>Pago Fact. No. 0074. Servicio de Desayunos y Almuerzo, para los Brigadistas para los Operativos de Limpieza de Playa y Balnearios (PNLPB),según anexos.</t>
  </si>
  <si>
    <t>Pago Fact. No. 0228, Cub. No.1 Proy. No.426  Cont. No. 31-2024; Reconstrucción del Frente Marítimo en el Municipio de Pedernales, Provincia Pedernales, relanzamiento, Lote 1, Lado Oeste.</t>
  </si>
  <si>
    <t>Pago factura No. 6109, Correspondiente al mes de noviembre del  2025, del Seguro Medico de Salud a los empleados del CEIZTUR, según anexos</t>
  </si>
  <si>
    <t>Pago factura No. 1513. Servicio para contratación de publicidad en un  Periódico de circulación nacional para convocatorias manifestación de interés, según anexos.</t>
  </si>
  <si>
    <t>Pago Factura No 1114, por concepto de Tramites Legales de Documentos, según anexos.</t>
  </si>
  <si>
    <t>Pago factura No. 1514. Servicio para contratación de publicidad en un periódico de circulación nacional para Convocatorias manifestación de interés extensión, según anexos.</t>
  </si>
  <si>
    <t>Pago Fact. No. 0112, por concepto de Trámites Legales de Documentos, según anexos.</t>
  </si>
  <si>
    <t>Pago Fact. No. 0075, por concepto de Trámites Legales de Documentos, según anexos.</t>
  </si>
  <si>
    <t>Pago Fact. 0118. Contratación de Servicio de Mantenimiento Preventivo y Correctivo Para Barredoras de la Institución, según anexos.</t>
  </si>
  <si>
    <t>Pago Fact. No. 0265. Servicios de Contratación de Estudios Médicos de preempleo para el CEIZTUR, según anexos.</t>
  </si>
  <si>
    <t>Pago avance 20% del monto de RD$306,800.00; Servicio de mantenimiento de las estructuras de madera y Aluzinc Plaza de vendedores Guayacanes, municipio de Guayacanes, provincia San Pedro de Macoris,relanzamiento, según anexos.</t>
  </si>
  <si>
    <t>Pago factura no. 0815.  Adquisición de agua potable para el Programa Nacional de Limpieza de Playas y Balnearios (PNLPB) (60 fardos).</t>
  </si>
  <si>
    <t>Pago factura no. 0162. Suministro e Instalación de Laminado a Vehículos de la Flotilla de la Institución, destinado a MiPymes, segun anexos.</t>
  </si>
  <si>
    <t>Pago avance del monto RD$36,967,257.96 Cont. No. 19-2025; Remodelación Instituto de Formación Turística del Caribe (IFTC), Municipio San Cristóbal, Provincia de San Cristóbal, Relanzamiento.</t>
  </si>
  <si>
    <t>Pago Factura No. 0082.  Concesión de espacio en edificio de CEI-RD, correspondiente al mes de noviembre 2025,segun anexos</t>
  </si>
  <si>
    <t>Pago Fact. No. 0011, Cub. No. 3 y final mas devolución de vicios ocultos, Proy. No. 425  Cont. No. 34-2024; Reparación Plaza de Vendedores del Balneario Los Patos, Provincia Barahona.</t>
  </si>
  <si>
    <t>Pago Fact. No. 0014, Cub. No.4 proy. No. 411 Contrato no. 8-2024; Reconstrucción Pasarela Peatonal en la Zona Costera del Municipio Las Terrenas, Provincia Samaná.</t>
  </si>
  <si>
    <t>Pago Factura No.5646, Servicios de Renta Mensual de las Flotas del CEIZTUR, correspondiente al mes de octubre 2025, según anexos.</t>
  </si>
  <si>
    <t>Pago avance 20% del monto RD$ 7,687,803.64 contrato. No. 21-2025; Reconstrucción de aceras, contenes y parque de la mujer (obelisco), municipio Higüey, provincia La Altagracia, Relanzamiento, Lote 2: Reconstrucción del Parque de la Mujer.</t>
  </si>
  <si>
    <t>Pago factura No. 0015, Adquisición de insumos de higiene y limpieza para uso de la institución, según anexos.</t>
  </si>
  <si>
    <t>Pago factura No. 0301, Adquisición de desechables para uso de la institución, destinado a Mipymes Mujer, según anexos.</t>
  </si>
  <si>
    <t>Pago factura No.0858.Capacitacion en Diplomado en Teoría practica de la Contratación Publica actualizado con la nueva ley 47-25, según anexos.</t>
  </si>
  <si>
    <t>Pago factura No. 5480. Capacitación en Diplomado Gestión de Riesgos y Compliance,según  anexos.</t>
  </si>
  <si>
    <t>Pago factura No. 0088,Contratación servicio de limpieza y llenado de cisterna de la institución, según anexos.</t>
  </si>
  <si>
    <t>Pago Factura No.1199, Por concepto de Tramites Legales de Documentos, según anexos.</t>
  </si>
  <si>
    <t>Pago Fact. No. 0326, Cub. No.8, Proy. No.408 Contrato No.1-2024; Construcción de la Terminal Turística del Puerto de Barahona, Municipio Santa Cruz, Provincia Barahona. Lote 1: Demoliciones, Mejoramiento de Suelo, Nivelación y Confección de Plataforma.</t>
  </si>
  <si>
    <t>Pago Avance 20% del monto RD$3,068,000.00 Contrato No.19-2025; Contratación de una Auditoria Financiera Externa de Ejecución Presupuestaria, de Procesos Operativos y Administrativos, para los periodos 2023 y 2024.</t>
  </si>
  <si>
    <t>Cesión de crédito por pago de deuda correspondiente a la Factura No. 0129, por concepto de servicio de limpieza de alcantarillas tipo cajón e imbornales en la Av. La Marina, municipio Santa Bárbara de Samaná, provincia Samaná, Séguin anexos.</t>
  </si>
  <si>
    <t>Pago Fact. No.0012 Cub. No.13 Proy. No.372 Contrato No.5-2022; Mejoramiento del Frente Costero de la Playa Sosua, Provincia Puerto Plata (Plaza Sur), Lote 1.</t>
  </si>
  <si>
    <t>Pago Factura No. 0663, correspondiente al Recargo del Pase Rápido de la Flotilla Vehicular del CEIZTUR, según anexos.</t>
  </si>
  <si>
    <t>Pago avance 20% RD$ 25,580,511.23 Contrato No. 20-2025; Lote 1: Reconstrucción de aceras y contenes del perímetro de la Basílica Catedral Nuestra Señora de la Altagracia.</t>
  </si>
  <si>
    <t>Pago factura no. 0512. Aquisicion de Necesereres personalizados hechos de forma artesanal, segun anexos.</t>
  </si>
  <si>
    <t>Pago factura no. 0051. Servicio de Contratación de una Auditoría Externa Para Proyectos de Obras Ejecutadas por el CEIZTUR, según anexos.</t>
  </si>
  <si>
    <t>Pago Fact. No. 0016, Cub. No.6, Proy. No.410 Contrato No. 7-2024; Reconstrucción Plaza Marcelino Marte (Canito), Guayacanes, Provincia San Pedro de Macorís.</t>
  </si>
  <si>
    <t>Pago Fact. No. 0294, Cub. No.13, Proy. No. 394, Contrato No. 07-2023; Reconstrucción del Parque Nacional Submarino La Caleta, Provincia Santo Domingo.</t>
  </si>
  <si>
    <t>Pago Fact. No.0018 , Cub. No.18 Proy. No. 386 contrato 25-2022; Reconstrucción de La Plaza del Pueblo de los Pescadores, Las Terrenas, Samaná.</t>
  </si>
  <si>
    <t>Pago Fact. No.0017, Cub. No.10, Proy. No. 376 Contrato No. 10-2022; Mejoramiento del Drenaje Pluvial y Obras Complementarias, Malecón Santa Barbara; Lote 3: Mejoramiento del tramo Este del Malecón Santa Barbara, Samaná.</t>
  </si>
  <si>
    <t>Pago fact. No.0010, Cub. No.16 y final mas devolución de vicios ocultos, Proy. No.374 Contrato No.8-2022; Mejoramiento del Drenaje Pluvial y Obras Complementarias, Malecón Santa Barbara Samaná. Lote 1 Mejoramiento del Drenaje Pluvial del Malecón Santa Bar</t>
  </si>
  <si>
    <t>Pago factura no 4002  por la Contratación de Mantenimiento de la Flotilla Vehicular que se encuentra en Garantía, según anexos.</t>
  </si>
  <si>
    <t>Pago factura no 4006  por la Contratación de Mantenimiento de la Flotilla Vehicular que se encuentra en Garantía, según anexos.</t>
  </si>
  <si>
    <t>Pago factura no 4012  por la Contratación de Mantenimiento de la Flotilla Vehicular que se encuentra en Garantía, según anexos.</t>
  </si>
  <si>
    <t>Pago factura no 4017  por la Contratación de Mantenimiento de la Flotilla Vehicular que se encuentra en Garantía, según anexos.</t>
  </si>
  <si>
    <t>Pago factura no 4032  por la Contratación de Mantenimiento de la Flotilla Vehicular que se encuentra en Garantía, según anexos.</t>
  </si>
  <si>
    <t>Pago factura no 4088  por la Contratación de Mantenimiento de la Flotilla Vehicular que se encuentra en Garantía, según anexos.</t>
  </si>
  <si>
    <t>Pago factura no 4089  por la Contratación de Mantenimiento de la Flotilla Vehicular que se encuentra en Garantía, según anexos.</t>
  </si>
  <si>
    <t>Pago factura no 4052  por la Contratación de Mantenimiento de la Flotilla Vehicular que se encuentra en Garantía, según anexos.</t>
  </si>
  <si>
    <t>Pago factura no 4094  por la Contratación de Mantenimiento de la Flotilla Vehicular que se encuentra en Garantía, según anexos.</t>
  </si>
  <si>
    <t>Pago factura no 4099  por la Contratación de Mantenimiento de la Flotilla Vehicular que se encuentra en Garantía, según anexos.</t>
  </si>
  <si>
    <t>Pago factura no 4120  por la Contratación de Mantenimiento de la Flotilla Vehicular que se encuentra en Garantía, según anexos.</t>
  </si>
  <si>
    <t>Pago factura no 4123  por la Contratación de Mantenimiento de la Flotilla Vehicular que se encuentra en Garantía, según anexos.</t>
  </si>
  <si>
    <t>Pago factura no 4131  por la Contratación de Mantenimiento de la Flotilla Vehicular que se encuentra en Garantía, según anexos.</t>
  </si>
  <si>
    <t>Pago factura no 4146 por la Contratación de Mantenimiento de la Flotilla Vehicular que se encuentra en Garantía, según anexos.</t>
  </si>
  <si>
    <t>Pago factura no 4182  por la Contratación de Mantenimiento de la Flotilla Vehicular que se encuentra en Garantía, según anexos.</t>
  </si>
  <si>
    <t>Pago factura no 4185  por la Contratación de Mantenimiento de la Flotilla Vehicular que se encuentra en Garantía, según anexos.</t>
  </si>
  <si>
    <t>Pago factura no 4186  por la Contratación de Mantenimiento de la Flotilla Vehicular que se encuentra en Garantía, según anexos.</t>
  </si>
  <si>
    <t>Pago factura no 4212  por la Contratación de Mantenimiento de la Flotilla Vehicular que se encuentra en Garantía, según anexos.</t>
  </si>
  <si>
    <t>Pago factura no 4222 por la Contratación de Mantenimiento de la Flotilla Vehicular que se encuentra en Garantía, según anexos.</t>
  </si>
  <si>
    <t>Pago facturas No.0001, y 0003. Contratación de Estudios Geotécnicos. ( Tres estudios de suelos realizados en el Parador Fotográfico Fundación, provincia Barahona; Plaza Vendedores Monte Río, provincia Azua y Lavacama, provincia La Altagracia, según anexos</t>
  </si>
  <si>
    <t>Pago facturas No  0002 Contratación de Estudios Geotécnicos. ( Tres estudios de suelos realizados en el Parador Fotográfico Fundación, provincia Barahona; Plaza Vendedores Monte Río, provincia Azua y Lavacama, provincia La Altagracia, según anexos</t>
  </si>
  <si>
    <t>Pago facturas No 0003. Contratación de Estudios Geotécnicos. ( Tres estudios de suelos realizados en el Parador Fotográfico Fundación, provincia Barahona; Plaza Vendedores Monte Río, provincia Azua y Lavacama, provincia La Altagracia, según anexos</t>
  </si>
  <si>
    <t>Pago facturas  no. 0439. Contratación de Servicio Mantenimiento Correctivo y Preventivo de las Impresoras, por un periodo de 6 meses para uso de la Institución, destinado a MiPymes (mes de octubre).</t>
  </si>
  <si>
    <t>Pago facturas  no. 0438. Contratación de Servicio Mantenimiento Correctivo y Preventivo de las Impresoras, por un periodo de 6 meses para uso de la Institución, destinado a MiPymes (mes de octubre).</t>
  </si>
  <si>
    <t>B150000074</t>
  </si>
  <si>
    <t>31/122026</t>
  </si>
  <si>
    <t>B150000075</t>
  </si>
  <si>
    <t>Pago Fact. No. 0075. Servicio de Desayunos y Almuerzo, para los Brigadistas para los Operativos de Limpieza de Playa y Balnearios (PNLPB),según anexos.</t>
  </si>
  <si>
    <t>Pago facturas no. 0076 Contratación Servicio de Desayunos y Almuerzos para los Operativos del Programa Nacional de Limpieza de Playas y Balneario (PNLPB), Zona Norte, destinado a MiPymes Mujer.</t>
  </si>
  <si>
    <t>E450000006109</t>
  </si>
  <si>
    <t>E450000001543</t>
  </si>
  <si>
    <t>B1500001114</t>
  </si>
  <si>
    <t>B1500000112</t>
  </si>
  <si>
    <t>E450000001514</t>
  </si>
  <si>
    <t>B1500000255</t>
  </si>
  <si>
    <t>N/A</t>
  </si>
  <si>
    <t>B1500000294</t>
  </si>
  <si>
    <t>B1500000815</t>
  </si>
  <si>
    <t>B1500001162</t>
  </si>
  <si>
    <t>B1500000082</t>
  </si>
  <si>
    <t>E450000000011</t>
  </si>
  <si>
    <t>B1500000014</t>
  </si>
  <si>
    <t>E450000095646</t>
  </si>
  <si>
    <t>E450000000015</t>
  </si>
  <si>
    <t>B1500000301</t>
  </si>
  <si>
    <t>E450000000858</t>
  </si>
  <si>
    <t>B1500005480</t>
  </si>
  <si>
    <t>B1500000088</t>
  </si>
  <si>
    <t>B1500001199</t>
  </si>
  <si>
    <t>B1500000326</t>
  </si>
  <si>
    <t>E450000000012</t>
  </si>
  <si>
    <t>E450000000663</t>
  </si>
  <si>
    <t>B1500000512</t>
  </si>
  <si>
    <t>B1500000051</t>
  </si>
  <si>
    <t>B1500000016</t>
  </si>
  <si>
    <t>E450000000018</t>
  </si>
  <si>
    <t>B1500000017</t>
  </si>
  <si>
    <t>E450000000010</t>
  </si>
  <si>
    <t xml:space="preserve">Pago factura no. 1066 servicios de almuerzo a  los colaboradores del CEIZTUR correspondiente del 28  septiembre al 3 de octubre  2025. </t>
  </si>
  <si>
    <t xml:space="preserve">Pago factura no. 1067 servicios de almuerzo a  los colaboradores del CEIZTUR correspondiente del 28  septiembre al 3 de octubre  2025. </t>
  </si>
  <si>
    <t>Pag fact No.1068.Correspondiente al servicio de almuerzo para los empleados del CEIZTUR, desde el 22-26 septiembre, del 29 septiembre al 03 de octubre,06-10 octubre, del 13-17 octubre, del 20-21 de octubre y del 27-31 octubre del 2025</t>
  </si>
  <si>
    <t>B1500001066</t>
  </si>
  <si>
    <t>B1500001067</t>
  </si>
  <si>
    <t>B1500001068</t>
  </si>
  <si>
    <t xml:space="preserve">Maderas Tropicaleas, SRL </t>
  </si>
  <si>
    <t xml:space="preserve">Factura no. 0291. Servicio de mantenimiento y recuperacion de Palmas Cana de 10 pies. </t>
  </si>
  <si>
    <t>B1500000250</t>
  </si>
  <si>
    <t xml:space="preserve">Bozzetto, SRL </t>
  </si>
  <si>
    <t xml:space="preserve">Factura no. 0020. Estudio Geotecnico Construccion balnerario Las Marias Neyba, Provincia Bahoruco. </t>
  </si>
  <si>
    <t>B1500000020</t>
  </si>
  <si>
    <t>Puertas y Ventanas Peralta y Mancebo, EIRL</t>
  </si>
  <si>
    <t xml:space="preserve">Factura no. 0079. Servicios de instalacion de pano fijo laminado. </t>
  </si>
  <si>
    <t>B1500000079</t>
  </si>
  <si>
    <t>Brothers Brothers RSR Supply Offices, SRL</t>
  </si>
  <si>
    <t>Factura no. 1408. Adquisicion de materiales de oficina para la institucion.</t>
  </si>
  <si>
    <t>B1500001408</t>
  </si>
  <si>
    <t xml:space="preserve">OMX Multiservicios, SRL </t>
  </si>
  <si>
    <t>Factura no. 0632. Adquisicion de toner para uso de la institucion.</t>
  </si>
  <si>
    <t>B1500000632</t>
  </si>
  <si>
    <t>Compu-Office Dominicana, SRL</t>
  </si>
  <si>
    <t xml:space="preserve">Factura no, 1071. Adquisicion de cartuchos y toner para  uso de la institucion. </t>
  </si>
  <si>
    <t>E450000001071</t>
  </si>
  <si>
    <t>Khalicco Investments SRL</t>
  </si>
  <si>
    <t>Factura no. 1574. Adquisicion de rastrillos plasticos para uso del  programa delimpiezas de Playas y Balneareos.</t>
  </si>
  <si>
    <t>B1500001574</t>
  </si>
  <si>
    <t xml:space="preserve">Factura no. 8209  . Servicios de mantenimiento de la flotilla vehiucular de la institucion. </t>
  </si>
  <si>
    <t>E450000008209</t>
  </si>
  <si>
    <t xml:space="preserve">Factura no. 8160  . Servicios de mantenimiento de la flotilla vehiucular de la institucion. </t>
  </si>
  <si>
    <t>E450000008160</t>
  </si>
  <si>
    <t xml:space="preserve">Factura no. 8159  . Servicios de mantenimiento de la flotilla vehiucular de la institucion. </t>
  </si>
  <si>
    <t>E450000008159</t>
  </si>
  <si>
    <t xml:space="preserve">Factura no. 8206  . Servicios de mantenimiento de la flotilla vehiucular de la institucion. </t>
  </si>
  <si>
    <t>E450000008206</t>
  </si>
  <si>
    <t xml:space="preserve">Factura no. 8208  . Servicios de mantenimiento de la flotilla vehiucular de la institucion. </t>
  </si>
  <si>
    <t>E450000008208</t>
  </si>
  <si>
    <t>E450000008162</t>
  </si>
  <si>
    <t xml:space="preserve">Factura no. 8325  . Servicios de mantenimiento de la flotilla vehiucular de la institucion. </t>
  </si>
  <si>
    <t>E450000008325</t>
  </si>
  <si>
    <t xml:space="preserve">Factura no. 8392  . Servicios de mantenimiento de la flotilla vehiucular de la institucion. </t>
  </si>
  <si>
    <t>E450000008392</t>
  </si>
  <si>
    <t xml:space="preserve">Factura no. 8405  . Servicios de mantenimiento de la flotilla vehiucular de la institucion. </t>
  </si>
  <si>
    <t>E450000008405</t>
  </si>
  <si>
    <t xml:space="preserve">Factura no. 8550 . Servicios de mantenimiento de la flotilla vehiucular de la institucion. </t>
  </si>
  <si>
    <t>E450000008550</t>
  </si>
  <si>
    <t xml:space="preserve">Factura no. 8460 . Servicios de mantenimiento de la flotilla vehiucular de la institucion. </t>
  </si>
  <si>
    <t>E450000008460</t>
  </si>
  <si>
    <t xml:space="preserve">Factura no. 3821 . Servicios de mantenimiento de la flotilla vehiucular de la institucion. </t>
  </si>
  <si>
    <t>B1500003821</t>
  </si>
  <si>
    <t>Comercial Daniel Luciano P, SRL</t>
  </si>
  <si>
    <t xml:space="preserve">Factura no. 3823 . Servicios de mantenimiento de la flotilla vehiucular de la institucion. </t>
  </si>
  <si>
    <t>B1500003823</t>
  </si>
  <si>
    <t xml:space="preserve">Factura no. 3822 . Servicios de mantenimiento de la flotilla vehiucular de la institucion. </t>
  </si>
  <si>
    <t>B1500003822</t>
  </si>
  <si>
    <t xml:space="preserve">Factura no. 3782 . Servicios de mantenimiento de la flotilla vehiucular de la institucion. </t>
  </si>
  <si>
    <t>B1500003782</t>
  </si>
  <si>
    <t xml:space="preserve">Factura no. 3781 . Servicios de mantenimiento de la flotilla vehiucular de la institucion. </t>
  </si>
  <si>
    <t>B1500003781</t>
  </si>
  <si>
    <t xml:space="preserve">Factura no. 3824 . Servicios de mantenimiento de la flotilla vehiucular de la institucion. </t>
  </si>
  <si>
    <t>B1500003824</t>
  </si>
  <si>
    <t>Factura no. 0119. Servicio de mantenimiento barredoras de playas.</t>
  </si>
  <si>
    <t>B1500000119</t>
  </si>
  <si>
    <t>Factura no. 1076. Servicio de almuerzo emresarial para los colaboradores de la institucion.</t>
  </si>
  <si>
    <t>B1500001076</t>
  </si>
  <si>
    <t>Factura no. 1072. Servicio de almuerzo emresarial para los colaboradores de la institucion.</t>
  </si>
  <si>
    <t>B1500001072</t>
  </si>
  <si>
    <t>Factura no. 1073. Servicio de almuerzo emresarial para los colaboradores de la institucion.</t>
  </si>
  <si>
    <t>B1500001073</t>
  </si>
  <si>
    <t>Laboratorio Orbis, SA</t>
  </si>
  <si>
    <t>Factura no. 5037. Servicio de llenado de agua fina botellon de 5gls.</t>
  </si>
  <si>
    <t>B1500005037</t>
  </si>
  <si>
    <t>Consultoria y Servicios Salper, SRL</t>
  </si>
  <si>
    <t>Factura no. 0192. Servicio de fumigacion contra todo tipo de plahas y desinfeccion contra virus y bacterias en la institucion.</t>
  </si>
  <si>
    <t>B1500000192</t>
  </si>
  <si>
    <t>MJP Promotion Group SRL</t>
  </si>
  <si>
    <t>Factura no. 0568. Adquisicion de camisetas azul marino para uso de los brigadistas.</t>
  </si>
  <si>
    <t>B1500000568</t>
  </si>
  <si>
    <t xml:space="preserve">Mytrak Technology, SRL </t>
  </si>
  <si>
    <t>Factura no. 0291. Servicios de plan mensual del GPS.</t>
  </si>
  <si>
    <t>B1500000291</t>
  </si>
  <si>
    <t xml:space="preserve">Factura no. 8162  . Servicios de mantenimiento de la flotilla vehiucular de la institucion.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</si>
</sst>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dd/mm/yyyy;@"/>
    <numFmt numFmtId="167" formatCode="_-* #,##0_-;\-* #,##0_-;_-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0"/>
      <color rgb="FFFF0000"/>
      <name val="Century Gothic"/>
      <family val="2"/>
    </font>
    <font>
      <b/>
      <sz val="9"/>
      <color rgb="FFFF0000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10"/>
      <color rgb="FFFF0000"/>
      <name val="Century Gothic"/>
      <family val="2"/>
    </font>
    <font>
      <sz val="9"/>
      <color theme="1"/>
      <name val="Century Gothic"/>
      <family val="2"/>
    </font>
    <font>
      <sz val="12"/>
      <color rgb="FF000000"/>
      <name val="Century Gothic"/>
      <family val="2"/>
    </font>
    <font>
      <b/>
      <sz val="10"/>
      <color rgb="FF000000"/>
      <name val="Century Gothic"/>
      <family val="2"/>
    </font>
    <font>
      <sz val="8"/>
      <name val="Aptos Narrow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Book Antiqua"/>
      <family val="1"/>
    </font>
    <font>
      <b/>
      <sz val="11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4C6E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64" fontId="2" fillId="0" borderId="0" xfId="1" applyFont="1" applyAlignment="1"/>
    <xf numFmtId="14" fontId="2" fillId="0" borderId="0" xfId="0" applyNumberFormat="1" applyFont="1" applyAlignment="1">
      <alignment horizontal="left"/>
    </xf>
    <xf numFmtId="164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4" fontId="4" fillId="2" borderId="0" xfId="0" applyNumberFormat="1" applyFont="1" applyFill="1"/>
    <xf numFmtId="43" fontId="4" fillId="2" borderId="0" xfId="0" applyNumberFormat="1" applyFont="1" applyFill="1"/>
    <xf numFmtId="14" fontId="4" fillId="2" borderId="0" xfId="0" applyNumberFormat="1" applyFont="1" applyFill="1" applyAlignment="1">
      <alignment horizontal="left"/>
    </xf>
    <xf numFmtId="164" fontId="4" fillId="2" borderId="0" xfId="1" applyFont="1" applyFill="1" applyAlignment="1">
      <alignment horizontal="left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43" fontId="6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64" fontId="2" fillId="0" borderId="0" xfId="1" applyFont="1" applyFill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164" fontId="2" fillId="0" borderId="0" xfId="1" applyFont="1" applyFill="1" applyAlignment="1">
      <alignment horizontal="left" vertic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64" fontId="2" fillId="0" borderId="0" xfId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4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6" fillId="3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 vertical="center" wrapText="1"/>
    </xf>
    <xf numFmtId="43" fontId="13" fillId="0" borderId="0" xfId="0" applyNumberFormat="1" applyFont="1" applyAlignment="1">
      <alignment horizontal="left" vertical="center"/>
    </xf>
    <xf numFmtId="14" fontId="13" fillId="0" borderId="0" xfId="0" applyNumberFormat="1" applyFont="1" applyAlignment="1">
      <alignment horizontal="center" vertical="center"/>
    </xf>
    <xf numFmtId="164" fontId="13" fillId="0" borderId="0" xfId="1" applyFont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164" fontId="13" fillId="0" borderId="0" xfId="1" applyFont="1" applyAlignment="1">
      <alignment horizontal="center" vertical="center"/>
    </xf>
    <xf numFmtId="166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 wrapText="1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3" fontId="13" fillId="0" borderId="0" xfId="0" applyNumberFormat="1" applyFont="1" applyAlignment="1">
      <alignment horizontal="center" vertical="center" wrapText="1"/>
    </xf>
    <xf numFmtId="164" fontId="13" fillId="0" borderId="0" xfId="1" applyFont="1" applyFill="1" applyAlignment="1">
      <alignment horizontal="center" vertical="center"/>
    </xf>
    <xf numFmtId="49" fontId="14" fillId="0" borderId="0" xfId="0" applyNumberFormat="1" applyFont="1" applyAlignment="1">
      <alignment horizontal="center" wrapText="1"/>
    </xf>
    <xf numFmtId="14" fontId="13" fillId="0" borderId="0" xfId="0" applyNumberFormat="1" applyFont="1" applyAlignment="1">
      <alignment horizontal="center"/>
    </xf>
    <xf numFmtId="164" fontId="14" fillId="0" borderId="2" xfId="1" applyFont="1" applyBorder="1" applyAlignment="1"/>
    <xf numFmtId="0" fontId="13" fillId="0" borderId="0" xfId="0" applyFont="1" applyAlignment="1">
      <alignment horizontal="center" vertical="center" wrapText="1"/>
    </xf>
    <xf numFmtId="164" fontId="13" fillId="0" borderId="0" xfId="1" applyFont="1" applyAlignment="1"/>
    <xf numFmtId="14" fontId="13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/>
    </xf>
    <xf numFmtId="43" fontId="13" fillId="0" borderId="0" xfId="0" applyNumberFormat="1" applyFont="1" applyAlignment="1">
      <alignment horizontal="center"/>
    </xf>
    <xf numFmtId="43" fontId="13" fillId="0" borderId="0" xfId="0" applyNumberFormat="1" applyFont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3" fontId="13" fillId="0" borderId="3" xfId="0" applyNumberFormat="1" applyFont="1" applyBorder="1" applyAlignment="1">
      <alignment horizontal="center"/>
    </xf>
    <xf numFmtId="164" fontId="14" fillId="0" borderId="0" xfId="1" applyFont="1" applyBorder="1" applyAlignment="1"/>
    <xf numFmtId="167" fontId="13" fillId="0" borderId="0" xfId="1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27517</xdr:rowOff>
    </xdr:from>
    <xdr:to>
      <xdr:col>3</xdr:col>
      <xdr:colOff>3063422</xdr:colOff>
      <xdr:row>3</xdr:row>
      <xdr:rowOff>150544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118B3B-BC8A-4D69-BFFC-FAE2C3FABD39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2700" y="27517"/>
          <a:ext cx="5971722" cy="66277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6330C-9156-486A-90DC-D20D8536D151}">
  <dimension ref="A4:P327"/>
  <sheetViews>
    <sheetView showGridLines="0" tabSelected="1" view="pageBreakPreview" topLeftCell="A166" zoomScale="90" zoomScaleNormal="90" zoomScaleSheetLayoutView="90" workbookViewId="0">
      <selection activeCell="C172" sqref="C172"/>
    </sheetView>
  </sheetViews>
  <sheetFormatPr baseColWidth="10" defaultColWidth="4.28515625" defaultRowHeight="14.25" x14ac:dyDescent="0.25"/>
  <cols>
    <col min="1" max="1" width="2.5703125" style="10" customWidth="1"/>
    <col min="2" max="2" width="7.85546875" style="1" customWidth="1"/>
    <col min="3" max="3" width="33.28515625" style="2" customWidth="1"/>
    <col min="4" max="4" width="77.28515625" style="39" customWidth="1"/>
    <col min="5" max="5" width="21.85546875" style="45" bestFit="1" customWidth="1"/>
    <col min="6" max="6" width="22.85546875" style="4" customWidth="1"/>
    <col min="7" max="7" width="17.5703125" style="5" customWidth="1"/>
    <col min="8" max="8" width="15.7109375" style="6" customWidth="1"/>
    <col min="9" max="9" width="15.7109375" style="7" hidden="1" customWidth="1"/>
    <col min="10" max="10" width="16.7109375" style="1" customWidth="1"/>
    <col min="11" max="11" width="14.85546875" style="1" customWidth="1"/>
    <col min="12" max="12" width="17.28515625" style="8" customWidth="1"/>
    <col min="13" max="13" width="18.140625" style="1" customWidth="1"/>
    <col min="14" max="14" width="15.28515625" style="1" bestFit="1" customWidth="1"/>
    <col min="15" max="15" width="4.28515625" style="10"/>
    <col min="16" max="16" width="4.28515625" style="11"/>
    <col min="17" max="16384" width="4.28515625" style="10"/>
  </cols>
  <sheetData>
    <row r="4" spans="1:16" ht="13.15" x14ac:dyDescent="0.25">
      <c r="D4" s="3"/>
      <c r="N4" s="9"/>
    </row>
    <row r="5" spans="1:16" ht="13.15" x14ac:dyDescent="0.25">
      <c r="B5" s="12" t="s">
        <v>0</v>
      </c>
      <c r="D5" s="3"/>
    </row>
    <row r="6" spans="1:16" ht="13.15" x14ac:dyDescent="0.25">
      <c r="B6" s="12" t="s">
        <v>1</v>
      </c>
      <c r="C6" s="13"/>
      <c r="D6" s="14"/>
      <c r="E6" s="47"/>
      <c r="F6" s="16"/>
      <c r="G6" s="17"/>
      <c r="H6" s="18"/>
      <c r="I6" s="19"/>
      <c r="J6" s="20"/>
      <c r="K6" s="20"/>
      <c r="M6" s="21"/>
      <c r="N6" s="22"/>
    </row>
    <row r="7" spans="1:16" ht="13.15" x14ac:dyDescent="0.25">
      <c r="B7" s="12" t="s">
        <v>196</v>
      </c>
      <c r="C7" s="13"/>
      <c r="D7" s="14"/>
      <c r="E7" s="47"/>
      <c r="F7" s="16"/>
      <c r="G7" s="20"/>
      <c r="H7" s="18"/>
      <c r="I7" s="19"/>
      <c r="J7" s="20"/>
      <c r="K7" s="20"/>
      <c r="M7" s="15"/>
      <c r="N7" s="15"/>
    </row>
    <row r="9" spans="1:16" s="1" customFormat="1" ht="51" x14ac:dyDescent="0.25">
      <c r="B9" s="23" t="s">
        <v>2</v>
      </c>
      <c r="C9" s="24" t="s">
        <v>3</v>
      </c>
      <c r="D9" s="25" t="s">
        <v>4</v>
      </c>
      <c r="E9" s="46" t="s">
        <v>5</v>
      </c>
      <c r="F9" s="24" t="s">
        <v>6</v>
      </c>
      <c r="G9" s="24" t="s">
        <v>7</v>
      </c>
      <c r="H9" s="24" t="s">
        <v>8</v>
      </c>
      <c r="I9" s="26" t="s">
        <v>194</v>
      </c>
      <c r="J9" s="24" t="s">
        <v>9</v>
      </c>
      <c r="K9" s="24" t="s">
        <v>10</v>
      </c>
      <c r="L9" s="24" t="s">
        <v>11</v>
      </c>
      <c r="M9" s="24" t="s">
        <v>12</v>
      </c>
      <c r="N9" s="24" t="s">
        <v>13</v>
      </c>
      <c r="P9" s="27"/>
    </row>
    <row r="10" spans="1:16" ht="44.25" customHeight="1" x14ac:dyDescent="0.3">
      <c r="A10" s="48"/>
      <c r="B10" s="49">
        <v>1</v>
      </c>
      <c r="C10" s="28" t="s">
        <v>31</v>
      </c>
      <c r="D10" s="29" t="s">
        <v>172</v>
      </c>
      <c r="E10" s="44" t="s">
        <v>173</v>
      </c>
      <c r="F10" s="30">
        <v>45365</v>
      </c>
      <c r="G10" s="31">
        <v>28545.14</v>
      </c>
      <c r="H10" s="32">
        <v>46022</v>
      </c>
      <c r="I10" s="33">
        <f t="shared" ref="I10:I29" si="0">+G10-K10-J10</f>
        <v>0</v>
      </c>
      <c r="J10" s="55">
        <f t="shared" ref="J10:J41" si="1">IF(M10&gt;0,G10,0)</f>
        <v>0</v>
      </c>
      <c r="K10" s="61">
        <f t="shared" ref="K10:K41" si="2">IF(J10&gt;0,0,G10)</f>
        <v>28545.14</v>
      </c>
      <c r="L10" s="56" t="str">
        <f t="shared" ref="L10:L41" si="3">IF(J10&gt;0,"Completo","Pendiente")</f>
        <v>Pendiente</v>
      </c>
      <c r="M10" s="34"/>
      <c r="N10" s="35"/>
    </row>
    <row r="11" spans="1:16" ht="44.25" customHeight="1" x14ac:dyDescent="0.3">
      <c r="A11" s="48"/>
      <c r="B11" s="49">
        <v>2</v>
      </c>
      <c r="C11" s="28" t="s">
        <v>31</v>
      </c>
      <c r="D11" s="29" t="s">
        <v>137</v>
      </c>
      <c r="E11" s="44" t="s">
        <v>138</v>
      </c>
      <c r="F11" s="30">
        <v>45434</v>
      </c>
      <c r="G11" s="31">
        <v>11373.96</v>
      </c>
      <c r="H11" s="32">
        <v>46022</v>
      </c>
      <c r="I11" s="33">
        <f t="shared" si="0"/>
        <v>0</v>
      </c>
      <c r="J11" s="55">
        <f t="shared" si="1"/>
        <v>0</v>
      </c>
      <c r="K11" s="61">
        <f t="shared" si="2"/>
        <v>11373.96</v>
      </c>
      <c r="L11" s="56" t="str">
        <f t="shared" si="3"/>
        <v>Pendiente</v>
      </c>
      <c r="M11" s="34"/>
      <c r="N11" s="35"/>
    </row>
    <row r="12" spans="1:16" ht="44.25" customHeight="1" x14ac:dyDescent="0.3">
      <c r="A12" s="48"/>
      <c r="B12" s="49">
        <v>3</v>
      </c>
      <c r="C12" s="28" t="s">
        <v>31</v>
      </c>
      <c r="D12" s="29" t="s">
        <v>139</v>
      </c>
      <c r="E12" s="44" t="s">
        <v>140</v>
      </c>
      <c r="F12" s="30">
        <v>45435</v>
      </c>
      <c r="G12" s="31">
        <v>9242.2800000000007</v>
      </c>
      <c r="H12" s="32">
        <v>46022</v>
      </c>
      <c r="I12" s="33">
        <f t="shared" si="0"/>
        <v>0</v>
      </c>
      <c r="J12" s="55">
        <f t="shared" si="1"/>
        <v>0</v>
      </c>
      <c r="K12" s="61">
        <f t="shared" si="2"/>
        <v>9242.2800000000007</v>
      </c>
      <c r="L12" s="56" t="str">
        <f t="shared" si="3"/>
        <v>Pendiente</v>
      </c>
      <c r="M12" s="34"/>
      <c r="N12" s="35"/>
    </row>
    <row r="13" spans="1:16" ht="44.25" customHeight="1" x14ac:dyDescent="0.3">
      <c r="A13" s="48"/>
      <c r="B13" s="49">
        <v>4</v>
      </c>
      <c r="C13" s="28" t="s">
        <v>31</v>
      </c>
      <c r="D13" s="29" t="s">
        <v>141</v>
      </c>
      <c r="E13" s="44" t="s">
        <v>142</v>
      </c>
      <c r="F13" s="30">
        <v>45617</v>
      </c>
      <c r="G13" s="31">
        <v>8015.67</v>
      </c>
      <c r="H13" s="32">
        <v>46022</v>
      </c>
      <c r="I13" s="33">
        <f t="shared" si="0"/>
        <v>0</v>
      </c>
      <c r="J13" s="55">
        <f t="shared" si="1"/>
        <v>0</v>
      </c>
      <c r="K13" s="61">
        <f t="shared" si="2"/>
        <v>8015.67</v>
      </c>
      <c r="L13" s="56" t="str">
        <f t="shared" si="3"/>
        <v>Pendiente</v>
      </c>
      <c r="M13" s="34"/>
      <c r="N13" s="35"/>
    </row>
    <row r="14" spans="1:16" ht="44.25" customHeight="1" x14ac:dyDescent="0.3">
      <c r="A14" s="48"/>
      <c r="B14" s="49">
        <v>5</v>
      </c>
      <c r="C14" s="28" t="s">
        <v>31</v>
      </c>
      <c r="D14" s="29" t="s">
        <v>143</v>
      </c>
      <c r="E14" s="44" t="s">
        <v>144</v>
      </c>
      <c r="F14" s="30">
        <v>45707</v>
      </c>
      <c r="G14" s="31">
        <v>20026.060000000001</v>
      </c>
      <c r="H14" s="32">
        <v>46387</v>
      </c>
      <c r="I14" s="33">
        <f t="shared" si="0"/>
        <v>0</v>
      </c>
      <c r="J14" s="55">
        <f t="shared" si="1"/>
        <v>0</v>
      </c>
      <c r="K14" s="61">
        <f t="shared" si="2"/>
        <v>20026.060000000001</v>
      </c>
      <c r="L14" s="56" t="str">
        <f t="shared" si="3"/>
        <v>Pendiente</v>
      </c>
      <c r="M14" s="34"/>
      <c r="N14" s="35"/>
    </row>
    <row r="15" spans="1:16" ht="39" customHeight="1" x14ac:dyDescent="0.3">
      <c r="A15" s="48"/>
      <c r="B15" s="49">
        <v>6</v>
      </c>
      <c r="C15" s="28" t="s">
        <v>31</v>
      </c>
      <c r="D15" s="29" t="s">
        <v>171</v>
      </c>
      <c r="E15" s="44" t="s">
        <v>88</v>
      </c>
      <c r="F15" s="30">
        <v>45803</v>
      </c>
      <c r="G15" s="31">
        <v>40201.339999999997</v>
      </c>
      <c r="H15" s="32">
        <v>46387</v>
      </c>
      <c r="I15" s="33">
        <f t="shared" si="0"/>
        <v>0</v>
      </c>
      <c r="J15" s="55">
        <f t="shared" si="1"/>
        <v>0</v>
      </c>
      <c r="K15" s="61">
        <f t="shared" si="2"/>
        <v>40201.339999999997</v>
      </c>
      <c r="L15" s="56" t="str">
        <f t="shared" si="3"/>
        <v>Pendiente</v>
      </c>
      <c r="M15" s="34"/>
      <c r="N15" s="35"/>
    </row>
    <row r="16" spans="1:16" ht="32.25" customHeight="1" x14ac:dyDescent="0.3">
      <c r="A16" s="48"/>
      <c r="B16" s="49">
        <v>7</v>
      </c>
      <c r="C16" s="57" t="s">
        <v>14</v>
      </c>
      <c r="D16" s="58" t="s">
        <v>15</v>
      </c>
      <c r="E16" s="59" t="s">
        <v>16</v>
      </c>
      <c r="F16" s="52">
        <v>45810</v>
      </c>
      <c r="G16" s="53">
        <v>22495</v>
      </c>
      <c r="H16" s="54">
        <v>46022</v>
      </c>
      <c r="I16" s="33">
        <f t="shared" si="0"/>
        <v>0</v>
      </c>
      <c r="J16" s="55">
        <f t="shared" si="1"/>
        <v>0</v>
      </c>
      <c r="K16" s="55">
        <f t="shared" si="2"/>
        <v>22495</v>
      </c>
      <c r="L16" s="56" t="str">
        <f t="shared" si="3"/>
        <v>Pendiente</v>
      </c>
      <c r="M16" s="34"/>
      <c r="N16" s="35"/>
    </row>
    <row r="17" spans="1:14" ht="30" customHeight="1" x14ac:dyDescent="0.3">
      <c r="A17" s="48"/>
      <c r="B17" s="49">
        <v>8</v>
      </c>
      <c r="C17" s="28" t="s">
        <v>31</v>
      </c>
      <c r="D17" s="29" t="s">
        <v>167</v>
      </c>
      <c r="E17" s="44" t="s">
        <v>90</v>
      </c>
      <c r="F17" s="30">
        <v>45824</v>
      </c>
      <c r="G17" s="31">
        <v>17415.78</v>
      </c>
      <c r="H17" s="32">
        <v>46387</v>
      </c>
      <c r="I17" s="33">
        <f t="shared" si="0"/>
        <v>0</v>
      </c>
      <c r="J17" s="55">
        <f t="shared" si="1"/>
        <v>0</v>
      </c>
      <c r="K17" s="61">
        <f t="shared" si="2"/>
        <v>17415.78</v>
      </c>
      <c r="L17" s="56" t="str">
        <f t="shared" si="3"/>
        <v>Pendiente</v>
      </c>
      <c r="M17" s="34"/>
      <c r="N17" s="35"/>
    </row>
    <row r="18" spans="1:14" ht="31.5" customHeight="1" x14ac:dyDescent="0.3">
      <c r="A18" s="48"/>
      <c r="B18" s="49">
        <v>9</v>
      </c>
      <c r="C18" s="28" t="s">
        <v>31</v>
      </c>
      <c r="D18" s="29" t="s">
        <v>145</v>
      </c>
      <c r="E18" s="44" t="s">
        <v>146</v>
      </c>
      <c r="F18" s="30">
        <v>45841</v>
      </c>
      <c r="G18" s="31">
        <v>9709.34</v>
      </c>
      <c r="H18" s="32">
        <v>46387</v>
      </c>
      <c r="I18" s="33">
        <f t="shared" si="0"/>
        <v>0</v>
      </c>
      <c r="J18" s="55">
        <f t="shared" si="1"/>
        <v>0</v>
      </c>
      <c r="K18" s="61">
        <f t="shared" si="2"/>
        <v>9709.34</v>
      </c>
      <c r="L18" s="56" t="str">
        <f t="shared" si="3"/>
        <v>Pendiente</v>
      </c>
      <c r="M18" s="34"/>
      <c r="N18" s="35"/>
    </row>
    <row r="19" spans="1:14" ht="30" customHeight="1" x14ac:dyDescent="0.3">
      <c r="A19" s="48"/>
      <c r="B19" s="49">
        <v>10</v>
      </c>
      <c r="C19" s="28" t="s">
        <v>31</v>
      </c>
      <c r="D19" s="29" t="s">
        <v>147</v>
      </c>
      <c r="E19" s="44" t="s">
        <v>148</v>
      </c>
      <c r="F19" s="30">
        <v>45842</v>
      </c>
      <c r="G19" s="31">
        <v>41518.089999999997</v>
      </c>
      <c r="H19" s="32">
        <v>46387</v>
      </c>
      <c r="I19" s="33">
        <f t="shared" si="0"/>
        <v>0</v>
      </c>
      <c r="J19" s="55">
        <f t="shared" si="1"/>
        <v>0</v>
      </c>
      <c r="K19" s="61">
        <f t="shared" si="2"/>
        <v>41518.089999999997</v>
      </c>
      <c r="L19" s="56" t="str">
        <f t="shared" si="3"/>
        <v>Pendiente</v>
      </c>
      <c r="M19" s="34"/>
      <c r="N19" s="35"/>
    </row>
    <row r="20" spans="1:14" ht="27" x14ac:dyDescent="0.3">
      <c r="A20" s="48"/>
      <c r="B20" s="49">
        <v>11</v>
      </c>
      <c r="C20" s="28" t="s">
        <v>31</v>
      </c>
      <c r="D20" s="29" t="s">
        <v>151</v>
      </c>
      <c r="E20" s="44" t="s">
        <v>152</v>
      </c>
      <c r="F20" s="30">
        <v>45842</v>
      </c>
      <c r="G20" s="31">
        <v>50507.92</v>
      </c>
      <c r="H20" s="32">
        <v>46387</v>
      </c>
      <c r="I20" s="33">
        <f t="shared" si="0"/>
        <v>0</v>
      </c>
      <c r="J20" s="55">
        <f t="shared" si="1"/>
        <v>0</v>
      </c>
      <c r="K20" s="61">
        <f t="shared" si="2"/>
        <v>50507.92</v>
      </c>
      <c r="L20" s="56" t="str">
        <f t="shared" si="3"/>
        <v>Pendiente</v>
      </c>
      <c r="M20" s="34"/>
      <c r="N20" s="35"/>
    </row>
    <row r="21" spans="1:14" ht="32.25" customHeight="1" x14ac:dyDescent="0.3">
      <c r="A21" s="48"/>
      <c r="B21" s="49">
        <v>12</v>
      </c>
      <c r="C21" s="28" t="s">
        <v>31</v>
      </c>
      <c r="D21" s="29" t="s">
        <v>168</v>
      </c>
      <c r="E21" s="44" t="s">
        <v>169</v>
      </c>
      <c r="F21" s="30">
        <v>45842</v>
      </c>
      <c r="G21" s="31">
        <v>13140.2</v>
      </c>
      <c r="H21" s="32">
        <v>46387</v>
      </c>
      <c r="I21" s="33">
        <f t="shared" si="0"/>
        <v>0</v>
      </c>
      <c r="J21" s="55">
        <f t="shared" si="1"/>
        <v>0</v>
      </c>
      <c r="K21" s="61">
        <f t="shared" si="2"/>
        <v>13140.2</v>
      </c>
      <c r="L21" s="56" t="str">
        <f t="shared" si="3"/>
        <v>Pendiente</v>
      </c>
      <c r="M21" s="34"/>
      <c r="N21" s="35"/>
    </row>
    <row r="22" spans="1:14" ht="27" x14ac:dyDescent="0.3">
      <c r="A22" s="48"/>
      <c r="B22" s="49">
        <v>13</v>
      </c>
      <c r="C22" s="28" t="s">
        <v>31</v>
      </c>
      <c r="D22" s="29" t="s">
        <v>168</v>
      </c>
      <c r="E22" s="44" t="s">
        <v>169</v>
      </c>
      <c r="F22" s="30">
        <v>45842</v>
      </c>
      <c r="G22" s="31">
        <v>13140.2</v>
      </c>
      <c r="H22" s="32">
        <v>46387</v>
      </c>
      <c r="I22" s="33">
        <f t="shared" si="0"/>
        <v>0</v>
      </c>
      <c r="J22" s="55">
        <f t="shared" si="1"/>
        <v>0</v>
      </c>
      <c r="K22" s="61">
        <f t="shared" si="2"/>
        <v>13140.2</v>
      </c>
      <c r="L22" s="56" t="str">
        <f t="shared" si="3"/>
        <v>Pendiente</v>
      </c>
      <c r="M22" s="34"/>
      <c r="N22" s="35"/>
    </row>
    <row r="23" spans="1:14" ht="38.25" customHeight="1" x14ac:dyDescent="0.3">
      <c r="A23" s="48"/>
      <c r="B23" s="49">
        <v>14</v>
      </c>
      <c r="C23" s="28" t="s">
        <v>31</v>
      </c>
      <c r="D23" s="29" t="s">
        <v>151</v>
      </c>
      <c r="E23" s="44" t="s">
        <v>152</v>
      </c>
      <c r="F23" s="30">
        <v>45842</v>
      </c>
      <c r="G23" s="31">
        <v>50507.92</v>
      </c>
      <c r="H23" s="32">
        <v>46387</v>
      </c>
      <c r="I23" s="33">
        <f t="shared" si="0"/>
        <v>0</v>
      </c>
      <c r="J23" s="55">
        <f t="shared" si="1"/>
        <v>0</v>
      </c>
      <c r="K23" s="61">
        <f t="shared" si="2"/>
        <v>50507.92</v>
      </c>
      <c r="L23" s="56" t="str">
        <f t="shared" si="3"/>
        <v>Pendiente</v>
      </c>
      <c r="M23" s="34"/>
      <c r="N23" s="35"/>
    </row>
    <row r="24" spans="1:14" ht="42.75" customHeight="1" x14ac:dyDescent="0.3">
      <c r="A24" s="48"/>
      <c r="B24" s="49">
        <v>15</v>
      </c>
      <c r="C24" s="28" t="s">
        <v>31</v>
      </c>
      <c r="D24" s="29" t="s">
        <v>147</v>
      </c>
      <c r="E24" s="44" t="s">
        <v>148</v>
      </c>
      <c r="F24" s="30">
        <v>45842</v>
      </c>
      <c r="G24" s="31">
        <v>41518.089999999997</v>
      </c>
      <c r="H24" s="32">
        <v>46387</v>
      </c>
      <c r="I24" s="33">
        <f t="shared" si="0"/>
        <v>0</v>
      </c>
      <c r="J24" s="55">
        <f t="shared" si="1"/>
        <v>0</v>
      </c>
      <c r="K24" s="61">
        <f t="shared" si="2"/>
        <v>41518.089999999997</v>
      </c>
      <c r="L24" s="56" t="str">
        <f t="shared" si="3"/>
        <v>Pendiente</v>
      </c>
      <c r="M24" s="34"/>
      <c r="N24" s="35"/>
    </row>
    <row r="25" spans="1:14" ht="30" customHeight="1" x14ac:dyDescent="0.3">
      <c r="A25" s="48"/>
      <c r="B25" s="49">
        <v>16</v>
      </c>
      <c r="C25" s="28" t="s">
        <v>31</v>
      </c>
      <c r="D25" s="29" t="s">
        <v>168</v>
      </c>
      <c r="E25" s="44" t="s">
        <v>169</v>
      </c>
      <c r="F25" s="30">
        <v>45842</v>
      </c>
      <c r="G25" s="31">
        <v>13140.2</v>
      </c>
      <c r="H25" s="32">
        <v>46387</v>
      </c>
      <c r="I25" s="33">
        <f t="shared" si="0"/>
        <v>0</v>
      </c>
      <c r="J25" s="55">
        <f t="shared" si="1"/>
        <v>0</v>
      </c>
      <c r="K25" s="61">
        <f t="shared" si="2"/>
        <v>13140.2</v>
      </c>
      <c r="L25" s="56" t="str">
        <f t="shared" si="3"/>
        <v>Pendiente</v>
      </c>
      <c r="M25" s="34"/>
      <c r="N25" s="35"/>
    </row>
    <row r="26" spans="1:14" ht="31.5" customHeight="1" x14ac:dyDescent="0.3">
      <c r="A26" s="48"/>
      <c r="B26" s="49">
        <v>17</v>
      </c>
      <c r="C26" s="28" t="s">
        <v>31</v>
      </c>
      <c r="D26" s="29" t="s">
        <v>149</v>
      </c>
      <c r="E26" s="44" t="s">
        <v>150</v>
      </c>
      <c r="F26" s="30">
        <v>45846</v>
      </c>
      <c r="G26" s="31">
        <v>31922</v>
      </c>
      <c r="H26" s="32">
        <v>46387</v>
      </c>
      <c r="I26" s="33">
        <f t="shared" si="0"/>
        <v>0</v>
      </c>
      <c r="J26" s="55">
        <f t="shared" si="1"/>
        <v>0</v>
      </c>
      <c r="K26" s="61">
        <f t="shared" si="2"/>
        <v>31922</v>
      </c>
      <c r="L26" s="56" t="str">
        <f t="shared" si="3"/>
        <v>Pendiente</v>
      </c>
      <c r="M26" s="34"/>
      <c r="N26" s="35"/>
    </row>
    <row r="27" spans="1:14" ht="31.5" customHeight="1" x14ac:dyDescent="0.3">
      <c r="A27" s="48"/>
      <c r="B27" s="49">
        <v>18</v>
      </c>
      <c r="C27" s="28" t="s">
        <v>31</v>
      </c>
      <c r="D27" s="29" t="s">
        <v>153</v>
      </c>
      <c r="E27" s="44" t="s">
        <v>154</v>
      </c>
      <c r="F27" s="30">
        <v>45846</v>
      </c>
      <c r="G27" s="31">
        <v>20769.560000000001</v>
      </c>
      <c r="H27" s="32">
        <v>46387</v>
      </c>
      <c r="I27" s="33">
        <f t="shared" si="0"/>
        <v>0</v>
      </c>
      <c r="J27" s="55">
        <f t="shared" si="1"/>
        <v>0</v>
      </c>
      <c r="K27" s="61">
        <f t="shared" si="2"/>
        <v>20769.560000000001</v>
      </c>
      <c r="L27" s="56" t="str">
        <f t="shared" si="3"/>
        <v>Pendiente</v>
      </c>
      <c r="M27" s="34"/>
      <c r="N27" s="35"/>
    </row>
    <row r="28" spans="1:14" ht="38.25" customHeight="1" x14ac:dyDescent="0.3">
      <c r="A28" s="48"/>
      <c r="B28" s="49">
        <v>19</v>
      </c>
      <c r="C28" s="28" t="s">
        <v>31</v>
      </c>
      <c r="D28" s="29" t="s">
        <v>170</v>
      </c>
      <c r="E28" s="44" t="s">
        <v>89</v>
      </c>
      <c r="F28" s="30">
        <v>45846</v>
      </c>
      <c r="G28" s="31">
        <v>10222.9</v>
      </c>
      <c r="H28" s="32">
        <v>46387</v>
      </c>
      <c r="I28" s="33">
        <f t="shared" si="0"/>
        <v>0</v>
      </c>
      <c r="J28" s="55">
        <f t="shared" si="1"/>
        <v>0</v>
      </c>
      <c r="K28" s="61">
        <f t="shared" si="2"/>
        <v>10222.9</v>
      </c>
      <c r="L28" s="56" t="str">
        <f t="shared" si="3"/>
        <v>Pendiente</v>
      </c>
      <c r="M28" s="34"/>
      <c r="N28" s="35"/>
    </row>
    <row r="29" spans="1:14" ht="29.25" customHeight="1" x14ac:dyDescent="0.3">
      <c r="A29" s="48"/>
      <c r="B29" s="49">
        <v>20</v>
      </c>
      <c r="C29" s="28" t="s">
        <v>31</v>
      </c>
      <c r="D29" s="29" t="s">
        <v>155</v>
      </c>
      <c r="E29" s="44" t="s">
        <v>156</v>
      </c>
      <c r="F29" s="30">
        <v>45858</v>
      </c>
      <c r="G29" s="31">
        <v>13479.96</v>
      </c>
      <c r="H29" s="32">
        <v>46022</v>
      </c>
      <c r="I29" s="33">
        <f t="shared" si="0"/>
        <v>0</v>
      </c>
      <c r="J29" s="55">
        <f t="shared" si="1"/>
        <v>0</v>
      </c>
      <c r="K29" s="61">
        <f t="shared" si="2"/>
        <v>13479.96</v>
      </c>
      <c r="L29" s="56" t="str">
        <f t="shared" si="3"/>
        <v>Pendiente</v>
      </c>
      <c r="M29" s="34"/>
      <c r="N29" s="35"/>
    </row>
    <row r="30" spans="1:14" ht="30" customHeight="1" x14ac:dyDescent="0.3">
      <c r="B30" s="49">
        <v>21</v>
      </c>
      <c r="C30" s="28" t="s">
        <v>28</v>
      </c>
      <c r="D30" s="29" t="s">
        <v>313</v>
      </c>
      <c r="E30" s="44" t="s">
        <v>40</v>
      </c>
      <c r="F30" s="30">
        <v>45901</v>
      </c>
      <c r="G30" s="31">
        <v>41460.92</v>
      </c>
      <c r="H30" s="32">
        <v>46022</v>
      </c>
      <c r="I30" s="33"/>
      <c r="J30" s="55">
        <f t="shared" si="1"/>
        <v>41460.92</v>
      </c>
      <c r="K30" s="61">
        <f t="shared" si="2"/>
        <v>0</v>
      </c>
      <c r="L30" s="56" t="str">
        <f t="shared" si="3"/>
        <v>Completo</v>
      </c>
      <c r="M30" s="34">
        <v>4083</v>
      </c>
      <c r="N30" s="35">
        <v>45967</v>
      </c>
    </row>
    <row r="31" spans="1:14" ht="36.75" customHeight="1" x14ac:dyDescent="0.3">
      <c r="B31" s="49">
        <v>22</v>
      </c>
      <c r="C31" s="28" t="s">
        <v>28</v>
      </c>
      <c r="D31" s="29" t="s">
        <v>314</v>
      </c>
      <c r="E31" s="44" t="s">
        <v>35</v>
      </c>
      <c r="F31" s="30">
        <v>45901</v>
      </c>
      <c r="G31" s="31">
        <v>19610.349999999999</v>
      </c>
      <c r="H31" s="32">
        <v>46022</v>
      </c>
      <c r="I31" s="33"/>
      <c r="J31" s="55">
        <f t="shared" si="1"/>
        <v>19610.349999999999</v>
      </c>
      <c r="K31" s="61">
        <f t="shared" si="2"/>
        <v>0</v>
      </c>
      <c r="L31" s="56" t="str">
        <f t="shared" si="3"/>
        <v>Completo</v>
      </c>
      <c r="M31" s="34">
        <v>4083</v>
      </c>
      <c r="N31" s="35">
        <v>45967</v>
      </c>
    </row>
    <row r="32" spans="1:14" ht="27" x14ac:dyDescent="0.3">
      <c r="B32" s="49">
        <v>23</v>
      </c>
      <c r="C32" s="28" t="s">
        <v>28</v>
      </c>
      <c r="D32" s="29" t="s">
        <v>315</v>
      </c>
      <c r="E32" s="44" t="s">
        <v>41</v>
      </c>
      <c r="F32" s="30">
        <v>45901</v>
      </c>
      <c r="G32" s="31">
        <v>49102.44</v>
      </c>
      <c r="H32" s="32">
        <v>46022</v>
      </c>
      <c r="I32" s="33"/>
      <c r="J32" s="55">
        <f t="shared" si="1"/>
        <v>49102.44</v>
      </c>
      <c r="K32" s="61">
        <f t="shared" si="2"/>
        <v>0</v>
      </c>
      <c r="L32" s="56" t="str">
        <f t="shared" si="3"/>
        <v>Completo</v>
      </c>
      <c r="M32" s="34">
        <v>4083</v>
      </c>
      <c r="N32" s="35">
        <v>45967</v>
      </c>
    </row>
    <row r="33" spans="2:14" ht="43.5" customHeight="1" x14ac:dyDescent="0.3">
      <c r="B33" s="49">
        <v>24</v>
      </c>
      <c r="C33" s="28" t="s">
        <v>28</v>
      </c>
      <c r="D33" s="29" t="s">
        <v>316</v>
      </c>
      <c r="E33" s="44" t="s">
        <v>42</v>
      </c>
      <c r="F33" s="30">
        <v>45901</v>
      </c>
      <c r="G33" s="31">
        <v>58037.11</v>
      </c>
      <c r="H33" s="32">
        <v>46022</v>
      </c>
      <c r="I33" s="33"/>
      <c r="J33" s="55">
        <f t="shared" si="1"/>
        <v>58037.11</v>
      </c>
      <c r="K33" s="61">
        <f t="shared" si="2"/>
        <v>0</v>
      </c>
      <c r="L33" s="56" t="str">
        <f t="shared" si="3"/>
        <v>Completo</v>
      </c>
      <c r="M33" s="34">
        <v>4083</v>
      </c>
      <c r="N33" s="35">
        <v>45967</v>
      </c>
    </row>
    <row r="34" spans="2:14" ht="31.5" customHeight="1" x14ac:dyDescent="0.3">
      <c r="B34" s="49">
        <v>25</v>
      </c>
      <c r="C34" s="28" t="s">
        <v>28</v>
      </c>
      <c r="D34" s="29" t="s">
        <v>317</v>
      </c>
      <c r="E34" s="44" t="s">
        <v>46</v>
      </c>
      <c r="F34" s="30">
        <v>45901</v>
      </c>
      <c r="G34" s="31">
        <v>17565.439999999999</v>
      </c>
      <c r="H34" s="32">
        <v>46022</v>
      </c>
      <c r="I34" s="33"/>
      <c r="J34" s="55">
        <f t="shared" si="1"/>
        <v>17565.439999999999</v>
      </c>
      <c r="K34" s="61">
        <f t="shared" si="2"/>
        <v>0</v>
      </c>
      <c r="L34" s="56" t="str">
        <f t="shared" si="3"/>
        <v>Completo</v>
      </c>
      <c r="M34" s="34">
        <v>4083</v>
      </c>
      <c r="N34" s="35">
        <v>45967</v>
      </c>
    </row>
    <row r="35" spans="2:14" ht="36" customHeight="1" x14ac:dyDescent="0.3">
      <c r="B35" s="49">
        <v>26</v>
      </c>
      <c r="C35" s="28" t="s">
        <v>28</v>
      </c>
      <c r="D35" s="29" t="s">
        <v>320</v>
      </c>
      <c r="E35" s="44" t="s">
        <v>45</v>
      </c>
      <c r="F35" s="30">
        <v>45901</v>
      </c>
      <c r="G35" s="31">
        <v>13506.52</v>
      </c>
      <c r="H35" s="32">
        <v>46022</v>
      </c>
      <c r="I35" s="33"/>
      <c r="J35" s="55">
        <f t="shared" si="1"/>
        <v>13506.52</v>
      </c>
      <c r="K35" s="61">
        <f t="shared" si="2"/>
        <v>0</v>
      </c>
      <c r="L35" s="56" t="str">
        <f t="shared" si="3"/>
        <v>Completo</v>
      </c>
      <c r="M35" s="34">
        <v>4083</v>
      </c>
      <c r="N35" s="35">
        <v>45967</v>
      </c>
    </row>
    <row r="36" spans="2:14" ht="32.25" customHeight="1" x14ac:dyDescent="0.3">
      <c r="B36" s="49">
        <v>27</v>
      </c>
      <c r="C36" s="28" t="s">
        <v>28</v>
      </c>
      <c r="D36" s="29" t="s">
        <v>318</v>
      </c>
      <c r="E36" s="44" t="s">
        <v>37</v>
      </c>
      <c r="F36" s="30">
        <v>45902</v>
      </c>
      <c r="G36" s="31">
        <v>17188.86</v>
      </c>
      <c r="H36" s="32">
        <v>46022</v>
      </c>
      <c r="I36" s="33"/>
      <c r="J36" s="55">
        <f t="shared" si="1"/>
        <v>17188.86</v>
      </c>
      <c r="K36" s="61">
        <f t="shared" si="2"/>
        <v>0</v>
      </c>
      <c r="L36" s="56" t="str">
        <f t="shared" si="3"/>
        <v>Completo</v>
      </c>
      <c r="M36" s="34">
        <v>4083</v>
      </c>
      <c r="N36" s="35">
        <v>45967</v>
      </c>
    </row>
    <row r="37" spans="2:14" ht="34.5" customHeight="1" x14ac:dyDescent="0.3">
      <c r="B37" s="49">
        <v>28</v>
      </c>
      <c r="C37" s="28" t="s">
        <v>28</v>
      </c>
      <c r="D37" s="29" t="s">
        <v>319</v>
      </c>
      <c r="E37" s="44" t="s">
        <v>36</v>
      </c>
      <c r="F37" s="30">
        <v>45902</v>
      </c>
      <c r="G37" s="31">
        <v>11016.74</v>
      </c>
      <c r="H37" s="32">
        <v>46022</v>
      </c>
      <c r="I37" s="33"/>
      <c r="J37" s="55">
        <f t="shared" si="1"/>
        <v>11016.74</v>
      </c>
      <c r="K37" s="61">
        <f t="shared" si="2"/>
        <v>0</v>
      </c>
      <c r="L37" s="56" t="str">
        <f t="shared" si="3"/>
        <v>Completo</v>
      </c>
      <c r="M37" s="34">
        <v>4083</v>
      </c>
      <c r="N37" s="35">
        <v>45967</v>
      </c>
    </row>
    <row r="38" spans="2:14" ht="48.75" customHeight="1" x14ac:dyDescent="0.3">
      <c r="B38" s="49">
        <v>29</v>
      </c>
      <c r="C38" s="28" t="s">
        <v>240</v>
      </c>
      <c r="D38" s="29" t="s">
        <v>272</v>
      </c>
      <c r="E38" s="32" t="s">
        <v>32</v>
      </c>
      <c r="F38" s="30">
        <v>45903</v>
      </c>
      <c r="G38" s="31">
        <v>16550.05</v>
      </c>
      <c r="H38" s="32"/>
      <c r="I38" s="33"/>
      <c r="J38" s="55">
        <f t="shared" si="1"/>
        <v>16550.05</v>
      </c>
      <c r="K38" s="61">
        <f t="shared" si="2"/>
        <v>0</v>
      </c>
      <c r="L38" s="56" t="str">
        <f t="shared" si="3"/>
        <v>Completo</v>
      </c>
      <c r="M38" s="34">
        <v>4069</v>
      </c>
      <c r="N38" s="35">
        <v>45967</v>
      </c>
    </row>
    <row r="39" spans="2:14" ht="43.5" customHeight="1" x14ac:dyDescent="0.3">
      <c r="B39" s="49">
        <v>30</v>
      </c>
      <c r="C39" s="28" t="s">
        <v>28</v>
      </c>
      <c r="D39" s="29" t="s">
        <v>321</v>
      </c>
      <c r="E39" s="44" t="s">
        <v>39</v>
      </c>
      <c r="F39" s="30">
        <v>45903</v>
      </c>
      <c r="G39" s="31">
        <v>58454.8</v>
      </c>
      <c r="H39" s="32">
        <v>46022</v>
      </c>
      <c r="I39" s="33"/>
      <c r="J39" s="55">
        <f t="shared" si="1"/>
        <v>58454.8</v>
      </c>
      <c r="K39" s="61">
        <f t="shared" si="2"/>
        <v>0</v>
      </c>
      <c r="L39" s="56" t="str">
        <f t="shared" si="3"/>
        <v>Completo</v>
      </c>
      <c r="M39" s="34">
        <v>4083</v>
      </c>
      <c r="N39" s="35">
        <v>45967</v>
      </c>
    </row>
    <row r="40" spans="2:14" ht="34.5" customHeight="1" x14ac:dyDescent="0.3">
      <c r="B40" s="49">
        <v>31</v>
      </c>
      <c r="C40" s="28" t="s">
        <v>28</v>
      </c>
      <c r="D40" s="29" t="s">
        <v>322</v>
      </c>
      <c r="E40" s="44" t="s">
        <v>47</v>
      </c>
      <c r="F40" s="30">
        <v>45903</v>
      </c>
      <c r="G40" s="31">
        <v>30179.96</v>
      </c>
      <c r="H40" s="32">
        <v>46022</v>
      </c>
      <c r="I40" s="33"/>
      <c r="J40" s="55">
        <f t="shared" si="1"/>
        <v>30179.96</v>
      </c>
      <c r="K40" s="61">
        <f t="shared" si="2"/>
        <v>0</v>
      </c>
      <c r="L40" s="56" t="str">
        <f t="shared" si="3"/>
        <v>Completo</v>
      </c>
      <c r="M40" s="34">
        <v>4083</v>
      </c>
      <c r="N40" s="35">
        <v>45967</v>
      </c>
    </row>
    <row r="41" spans="2:14" ht="36" customHeight="1" x14ac:dyDescent="0.3">
      <c r="B41" s="49">
        <v>32</v>
      </c>
      <c r="C41" s="28" t="s">
        <v>28</v>
      </c>
      <c r="D41" s="29" t="s">
        <v>323</v>
      </c>
      <c r="E41" s="44" t="s">
        <v>44</v>
      </c>
      <c r="F41" s="30">
        <v>45904</v>
      </c>
      <c r="G41" s="31">
        <v>21380.73</v>
      </c>
      <c r="H41" s="32">
        <v>46022</v>
      </c>
      <c r="I41" s="33"/>
      <c r="J41" s="55">
        <f t="shared" si="1"/>
        <v>21380.73</v>
      </c>
      <c r="K41" s="61">
        <f t="shared" si="2"/>
        <v>0</v>
      </c>
      <c r="L41" s="56" t="str">
        <f t="shared" si="3"/>
        <v>Completo</v>
      </c>
      <c r="M41" s="34">
        <v>4083</v>
      </c>
      <c r="N41" s="35">
        <v>45967</v>
      </c>
    </row>
    <row r="42" spans="2:14" ht="43.5" customHeight="1" x14ac:dyDescent="0.3">
      <c r="B42" s="49">
        <v>33</v>
      </c>
      <c r="C42" s="28" t="s">
        <v>28</v>
      </c>
      <c r="D42" s="29" t="s">
        <v>324</v>
      </c>
      <c r="E42" s="44" t="s">
        <v>43</v>
      </c>
      <c r="F42" s="30">
        <v>45904</v>
      </c>
      <c r="G42" s="31">
        <v>11453.33</v>
      </c>
      <c r="H42" s="32">
        <v>46022</v>
      </c>
      <c r="I42" s="33"/>
      <c r="J42" s="55">
        <f t="shared" ref="J42:J73" si="4">IF(M42&gt;0,G42,0)</f>
        <v>11453.33</v>
      </c>
      <c r="K42" s="61">
        <f t="shared" ref="K42:K73" si="5">IF(J42&gt;0,0,G42)</f>
        <v>0</v>
      </c>
      <c r="L42" s="56" t="str">
        <f t="shared" ref="L42:L73" si="6">IF(J42&gt;0,"Completo","Pendiente")</f>
        <v>Completo</v>
      </c>
      <c r="M42" s="34">
        <v>4083</v>
      </c>
      <c r="N42" s="35">
        <v>45967</v>
      </c>
    </row>
    <row r="43" spans="2:14" ht="43.5" customHeight="1" x14ac:dyDescent="0.3">
      <c r="B43" s="49">
        <v>34</v>
      </c>
      <c r="C43" s="28" t="s">
        <v>28</v>
      </c>
      <c r="D43" s="29" t="s">
        <v>325</v>
      </c>
      <c r="E43" s="44" t="s">
        <v>38</v>
      </c>
      <c r="F43" s="30">
        <v>45905</v>
      </c>
      <c r="G43" s="31">
        <v>10672.86</v>
      </c>
      <c r="H43" s="32">
        <v>46022</v>
      </c>
      <c r="I43" s="33"/>
      <c r="J43" s="55">
        <f t="shared" si="4"/>
        <v>10672.86</v>
      </c>
      <c r="K43" s="61">
        <f t="shared" si="5"/>
        <v>0</v>
      </c>
      <c r="L43" s="56" t="str">
        <f t="shared" si="6"/>
        <v>Completo</v>
      </c>
      <c r="M43" s="34">
        <v>4083</v>
      </c>
      <c r="N43" s="35">
        <v>45967</v>
      </c>
    </row>
    <row r="44" spans="2:14" ht="43.5" customHeight="1" x14ac:dyDescent="0.3">
      <c r="B44" s="49">
        <v>35</v>
      </c>
      <c r="C44" s="28" t="s">
        <v>28</v>
      </c>
      <c r="D44" s="29" t="s">
        <v>326</v>
      </c>
      <c r="E44" s="44" t="s">
        <v>48</v>
      </c>
      <c r="F44" s="30">
        <v>45908</v>
      </c>
      <c r="G44" s="31">
        <v>18103.18</v>
      </c>
      <c r="H44" s="32">
        <v>46022</v>
      </c>
      <c r="I44" s="33"/>
      <c r="J44" s="55">
        <f t="shared" si="4"/>
        <v>18103.18</v>
      </c>
      <c r="K44" s="61">
        <f t="shared" si="5"/>
        <v>0</v>
      </c>
      <c r="L44" s="56" t="str">
        <f t="shared" si="6"/>
        <v>Completo</v>
      </c>
      <c r="M44" s="34">
        <v>4083</v>
      </c>
      <c r="N44" s="35">
        <v>45967</v>
      </c>
    </row>
    <row r="45" spans="2:14" ht="43.5" customHeight="1" x14ac:dyDescent="0.3">
      <c r="B45" s="49">
        <v>36</v>
      </c>
      <c r="C45" s="28" t="s">
        <v>28</v>
      </c>
      <c r="D45" s="29" t="s">
        <v>327</v>
      </c>
      <c r="E45" s="44" t="s">
        <v>50</v>
      </c>
      <c r="F45" s="30">
        <v>45910</v>
      </c>
      <c r="G45" s="31">
        <v>84279.27</v>
      </c>
      <c r="H45" s="32">
        <v>46022</v>
      </c>
      <c r="I45" s="33"/>
      <c r="J45" s="55">
        <f t="shared" si="4"/>
        <v>84279.27</v>
      </c>
      <c r="K45" s="61">
        <f t="shared" si="5"/>
        <v>0</v>
      </c>
      <c r="L45" s="56" t="str">
        <f t="shared" si="6"/>
        <v>Completo</v>
      </c>
      <c r="M45" s="34">
        <v>4083</v>
      </c>
      <c r="N45" s="35">
        <v>45967</v>
      </c>
    </row>
    <row r="46" spans="2:14" ht="27" x14ac:dyDescent="0.3">
      <c r="B46" s="49">
        <v>37</v>
      </c>
      <c r="C46" s="28" t="s">
        <v>28</v>
      </c>
      <c r="D46" s="29" t="s">
        <v>328</v>
      </c>
      <c r="E46" s="44" t="s">
        <v>49</v>
      </c>
      <c r="F46" s="30">
        <v>45910</v>
      </c>
      <c r="G46" s="31">
        <v>19211.89</v>
      </c>
      <c r="H46" s="32">
        <v>46022</v>
      </c>
      <c r="I46" s="33"/>
      <c r="J46" s="55">
        <f t="shared" si="4"/>
        <v>19211.89</v>
      </c>
      <c r="K46" s="61">
        <f t="shared" si="5"/>
        <v>0</v>
      </c>
      <c r="L46" s="56" t="str">
        <f t="shared" si="6"/>
        <v>Completo</v>
      </c>
      <c r="M46" s="34">
        <v>4083</v>
      </c>
      <c r="N46" s="35">
        <v>45967</v>
      </c>
    </row>
    <row r="47" spans="2:14" ht="43.5" customHeight="1" x14ac:dyDescent="0.3">
      <c r="B47" s="49">
        <v>38</v>
      </c>
      <c r="C47" s="28" t="s">
        <v>28</v>
      </c>
      <c r="D47" s="29" t="s">
        <v>329</v>
      </c>
      <c r="E47" s="44" t="s">
        <v>51</v>
      </c>
      <c r="F47" s="30">
        <v>45910</v>
      </c>
      <c r="G47" s="31">
        <v>13455.91</v>
      </c>
      <c r="H47" s="32">
        <v>46022</v>
      </c>
      <c r="I47" s="33"/>
      <c r="J47" s="55">
        <f t="shared" si="4"/>
        <v>13455.91</v>
      </c>
      <c r="K47" s="61">
        <f t="shared" si="5"/>
        <v>0</v>
      </c>
      <c r="L47" s="56" t="str">
        <f t="shared" si="6"/>
        <v>Completo</v>
      </c>
      <c r="M47" s="34">
        <v>4083</v>
      </c>
      <c r="N47" s="35">
        <v>45967</v>
      </c>
    </row>
    <row r="48" spans="2:14" ht="43.5" customHeight="1" x14ac:dyDescent="0.3">
      <c r="B48" s="49">
        <v>39</v>
      </c>
      <c r="C48" s="28" t="s">
        <v>245</v>
      </c>
      <c r="D48" s="29" t="s">
        <v>275</v>
      </c>
      <c r="E48" s="44" t="s">
        <v>337</v>
      </c>
      <c r="F48" s="30">
        <v>45911</v>
      </c>
      <c r="G48" s="31">
        <v>197027.55</v>
      </c>
      <c r="H48" s="32" t="s">
        <v>338</v>
      </c>
      <c r="I48" s="33"/>
      <c r="J48" s="55">
        <f t="shared" si="4"/>
        <v>197027.55</v>
      </c>
      <c r="K48" s="61">
        <f t="shared" si="5"/>
        <v>0</v>
      </c>
      <c r="L48" s="56" t="str">
        <f t="shared" si="6"/>
        <v>Completo</v>
      </c>
      <c r="M48" s="34">
        <v>4115</v>
      </c>
      <c r="N48" s="35">
        <v>45967</v>
      </c>
    </row>
    <row r="49" spans="2:14" ht="43.5" customHeight="1" x14ac:dyDescent="0.3">
      <c r="B49" s="49">
        <v>40</v>
      </c>
      <c r="C49" s="28" t="s">
        <v>28</v>
      </c>
      <c r="D49" s="29" t="s">
        <v>330</v>
      </c>
      <c r="E49" s="44" t="s">
        <v>52</v>
      </c>
      <c r="F49" s="30">
        <v>45912</v>
      </c>
      <c r="G49" s="31">
        <v>27437.29</v>
      </c>
      <c r="H49" s="32">
        <v>46022</v>
      </c>
      <c r="I49" s="33"/>
      <c r="J49" s="55">
        <f t="shared" si="4"/>
        <v>27437.29</v>
      </c>
      <c r="K49" s="61">
        <f t="shared" si="5"/>
        <v>0</v>
      </c>
      <c r="L49" s="56" t="str">
        <f t="shared" si="6"/>
        <v>Completo</v>
      </c>
      <c r="M49" s="34">
        <v>4083</v>
      </c>
      <c r="N49" s="35">
        <v>45967</v>
      </c>
    </row>
    <row r="50" spans="2:14" ht="43.5" customHeight="1" x14ac:dyDescent="0.3">
      <c r="B50" s="49">
        <v>41</v>
      </c>
      <c r="C50" s="28" t="s">
        <v>28</v>
      </c>
      <c r="D50" s="29" t="s">
        <v>331</v>
      </c>
      <c r="E50" s="44" t="s">
        <v>53</v>
      </c>
      <c r="F50" s="30">
        <v>45913</v>
      </c>
      <c r="G50" s="31">
        <v>11847.79</v>
      </c>
      <c r="H50" s="32">
        <v>46022</v>
      </c>
      <c r="I50" s="33"/>
      <c r="J50" s="55">
        <f t="shared" si="4"/>
        <v>11847.79</v>
      </c>
      <c r="K50" s="61">
        <f t="shared" si="5"/>
        <v>0</v>
      </c>
      <c r="L50" s="56" t="str">
        <f t="shared" si="6"/>
        <v>Completo</v>
      </c>
      <c r="M50" s="34">
        <v>4083</v>
      </c>
      <c r="N50" s="35">
        <v>45967</v>
      </c>
    </row>
    <row r="51" spans="2:14" ht="43.5" customHeight="1" x14ac:dyDescent="0.3">
      <c r="B51" s="49">
        <v>42</v>
      </c>
      <c r="C51" s="28" t="s">
        <v>31</v>
      </c>
      <c r="D51" s="29" t="s">
        <v>135</v>
      </c>
      <c r="E51" s="44" t="s">
        <v>136</v>
      </c>
      <c r="F51" s="30">
        <v>45916</v>
      </c>
      <c r="G51" s="31">
        <v>26280.14</v>
      </c>
      <c r="H51" s="32">
        <v>46387</v>
      </c>
      <c r="I51" s="33">
        <f>+G51-K51-J51</f>
        <v>0</v>
      </c>
      <c r="J51" s="55">
        <f t="shared" si="4"/>
        <v>0</v>
      </c>
      <c r="K51" s="61">
        <f t="shared" si="5"/>
        <v>26280.14</v>
      </c>
      <c r="L51" s="56" t="str">
        <f t="shared" si="6"/>
        <v>Pendiente</v>
      </c>
      <c r="M51" s="34"/>
      <c r="N51" s="35"/>
    </row>
    <row r="52" spans="2:14" ht="43.5" customHeight="1" x14ac:dyDescent="0.3">
      <c r="B52" s="49">
        <v>43</v>
      </c>
      <c r="C52" s="28" t="s">
        <v>117</v>
      </c>
      <c r="D52" s="29" t="s">
        <v>120</v>
      </c>
      <c r="E52" s="44" t="s">
        <v>121</v>
      </c>
      <c r="F52" s="30">
        <v>45923</v>
      </c>
      <c r="G52" s="31">
        <v>72437.649999999994</v>
      </c>
      <c r="H52" s="32">
        <v>46022</v>
      </c>
      <c r="I52" s="33">
        <f>+G52-K52-J52</f>
        <v>0</v>
      </c>
      <c r="J52" s="55">
        <f t="shared" si="4"/>
        <v>72437.649999999994</v>
      </c>
      <c r="K52" s="61">
        <f t="shared" si="5"/>
        <v>0</v>
      </c>
      <c r="L52" s="56" t="str">
        <f t="shared" si="6"/>
        <v>Completo</v>
      </c>
      <c r="M52" s="34" t="s">
        <v>199</v>
      </c>
      <c r="N52" s="35">
        <v>45989</v>
      </c>
    </row>
    <row r="53" spans="2:14" ht="43.5" customHeight="1" x14ac:dyDescent="0.3">
      <c r="B53" s="49">
        <v>44</v>
      </c>
      <c r="C53" s="28" t="s">
        <v>242</v>
      </c>
      <c r="D53" s="29" t="s">
        <v>273</v>
      </c>
      <c r="E53" s="44" t="s">
        <v>33</v>
      </c>
      <c r="F53" s="30">
        <v>45923</v>
      </c>
      <c r="G53" s="31">
        <v>22490.799999999999</v>
      </c>
      <c r="H53" s="32"/>
      <c r="I53" s="33"/>
      <c r="J53" s="55">
        <f t="shared" si="4"/>
        <v>22490.799999999999</v>
      </c>
      <c r="K53" s="61">
        <f t="shared" si="5"/>
        <v>0</v>
      </c>
      <c r="L53" s="56" t="str">
        <f t="shared" si="6"/>
        <v>Completo</v>
      </c>
      <c r="M53" s="34">
        <v>4079</v>
      </c>
      <c r="N53" s="35">
        <v>45967</v>
      </c>
    </row>
    <row r="54" spans="2:14" ht="43.5" customHeight="1" x14ac:dyDescent="0.3">
      <c r="B54" s="49">
        <v>45</v>
      </c>
      <c r="C54" s="28" t="s">
        <v>56</v>
      </c>
      <c r="D54" s="29" t="s">
        <v>276</v>
      </c>
      <c r="E54" s="44" t="s">
        <v>195</v>
      </c>
      <c r="F54" s="30">
        <v>45930</v>
      </c>
      <c r="G54" s="31">
        <v>28304011.379999999</v>
      </c>
      <c r="H54" s="32">
        <v>46387</v>
      </c>
      <c r="I54" s="33"/>
      <c r="J54" s="55">
        <f t="shared" si="4"/>
        <v>28304011.379999999</v>
      </c>
      <c r="K54" s="61">
        <f t="shared" si="5"/>
        <v>0</v>
      </c>
      <c r="L54" s="56" t="str">
        <f t="shared" si="6"/>
        <v>Completo</v>
      </c>
      <c r="M54" s="34">
        <v>4135</v>
      </c>
      <c r="N54" s="35">
        <v>45968</v>
      </c>
    </row>
    <row r="55" spans="2:14" ht="33.75" customHeight="1" x14ac:dyDescent="0.3">
      <c r="B55" s="49">
        <v>46</v>
      </c>
      <c r="C55" s="28" t="s">
        <v>31</v>
      </c>
      <c r="D55" s="29" t="s">
        <v>157</v>
      </c>
      <c r="E55" s="44" t="s">
        <v>158</v>
      </c>
      <c r="F55" s="30">
        <v>45932</v>
      </c>
      <c r="G55" s="31">
        <v>17485.88</v>
      </c>
      <c r="H55" s="32">
        <v>46387</v>
      </c>
      <c r="I55" s="33">
        <f>+G55-K55-J55</f>
        <v>0</v>
      </c>
      <c r="J55" s="55">
        <f t="shared" si="4"/>
        <v>0</v>
      </c>
      <c r="K55" s="61">
        <f t="shared" si="5"/>
        <v>17485.88</v>
      </c>
      <c r="L55" s="56" t="str">
        <f t="shared" si="6"/>
        <v>Pendiente</v>
      </c>
      <c r="M55" s="34"/>
      <c r="N55" s="35"/>
    </row>
    <row r="56" spans="2:14" ht="59.25" customHeight="1" x14ac:dyDescent="0.3">
      <c r="B56" s="49">
        <v>47</v>
      </c>
      <c r="C56" s="28" t="s">
        <v>241</v>
      </c>
      <c r="D56" s="29" t="s">
        <v>73</v>
      </c>
      <c r="E56" s="44" t="s">
        <v>96</v>
      </c>
      <c r="F56" s="30">
        <v>45932</v>
      </c>
      <c r="G56" s="31">
        <v>70191.72</v>
      </c>
      <c r="H56" s="32"/>
      <c r="I56" s="33"/>
      <c r="J56" s="55">
        <f t="shared" si="4"/>
        <v>70191.72</v>
      </c>
      <c r="K56" s="61">
        <f t="shared" si="5"/>
        <v>0</v>
      </c>
      <c r="L56" s="56" t="str">
        <f t="shared" si="6"/>
        <v>Completo</v>
      </c>
      <c r="M56" s="34">
        <v>4071</v>
      </c>
      <c r="N56" s="35">
        <v>45967</v>
      </c>
    </row>
    <row r="57" spans="2:14" ht="43.5" customHeight="1" x14ac:dyDescent="0.3">
      <c r="B57" s="49">
        <v>48</v>
      </c>
      <c r="C57" s="28" t="s">
        <v>31</v>
      </c>
      <c r="D57" s="29" t="s">
        <v>159</v>
      </c>
      <c r="E57" s="44" t="s">
        <v>160</v>
      </c>
      <c r="F57" s="30">
        <v>45933</v>
      </c>
      <c r="G57" s="31">
        <v>17775.13</v>
      </c>
      <c r="H57" s="32">
        <v>46387</v>
      </c>
      <c r="I57" s="33">
        <f>+G57-K57-J57</f>
        <v>0</v>
      </c>
      <c r="J57" s="55">
        <f t="shared" si="4"/>
        <v>0</v>
      </c>
      <c r="K57" s="61">
        <f t="shared" si="5"/>
        <v>17775.13</v>
      </c>
      <c r="L57" s="56" t="str">
        <f t="shared" si="6"/>
        <v>Pendiente</v>
      </c>
      <c r="M57" s="34"/>
      <c r="N57" s="35"/>
    </row>
    <row r="58" spans="2:14" ht="60" customHeight="1" x14ac:dyDescent="0.3">
      <c r="B58" s="49">
        <v>49</v>
      </c>
      <c r="C58" s="28" t="s">
        <v>31</v>
      </c>
      <c r="D58" s="29" t="s">
        <v>161</v>
      </c>
      <c r="E58" s="44" t="s">
        <v>162</v>
      </c>
      <c r="F58" s="30">
        <v>45933</v>
      </c>
      <c r="G58" s="31">
        <v>17775.13</v>
      </c>
      <c r="H58" s="32">
        <v>46387</v>
      </c>
      <c r="I58" s="33">
        <f>+G58-K58-J58</f>
        <v>0</v>
      </c>
      <c r="J58" s="55">
        <f t="shared" si="4"/>
        <v>0</v>
      </c>
      <c r="K58" s="61">
        <f t="shared" si="5"/>
        <v>17775.13</v>
      </c>
      <c r="L58" s="56" t="str">
        <f t="shared" si="6"/>
        <v>Pendiente</v>
      </c>
      <c r="M58" s="34"/>
      <c r="N58" s="35"/>
    </row>
    <row r="59" spans="2:14" ht="43.5" customHeight="1" x14ac:dyDescent="0.3">
      <c r="B59" s="49">
        <v>50</v>
      </c>
      <c r="C59" s="28" t="s">
        <v>58</v>
      </c>
      <c r="D59" s="29" t="s">
        <v>72</v>
      </c>
      <c r="E59" s="44" t="s">
        <v>91</v>
      </c>
      <c r="F59" s="30">
        <v>45934</v>
      </c>
      <c r="G59" s="31">
        <v>26656728.789999999</v>
      </c>
      <c r="H59" s="32">
        <v>46387</v>
      </c>
      <c r="I59" s="33"/>
      <c r="J59" s="55">
        <f t="shared" si="4"/>
        <v>26656728.789999999</v>
      </c>
      <c r="K59" s="61">
        <f t="shared" si="5"/>
        <v>0</v>
      </c>
      <c r="L59" s="56" t="str">
        <f t="shared" si="6"/>
        <v>Completo</v>
      </c>
      <c r="M59" s="34">
        <v>4133</v>
      </c>
      <c r="N59" s="35">
        <v>45968</v>
      </c>
    </row>
    <row r="60" spans="2:14" ht="43.5" customHeight="1" x14ac:dyDescent="0.3">
      <c r="B60" s="49">
        <v>51</v>
      </c>
      <c r="C60" s="28" t="s">
        <v>31</v>
      </c>
      <c r="D60" s="29" t="s">
        <v>174</v>
      </c>
      <c r="E60" s="44" t="s">
        <v>175</v>
      </c>
      <c r="F60" s="30">
        <v>45936</v>
      </c>
      <c r="G60" s="31">
        <v>18820.560000000001</v>
      </c>
      <c r="H60" s="32">
        <v>46387</v>
      </c>
      <c r="I60" s="33">
        <f>+G60-K60-J60</f>
        <v>0</v>
      </c>
      <c r="J60" s="55">
        <f t="shared" si="4"/>
        <v>0</v>
      </c>
      <c r="K60" s="61">
        <f t="shared" si="5"/>
        <v>18820.560000000001</v>
      </c>
      <c r="L60" s="56" t="str">
        <f t="shared" si="6"/>
        <v>Pendiente</v>
      </c>
      <c r="M60" s="34"/>
      <c r="N60" s="35"/>
    </row>
    <row r="61" spans="2:14" ht="43.5" customHeight="1" x14ac:dyDescent="0.3">
      <c r="B61" s="49">
        <v>52</v>
      </c>
      <c r="C61" s="28" t="s">
        <v>60</v>
      </c>
      <c r="D61" s="29" t="s">
        <v>336</v>
      </c>
      <c r="E61" s="44" t="s">
        <v>92</v>
      </c>
      <c r="F61" s="30">
        <v>45936</v>
      </c>
      <c r="G61" s="31">
        <v>24544</v>
      </c>
      <c r="H61" s="32">
        <v>46387</v>
      </c>
      <c r="I61" s="33"/>
      <c r="J61" s="55">
        <f t="shared" si="4"/>
        <v>24544</v>
      </c>
      <c r="K61" s="61">
        <f t="shared" si="5"/>
        <v>0</v>
      </c>
      <c r="L61" s="56" t="str">
        <f t="shared" si="6"/>
        <v>Completo</v>
      </c>
      <c r="M61" s="34">
        <v>4111</v>
      </c>
      <c r="N61" s="35">
        <v>45967</v>
      </c>
    </row>
    <row r="62" spans="2:14" ht="43.5" customHeight="1" x14ac:dyDescent="0.3">
      <c r="B62" s="49">
        <v>53</v>
      </c>
      <c r="C62" s="28" t="s">
        <v>60</v>
      </c>
      <c r="D62" s="29" t="s">
        <v>335</v>
      </c>
      <c r="E62" s="44" t="s">
        <v>93</v>
      </c>
      <c r="F62" s="30">
        <v>45936</v>
      </c>
      <c r="G62" s="31">
        <v>11800</v>
      </c>
      <c r="H62" s="32">
        <v>46387</v>
      </c>
      <c r="I62" s="33"/>
      <c r="J62" s="55">
        <f t="shared" si="4"/>
        <v>11800</v>
      </c>
      <c r="K62" s="61">
        <f t="shared" si="5"/>
        <v>0</v>
      </c>
      <c r="L62" s="56" t="str">
        <f t="shared" si="6"/>
        <v>Completo</v>
      </c>
      <c r="M62" s="34">
        <v>4111</v>
      </c>
      <c r="N62" s="35">
        <v>45967</v>
      </c>
    </row>
    <row r="63" spans="2:14" ht="43.5" customHeight="1" x14ac:dyDescent="0.3">
      <c r="B63" s="49">
        <v>54</v>
      </c>
      <c r="C63" s="28" t="s">
        <v>31</v>
      </c>
      <c r="D63" s="29" t="s">
        <v>165</v>
      </c>
      <c r="E63" s="44" t="s">
        <v>166</v>
      </c>
      <c r="F63" s="30">
        <v>45937</v>
      </c>
      <c r="G63" s="31">
        <v>17485.88</v>
      </c>
      <c r="H63" s="32">
        <v>46387</v>
      </c>
      <c r="I63" s="33">
        <f>+G63-K63-J63</f>
        <v>0</v>
      </c>
      <c r="J63" s="55">
        <f t="shared" si="4"/>
        <v>0</v>
      </c>
      <c r="K63" s="61">
        <f t="shared" si="5"/>
        <v>17485.88</v>
      </c>
      <c r="L63" s="56" t="str">
        <f t="shared" si="6"/>
        <v>Pendiente</v>
      </c>
      <c r="M63" s="34"/>
      <c r="N63" s="35"/>
    </row>
    <row r="64" spans="2:14" ht="43.5" customHeight="1" x14ac:dyDescent="0.3">
      <c r="B64" s="49">
        <v>55</v>
      </c>
      <c r="C64" s="28" t="s">
        <v>31</v>
      </c>
      <c r="D64" s="29" t="s">
        <v>182</v>
      </c>
      <c r="E64" s="44" t="s">
        <v>183</v>
      </c>
      <c r="F64" s="30">
        <v>45937</v>
      </c>
      <c r="G64" s="31">
        <v>16507.54</v>
      </c>
      <c r="H64" s="32">
        <v>46387</v>
      </c>
      <c r="I64" s="33">
        <f>+G64-K64-J64</f>
        <v>0</v>
      </c>
      <c r="J64" s="55">
        <f t="shared" si="4"/>
        <v>0</v>
      </c>
      <c r="K64" s="61">
        <f t="shared" si="5"/>
        <v>16507.54</v>
      </c>
      <c r="L64" s="56" t="str">
        <f t="shared" si="6"/>
        <v>Pendiente</v>
      </c>
      <c r="M64" s="34"/>
      <c r="N64" s="35"/>
    </row>
    <row r="65" spans="2:14" ht="43.5" customHeight="1" x14ac:dyDescent="0.3">
      <c r="B65" s="49">
        <v>56</v>
      </c>
      <c r="C65" s="28" t="s">
        <v>31</v>
      </c>
      <c r="D65" s="29" t="s">
        <v>184</v>
      </c>
      <c r="E65" s="44" t="s">
        <v>185</v>
      </c>
      <c r="F65" s="30">
        <v>45937</v>
      </c>
      <c r="G65" s="31">
        <v>20177.93</v>
      </c>
      <c r="H65" s="32">
        <v>46387</v>
      </c>
      <c r="I65" s="33">
        <f>+G65-K65-J65</f>
        <v>0</v>
      </c>
      <c r="J65" s="55">
        <f t="shared" si="4"/>
        <v>0</v>
      </c>
      <c r="K65" s="61">
        <f t="shared" si="5"/>
        <v>20177.93</v>
      </c>
      <c r="L65" s="56" t="str">
        <f t="shared" si="6"/>
        <v>Pendiente</v>
      </c>
      <c r="M65" s="34"/>
      <c r="N65" s="35"/>
    </row>
    <row r="66" spans="2:14" ht="43.5" customHeight="1" x14ac:dyDescent="0.3">
      <c r="B66" s="49">
        <v>57</v>
      </c>
      <c r="C66" s="28" t="s">
        <v>243</v>
      </c>
      <c r="D66" s="29" t="s">
        <v>74</v>
      </c>
      <c r="E66" s="32" t="s">
        <v>97</v>
      </c>
      <c r="F66" s="30">
        <v>45937</v>
      </c>
      <c r="G66" s="31">
        <v>548700</v>
      </c>
      <c r="H66" s="32"/>
      <c r="I66" s="33"/>
      <c r="J66" s="55">
        <f t="shared" si="4"/>
        <v>548700</v>
      </c>
      <c r="K66" s="61">
        <f t="shared" si="5"/>
        <v>0</v>
      </c>
      <c r="L66" s="56" t="str">
        <f t="shared" si="6"/>
        <v>Completo</v>
      </c>
      <c r="M66" s="34">
        <v>4081</v>
      </c>
      <c r="N66" s="35">
        <v>45967</v>
      </c>
    </row>
    <row r="67" spans="2:14" ht="43.5" customHeight="1" x14ac:dyDescent="0.3">
      <c r="B67" s="49">
        <v>58</v>
      </c>
      <c r="C67" s="28" t="s">
        <v>31</v>
      </c>
      <c r="D67" s="29" t="s">
        <v>178</v>
      </c>
      <c r="E67" s="44" t="s">
        <v>179</v>
      </c>
      <c r="F67" s="30">
        <v>45939</v>
      </c>
      <c r="G67" s="31">
        <v>17672.62</v>
      </c>
      <c r="H67" s="32">
        <v>46387</v>
      </c>
      <c r="I67" s="33">
        <f t="shared" ref="I67:I73" si="7">+G67-K67-J67</f>
        <v>0</v>
      </c>
      <c r="J67" s="55">
        <f t="shared" si="4"/>
        <v>17672.62</v>
      </c>
      <c r="K67" s="61">
        <f t="shared" si="5"/>
        <v>0</v>
      </c>
      <c r="L67" s="56" t="str">
        <f t="shared" si="6"/>
        <v>Completo</v>
      </c>
      <c r="M67" s="34">
        <v>4495</v>
      </c>
      <c r="N67" s="35">
        <v>45988</v>
      </c>
    </row>
    <row r="68" spans="2:14" ht="56.25" customHeight="1" x14ac:dyDescent="0.3">
      <c r="B68" s="49">
        <v>59</v>
      </c>
      <c r="C68" s="28" t="s">
        <v>31</v>
      </c>
      <c r="D68" s="29" t="s">
        <v>186</v>
      </c>
      <c r="E68" s="44" t="s">
        <v>187</v>
      </c>
      <c r="F68" s="30">
        <v>45939</v>
      </c>
      <c r="G68" s="31">
        <v>8741.24</v>
      </c>
      <c r="H68" s="32">
        <v>46387</v>
      </c>
      <c r="I68" s="33">
        <f t="shared" si="7"/>
        <v>0</v>
      </c>
      <c r="J68" s="55">
        <f t="shared" si="4"/>
        <v>0</v>
      </c>
      <c r="K68" s="61">
        <f t="shared" si="5"/>
        <v>8741.24</v>
      </c>
      <c r="L68" s="56" t="str">
        <f t="shared" si="6"/>
        <v>Pendiente</v>
      </c>
      <c r="M68" s="34"/>
      <c r="N68" s="35"/>
    </row>
    <row r="69" spans="2:14" ht="60.75" customHeight="1" x14ac:dyDescent="0.3">
      <c r="B69" s="49">
        <v>60</v>
      </c>
      <c r="C69" s="28" t="s">
        <v>31</v>
      </c>
      <c r="D69" s="29" t="s">
        <v>176</v>
      </c>
      <c r="E69" s="44" t="s">
        <v>177</v>
      </c>
      <c r="F69" s="30">
        <v>45943</v>
      </c>
      <c r="G69" s="31">
        <v>54660.7</v>
      </c>
      <c r="H69" s="32">
        <v>46387</v>
      </c>
      <c r="I69" s="33">
        <f t="shared" si="7"/>
        <v>0</v>
      </c>
      <c r="J69" s="55">
        <f t="shared" si="4"/>
        <v>54660.7</v>
      </c>
      <c r="K69" s="61">
        <f t="shared" si="5"/>
        <v>0</v>
      </c>
      <c r="L69" s="56" t="str">
        <f t="shared" si="6"/>
        <v>Completo</v>
      </c>
      <c r="M69" s="34">
        <v>4495</v>
      </c>
      <c r="N69" s="35">
        <v>45988</v>
      </c>
    </row>
    <row r="70" spans="2:14" ht="63.75" customHeight="1" x14ac:dyDescent="0.3">
      <c r="B70" s="49">
        <v>61</v>
      </c>
      <c r="C70" s="28" t="s">
        <v>114</v>
      </c>
      <c r="D70" s="29" t="s">
        <v>118</v>
      </c>
      <c r="E70" s="44" t="s">
        <v>115</v>
      </c>
      <c r="F70" s="30">
        <v>45944</v>
      </c>
      <c r="G70" s="31">
        <v>29889.4</v>
      </c>
      <c r="H70" s="32">
        <v>46387</v>
      </c>
      <c r="I70" s="33">
        <f t="shared" si="7"/>
        <v>0</v>
      </c>
      <c r="J70" s="55">
        <f t="shared" si="4"/>
        <v>29889.4</v>
      </c>
      <c r="K70" s="61">
        <f t="shared" si="5"/>
        <v>0</v>
      </c>
      <c r="L70" s="56" t="str">
        <f t="shared" si="6"/>
        <v>Completo</v>
      </c>
      <c r="M70" s="34">
        <v>4413</v>
      </c>
      <c r="N70" s="35">
        <v>45987</v>
      </c>
    </row>
    <row r="71" spans="2:14" ht="43.5" customHeight="1" x14ac:dyDescent="0.3">
      <c r="B71" s="49">
        <v>62</v>
      </c>
      <c r="C71" s="28" t="s">
        <v>30</v>
      </c>
      <c r="D71" s="29" t="s">
        <v>119</v>
      </c>
      <c r="E71" s="44" t="s">
        <v>116</v>
      </c>
      <c r="F71" s="30">
        <v>45944</v>
      </c>
      <c r="G71" s="31">
        <v>33040</v>
      </c>
      <c r="H71" s="32">
        <v>46387</v>
      </c>
      <c r="I71" s="33">
        <f t="shared" si="7"/>
        <v>0</v>
      </c>
      <c r="J71" s="55">
        <f t="shared" si="4"/>
        <v>33040</v>
      </c>
      <c r="K71" s="61">
        <f t="shared" si="5"/>
        <v>0</v>
      </c>
      <c r="L71" s="56" t="str">
        <f t="shared" si="6"/>
        <v>Completo</v>
      </c>
      <c r="M71" s="34">
        <v>4166</v>
      </c>
      <c r="N71" s="35">
        <v>45972</v>
      </c>
    </row>
    <row r="72" spans="2:14" ht="43.5" customHeight="1" x14ac:dyDescent="0.3">
      <c r="B72" s="49">
        <v>63</v>
      </c>
      <c r="C72" s="28" t="s">
        <v>114</v>
      </c>
      <c r="D72" s="29" t="s">
        <v>130</v>
      </c>
      <c r="E72" s="44" t="s">
        <v>131</v>
      </c>
      <c r="F72" s="30">
        <v>45944</v>
      </c>
      <c r="G72" s="31">
        <v>417065.1</v>
      </c>
      <c r="H72" s="32">
        <v>46387</v>
      </c>
      <c r="I72" s="33">
        <f t="shared" si="7"/>
        <v>0</v>
      </c>
      <c r="J72" s="55">
        <f t="shared" si="4"/>
        <v>417065.1</v>
      </c>
      <c r="K72" s="61">
        <f t="shared" si="5"/>
        <v>0</v>
      </c>
      <c r="L72" s="56" t="str">
        <f t="shared" si="6"/>
        <v>Completo</v>
      </c>
      <c r="M72" s="34">
        <v>4180</v>
      </c>
      <c r="N72" s="35">
        <v>45972</v>
      </c>
    </row>
    <row r="73" spans="2:14" ht="61.5" customHeight="1" x14ac:dyDescent="0.3">
      <c r="B73" s="49">
        <v>64</v>
      </c>
      <c r="C73" s="28" t="s">
        <v>31</v>
      </c>
      <c r="D73" s="29" t="s">
        <v>163</v>
      </c>
      <c r="E73" s="44" t="s">
        <v>164</v>
      </c>
      <c r="F73" s="30">
        <v>45944</v>
      </c>
      <c r="G73" s="31">
        <v>34029.449999999997</v>
      </c>
      <c r="H73" s="32">
        <v>46022</v>
      </c>
      <c r="I73" s="33">
        <f t="shared" si="7"/>
        <v>0</v>
      </c>
      <c r="J73" s="55">
        <f t="shared" si="4"/>
        <v>0</v>
      </c>
      <c r="K73" s="61">
        <f t="shared" si="5"/>
        <v>34029.449999999997</v>
      </c>
      <c r="L73" s="56" t="str">
        <f t="shared" si="6"/>
        <v>Pendiente</v>
      </c>
      <c r="M73" s="34"/>
      <c r="N73" s="35"/>
    </row>
    <row r="74" spans="2:14" ht="43.5" customHeight="1" x14ac:dyDescent="0.3">
      <c r="B74" s="49">
        <v>65</v>
      </c>
      <c r="C74" s="28" t="s">
        <v>245</v>
      </c>
      <c r="D74" s="29" t="s">
        <v>340</v>
      </c>
      <c r="E74" s="44" t="s">
        <v>339</v>
      </c>
      <c r="F74" s="30">
        <v>45944</v>
      </c>
      <c r="G74" s="31">
        <v>42480</v>
      </c>
      <c r="H74" s="32">
        <v>46387</v>
      </c>
      <c r="I74" s="33"/>
      <c r="J74" s="55">
        <f>+G74</f>
        <v>42480</v>
      </c>
      <c r="K74" s="61">
        <v>0</v>
      </c>
      <c r="L74" s="56" t="str">
        <f t="shared" ref="L74:L105" si="8">IF(J74&gt;0,"Completo","Pendiente")</f>
        <v>Completo</v>
      </c>
      <c r="M74" s="34">
        <v>4118</v>
      </c>
      <c r="N74" s="35">
        <v>45967</v>
      </c>
    </row>
    <row r="75" spans="2:14" ht="43.5" customHeight="1" x14ac:dyDescent="0.3">
      <c r="B75" s="49">
        <v>66</v>
      </c>
      <c r="C75" s="28" t="s">
        <v>245</v>
      </c>
      <c r="D75" s="29" t="s">
        <v>341</v>
      </c>
      <c r="E75" s="44" t="s">
        <v>87</v>
      </c>
      <c r="F75" s="30">
        <v>45944</v>
      </c>
      <c r="G75" s="31">
        <v>49560</v>
      </c>
      <c r="H75" s="32">
        <v>46387</v>
      </c>
      <c r="I75" s="33"/>
      <c r="J75" s="55">
        <f t="shared" ref="J75:J104" si="9">IF(M75&gt;0,G75,0)</f>
        <v>49560</v>
      </c>
      <c r="K75" s="61">
        <f t="shared" ref="K75:K116" si="10">IF(J75&gt;0,0,G75)</f>
        <v>0</v>
      </c>
      <c r="L75" s="56" t="str">
        <f t="shared" si="8"/>
        <v>Completo</v>
      </c>
      <c r="M75" s="34">
        <v>4118</v>
      </c>
      <c r="N75" s="35">
        <v>45967</v>
      </c>
    </row>
    <row r="76" spans="2:14" ht="43.5" customHeight="1" x14ac:dyDescent="0.3">
      <c r="B76" s="49">
        <v>67</v>
      </c>
      <c r="C76" s="28" t="s">
        <v>31</v>
      </c>
      <c r="D76" s="29" t="s">
        <v>180</v>
      </c>
      <c r="E76" s="44" t="s">
        <v>181</v>
      </c>
      <c r="F76" s="30">
        <v>45945</v>
      </c>
      <c r="G76" s="31">
        <v>90852.05</v>
      </c>
      <c r="H76" s="32">
        <v>46387</v>
      </c>
      <c r="I76" s="33">
        <f>+G76-K76-J76</f>
        <v>0</v>
      </c>
      <c r="J76" s="55">
        <f t="shared" si="9"/>
        <v>0</v>
      </c>
      <c r="K76" s="61">
        <f t="shared" si="10"/>
        <v>90852.05</v>
      </c>
      <c r="L76" s="56" t="str">
        <f t="shared" si="8"/>
        <v>Pendiente</v>
      </c>
      <c r="M76" s="34"/>
      <c r="N76" s="35"/>
    </row>
    <row r="77" spans="2:14" ht="43.5" customHeight="1" x14ac:dyDescent="0.3">
      <c r="B77" s="49">
        <v>68</v>
      </c>
      <c r="C77" s="28" t="s">
        <v>64</v>
      </c>
      <c r="D77" s="29" t="s">
        <v>76</v>
      </c>
      <c r="E77" s="44" t="s">
        <v>99</v>
      </c>
      <c r="F77" s="30">
        <v>45946</v>
      </c>
      <c r="G77" s="31">
        <v>148332.88</v>
      </c>
      <c r="H77" s="32">
        <v>46022</v>
      </c>
      <c r="I77" s="33"/>
      <c r="J77" s="55">
        <f t="shared" si="9"/>
        <v>148332.88</v>
      </c>
      <c r="K77" s="61">
        <f t="shared" si="10"/>
        <v>0</v>
      </c>
      <c r="L77" s="56" t="str">
        <f t="shared" si="8"/>
        <v>Completo</v>
      </c>
      <c r="M77" s="34">
        <v>4090</v>
      </c>
      <c r="N77" s="35">
        <v>45967</v>
      </c>
    </row>
    <row r="78" spans="2:14" ht="43.5" customHeight="1" x14ac:dyDescent="0.3">
      <c r="B78" s="49">
        <v>69</v>
      </c>
      <c r="C78" s="28" t="s">
        <v>67</v>
      </c>
      <c r="D78" s="29" t="s">
        <v>78</v>
      </c>
      <c r="E78" s="44" t="s">
        <v>100</v>
      </c>
      <c r="F78" s="30">
        <v>45947</v>
      </c>
      <c r="G78" s="31">
        <v>324972</v>
      </c>
      <c r="H78" s="32">
        <v>46022</v>
      </c>
      <c r="I78" s="33"/>
      <c r="J78" s="55">
        <f t="shared" si="9"/>
        <v>324972</v>
      </c>
      <c r="K78" s="61">
        <f t="shared" si="10"/>
        <v>0</v>
      </c>
      <c r="L78" s="56" t="str">
        <f t="shared" si="8"/>
        <v>Completo</v>
      </c>
      <c r="M78" s="34">
        <v>4092</v>
      </c>
      <c r="N78" s="35">
        <v>45967</v>
      </c>
    </row>
    <row r="79" spans="2:14" ht="43.5" customHeight="1" x14ac:dyDescent="0.3">
      <c r="B79" s="49">
        <v>70</v>
      </c>
      <c r="C79" s="28" t="s">
        <v>57</v>
      </c>
      <c r="D79" s="29" t="s">
        <v>274</v>
      </c>
      <c r="E79" s="44" t="s">
        <v>95</v>
      </c>
      <c r="F79" s="30">
        <v>45950</v>
      </c>
      <c r="G79" s="31">
        <v>129800</v>
      </c>
      <c r="H79" s="32">
        <v>46387</v>
      </c>
      <c r="I79" s="33"/>
      <c r="J79" s="55">
        <f t="shared" si="9"/>
        <v>129800</v>
      </c>
      <c r="K79" s="61">
        <f t="shared" si="10"/>
        <v>0</v>
      </c>
      <c r="L79" s="56" t="str">
        <f t="shared" si="8"/>
        <v>Completo</v>
      </c>
      <c r="M79" s="34">
        <v>4085</v>
      </c>
      <c r="N79" s="35">
        <v>45967</v>
      </c>
    </row>
    <row r="80" spans="2:14" ht="52.5" customHeight="1" x14ac:dyDescent="0.3">
      <c r="B80" s="49">
        <v>71</v>
      </c>
      <c r="C80" s="28" t="s">
        <v>68</v>
      </c>
      <c r="D80" s="29" t="s">
        <v>332</v>
      </c>
      <c r="E80" s="44" t="s">
        <v>101</v>
      </c>
      <c r="F80" s="30">
        <v>45950</v>
      </c>
      <c r="G80" s="31">
        <v>1048187.76</v>
      </c>
      <c r="H80" s="32">
        <v>46387</v>
      </c>
      <c r="I80" s="33"/>
      <c r="J80" s="55">
        <f t="shared" si="9"/>
        <v>1048187.76</v>
      </c>
      <c r="K80" s="61">
        <f t="shared" si="10"/>
        <v>0</v>
      </c>
      <c r="L80" s="56" t="str">
        <f t="shared" si="8"/>
        <v>Completo</v>
      </c>
      <c r="M80" s="34">
        <v>4096</v>
      </c>
      <c r="N80" s="35">
        <v>45967</v>
      </c>
    </row>
    <row r="81" spans="2:14" ht="55.5" customHeight="1" x14ac:dyDescent="0.3">
      <c r="B81" s="49">
        <v>72</v>
      </c>
      <c r="C81" s="28" t="s">
        <v>68</v>
      </c>
      <c r="D81" s="29" t="s">
        <v>333</v>
      </c>
      <c r="E81" s="44" t="s">
        <v>102</v>
      </c>
      <c r="F81" s="30">
        <v>45950</v>
      </c>
      <c r="G81" s="31">
        <v>1048187.76</v>
      </c>
      <c r="H81" s="32">
        <v>46387</v>
      </c>
      <c r="I81" s="33"/>
      <c r="J81" s="55">
        <f t="shared" si="9"/>
        <v>1048187.76</v>
      </c>
      <c r="K81" s="61">
        <f t="shared" si="10"/>
        <v>0</v>
      </c>
      <c r="L81" s="56" t="str">
        <f t="shared" si="8"/>
        <v>Completo</v>
      </c>
      <c r="M81" s="34">
        <v>4096</v>
      </c>
      <c r="N81" s="35">
        <v>45967</v>
      </c>
    </row>
    <row r="82" spans="2:14" ht="61.5" customHeight="1" x14ac:dyDescent="0.3">
      <c r="B82" s="49">
        <v>73</v>
      </c>
      <c r="C82" s="28" t="s">
        <v>68</v>
      </c>
      <c r="D82" s="29" t="s">
        <v>334</v>
      </c>
      <c r="E82" s="44" t="s">
        <v>103</v>
      </c>
      <c r="F82" s="30">
        <v>45950</v>
      </c>
      <c r="G82" s="31">
        <v>1048187.76</v>
      </c>
      <c r="H82" s="32">
        <v>46387</v>
      </c>
      <c r="I82" s="33"/>
      <c r="J82" s="55">
        <f t="shared" si="9"/>
        <v>1048187.76</v>
      </c>
      <c r="K82" s="61">
        <f t="shared" si="10"/>
        <v>0</v>
      </c>
      <c r="L82" s="56" t="str">
        <f t="shared" si="8"/>
        <v>Completo</v>
      </c>
      <c r="M82" s="34">
        <v>4096</v>
      </c>
      <c r="N82" s="35">
        <v>45967</v>
      </c>
    </row>
    <row r="83" spans="2:14" ht="43.5" customHeight="1" x14ac:dyDescent="0.3">
      <c r="B83" s="49">
        <v>74</v>
      </c>
      <c r="C83" s="28" t="s">
        <v>66</v>
      </c>
      <c r="D83" s="29" t="s">
        <v>77</v>
      </c>
      <c r="E83" s="44" t="s">
        <v>94</v>
      </c>
      <c r="F83" s="30">
        <v>45951</v>
      </c>
      <c r="G83" s="31">
        <v>3828879.63</v>
      </c>
      <c r="H83" s="32">
        <v>46387</v>
      </c>
      <c r="I83" s="33"/>
      <c r="J83" s="55">
        <f t="shared" si="9"/>
        <v>3828879.63</v>
      </c>
      <c r="K83" s="61">
        <f t="shared" si="10"/>
        <v>0</v>
      </c>
      <c r="L83" s="56" t="str">
        <f t="shared" si="8"/>
        <v>Completo</v>
      </c>
      <c r="M83" s="34">
        <v>4108</v>
      </c>
      <c r="N83" s="35">
        <v>45967</v>
      </c>
    </row>
    <row r="84" spans="2:14" ht="43.5" customHeight="1" x14ac:dyDescent="0.3">
      <c r="B84" s="49">
        <v>75</v>
      </c>
      <c r="C84" s="28" t="s">
        <v>29</v>
      </c>
      <c r="D84" s="29" t="s">
        <v>75</v>
      </c>
      <c r="E84" s="44" t="s">
        <v>98</v>
      </c>
      <c r="F84" s="30">
        <v>45952</v>
      </c>
      <c r="G84" s="31">
        <v>12900</v>
      </c>
      <c r="H84" s="32"/>
      <c r="I84" s="33"/>
      <c r="J84" s="55">
        <f t="shared" si="9"/>
        <v>12900</v>
      </c>
      <c r="K84" s="61">
        <f t="shared" si="10"/>
        <v>0</v>
      </c>
      <c r="L84" s="56" t="str">
        <f t="shared" si="8"/>
        <v>Completo</v>
      </c>
      <c r="M84" s="34">
        <v>4075</v>
      </c>
      <c r="N84" s="35">
        <v>45967</v>
      </c>
    </row>
    <row r="85" spans="2:14" ht="43.5" customHeight="1" x14ac:dyDescent="0.3">
      <c r="B85" s="49">
        <v>76</v>
      </c>
      <c r="C85" s="28" t="s">
        <v>27</v>
      </c>
      <c r="D85" s="29" t="s">
        <v>188</v>
      </c>
      <c r="E85" s="44" t="s">
        <v>189</v>
      </c>
      <c r="F85" s="30">
        <v>45953</v>
      </c>
      <c r="G85" s="31">
        <v>369812</v>
      </c>
      <c r="H85" s="32">
        <v>46022</v>
      </c>
      <c r="I85" s="33">
        <f>+G85-K85-J85</f>
        <v>0</v>
      </c>
      <c r="J85" s="55">
        <f t="shared" si="9"/>
        <v>369812</v>
      </c>
      <c r="K85" s="61">
        <f t="shared" si="10"/>
        <v>0</v>
      </c>
      <c r="L85" s="56" t="str">
        <f t="shared" si="8"/>
        <v>Completo</v>
      </c>
      <c r="M85" s="34">
        <v>4227</v>
      </c>
      <c r="N85" s="35">
        <v>45973</v>
      </c>
    </row>
    <row r="86" spans="2:14" ht="43.5" customHeight="1" x14ac:dyDescent="0.3">
      <c r="B86" s="49">
        <v>77</v>
      </c>
      <c r="C86" s="28" t="s">
        <v>27</v>
      </c>
      <c r="D86" s="29" t="s">
        <v>283</v>
      </c>
      <c r="E86" s="44" t="s">
        <v>189</v>
      </c>
      <c r="F86" s="30">
        <v>45953</v>
      </c>
      <c r="G86" s="31">
        <v>369812</v>
      </c>
      <c r="H86" s="32">
        <v>46022</v>
      </c>
      <c r="I86" s="33"/>
      <c r="J86" s="55">
        <f t="shared" si="9"/>
        <v>369812</v>
      </c>
      <c r="K86" s="61">
        <f t="shared" si="10"/>
        <v>0</v>
      </c>
      <c r="L86" s="56" t="str">
        <f t="shared" si="8"/>
        <v>Completo</v>
      </c>
      <c r="M86" s="34" t="s">
        <v>211</v>
      </c>
      <c r="N86" s="35" t="s">
        <v>202</v>
      </c>
    </row>
    <row r="87" spans="2:14" ht="43.5" customHeight="1" x14ac:dyDescent="0.3">
      <c r="B87" s="49">
        <v>78</v>
      </c>
      <c r="C87" s="28" t="s">
        <v>190</v>
      </c>
      <c r="D87" s="29" t="s">
        <v>191</v>
      </c>
      <c r="E87" s="44" t="s">
        <v>192</v>
      </c>
      <c r="F87" s="30">
        <v>45954</v>
      </c>
      <c r="G87" s="31">
        <v>14868</v>
      </c>
      <c r="H87" s="32">
        <v>46387</v>
      </c>
      <c r="I87" s="33">
        <f>+G87-K87-J87</f>
        <v>0</v>
      </c>
      <c r="J87" s="55">
        <f t="shared" si="9"/>
        <v>14868</v>
      </c>
      <c r="K87" s="61">
        <f t="shared" si="10"/>
        <v>0</v>
      </c>
      <c r="L87" s="56" t="str">
        <f t="shared" si="8"/>
        <v>Completo</v>
      </c>
      <c r="M87" s="34">
        <v>4178</v>
      </c>
      <c r="N87" s="35">
        <v>45972</v>
      </c>
    </row>
    <row r="88" spans="2:14" ht="43.5" customHeight="1" x14ac:dyDescent="0.3">
      <c r="B88" s="49">
        <v>79</v>
      </c>
      <c r="C88" s="28" t="s">
        <v>34</v>
      </c>
      <c r="D88" s="29" t="s">
        <v>125</v>
      </c>
      <c r="E88" s="44" t="s">
        <v>126</v>
      </c>
      <c r="F88" s="30">
        <v>45957</v>
      </c>
      <c r="G88" s="31">
        <v>103250</v>
      </c>
      <c r="H88" s="32">
        <v>46387</v>
      </c>
      <c r="I88" s="33">
        <f>+G88-K88-J88</f>
        <v>0</v>
      </c>
      <c r="J88" s="55">
        <f t="shared" si="9"/>
        <v>103250</v>
      </c>
      <c r="K88" s="61">
        <f t="shared" si="10"/>
        <v>0</v>
      </c>
      <c r="L88" s="56" t="str">
        <f t="shared" si="8"/>
        <v>Completo</v>
      </c>
      <c r="M88" s="34">
        <v>4231</v>
      </c>
      <c r="N88" s="35">
        <v>45973</v>
      </c>
    </row>
    <row r="89" spans="2:14" ht="43.5" customHeight="1" x14ac:dyDescent="0.3">
      <c r="B89" s="49">
        <v>80</v>
      </c>
      <c r="C89" s="28" t="s">
        <v>127</v>
      </c>
      <c r="D89" s="29" t="s">
        <v>128</v>
      </c>
      <c r="E89" s="44" t="s">
        <v>129</v>
      </c>
      <c r="F89" s="30">
        <v>45957</v>
      </c>
      <c r="G89" s="31">
        <v>1807270.6</v>
      </c>
      <c r="H89" s="32">
        <v>46022</v>
      </c>
      <c r="I89" s="33">
        <f>+G89-K89-J89</f>
        <v>0</v>
      </c>
      <c r="J89" s="55">
        <f t="shared" si="9"/>
        <v>1807270.6</v>
      </c>
      <c r="K89" s="61">
        <f t="shared" si="10"/>
        <v>0</v>
      </c>
      <c r="L89" s="56" t="str">
        <f t="shared" si="8"/>
        <v>Completo</v>
      </c>
      <c r="M89" s="34">
        <v>4486</v>
      </c>
      <c r="N89" s="35">
        <v>45988</v>
      </c>
    </row>
    <row r="90" spans="2:14" ht="43.5" customHeight="1" x14ac:dyDescent="0.3">
      <c r="B90" s="49">
        <v>81</v>
      </c>
      <c r="C90" s="28" t="s">
        <v>132</v>
      </c>
      <c r="D90" s="29" t="s">
        <v>133</v>
      </c>
      <c r="E90" s="44" t="s">
        <v>134</v>
      </c>
      <c r="F90" s="30">
        <v>45957</v>
      </c>
      <c r="G90" s="31">
        <v>26550</v>
      </c>
      <c r="H90" s="32">
        <v>46387</v>
      </c>
      <c r="I90" s="33">
        <f>+G90-K90-J90</f>
        <v>0</v>
      </c>
      <c r="J90" s="55">
        <f t="shared" si="9"/>
        <v>26550</v>
      </c>
      <c r="K90" s="61">
        <f t="shared" si="10"/>
        <v>0</v>
      </c>
      <c r="L90" s="56" t="str">
        <f t="shared" si="8"/>
        <v>Completo</v>
      </c>
      <c r="M90" s="34">
        <v>4175</v>
      </c>
      <c r="N90" s="35">
        <v>45972</v>
      </c>
    </row>
    <row r="91" spans="2:14" ht="57" customHeight="1" x14ac:dyDescent="0.3">
      <c r="B91" s="49">
        <v>82</v>
      </c>
      <c r="C91" s="28" t="s">
        <v>263</v>
      </c>
      <c r="D91" s="29" t="s">
        <v>302</v>
      </c>
      <c r="E91" s="44" t="s">
        <v>129</v>
      </c>
      <c r="F91" s="30">
        <v>45957</v>
      </c>
      <c r="G91" s="31">
        <v>1730691.34</v>
      </c>
      <c r="H91" s="32">
        <v>46022</v>
      </c>
      <c r="I91" s="33"/>
      <c r="J91" s="55">
        <f t="shared" si="9"/>
        <v>1730691.34</v>
      </c>
      <c r="K91" s="61">
        <f t="shared" si="10"/>
        <v>0</v>
      </c>
      <c r="L91" s="56" t="str">
        <f t="shared" si="8"/>
        <v>Completo</v>
      </c>
      <c r="M91" s="34" t="s">
        <v>231</v>
      </c>
      <c r="N91" s="35" t="s">
        <v>209</v>
      </c>
    </row>
    <row r="92" spans="2:14" ht="43.5" customHeight="1" x14ac:dyDescent="0.3">
      <c r="B92" s="49">
        <v>83</v>
      </c>
      <c r="C92" s="28" t="s">
        <v>193</v>
      </c>
      <c r="D92" s="29" t="s">
        <v>110</v>
      </c>
      <c r="E92" s="44" t="s">
        <v>111</v>
      </c>
      <c r="F92" s="30">
        <v>45959</v>
      </c>
      <c r="G92" s="31">
        <v>107026</v>
      </c>
      <c r="H92" s="32">
        <v>46387</v>
      </c>
      <c r="I92" s="33">
        <f>+G92-K92-J92</f>
        <v>0</v>
      </c>
      <c r="J92" s="55">
        <f t="shared" si="9"/>
        <v>107026</v>
      </c>
      <c r="K92" s="61">
        <f t="shared" si="10"/>
        <v>0</v>
      </c>
      <c r="L92" s="56" t="str">
        <f t="shared" si="8"/>
        <v>Completo</v>
      </c>
      <c r="M92" s="34">
        <v>4262</v>
      </c>
      <c r="N92" s="35">
        <v>45975</v>
      </c>
    </row>
    <row r="93" spans="2:14" ht="43.5" customHeight="1" x14ac:dyDescent="0.3">
      <c r="B93" s="49">
        <v>84</v>
      </c>
      <c r="C93" s="28" t="s">
        <v>193</v>
      </c>
      <c r="D93" s="29" t="s">
        <v>201</v>
      </c>
      <c r="E93" s="44" t="s">
        <v>113</v>
      </c>
      <c r="F93" s="30">
        <v>45959</v>
      </c>
      <c r="G93" s="31">
        <v>87674</v>
      </c>
      <c r="H93" s="32">
        <v>46387</v>
      </c>
      <c r="I93" s="33">
        <f>+G93-K93-J93</f>
        <v>0</v>
      </c>
      <c r="J93" s="55">
        <f t="shared" si="9"/>
        <v>87674</v>
      </c>
      <c r="K93" s="61">
        <f t="shared" si="10"/>
        <v>0</v>
      </c>
      <c r="L93" s="56" t="str">
        <f t="shared" si="8"/>
        <v>Completo</v>
      </c>
      <c r="M93" s="34">
        <v>4443</v>
      </c>
      <c r="N93" s="35">
        <v>45987</v>
      </c>
    </row>
    <row r="94" spans="2:14" ht="43.5" customHeight="1" x14ac:dyDescent="0.3">
      <c r="B94" s="49">
        <v>85</v>
      </c>
      <c r="C94" s="28" t="s">
        <v>122</v>
      </c>
      <c r="D94" s="29" t="s">
        <v>123</v>
      </c>
      <c r="E94" s="44" t="s">
        <v>124</v>
      </c>
      <c r="F94" s="30">
        <v>45959</v>
      </c>
      <c r="G94" s="31">
        <v>101480</v>
      </c>
      <c r="H94" s="32">
        <v>46387</v>
      </c>
      <c r="I94" s="33">
        <f>+G94-K94-J94</f>
        <v>0</v>
      </c>
      <c r="J94" s="55">
        <f t="shared" si="9"/>
        <v>101480</v>
      </c>
      <c r="K94" s="61">
        <f t="shared" si="10"/>
        <v>0</v>
      </c>
      <c r="L94" s="56" t="str">
        <f t="shared" si="8"/>
        <v>Completo</v>
      </c>
      <c r="M94" s="34">
        <v>4255</v>
      </c>
      <c r="N94" s="35">
        <v>45975</v>
      </c>
    </row>
    <row r="95" spans="2:14" ht="43.5" customHeight="1" x14ac:dyDescent="0.3">
      <c r="B95" s="49">
        <v>86</v>
      </c>
      <c r="C95" s="28" t="s">
        <v>243</v>
      </c>
      <c r="D95" s="29" t="s">
        <v>279</v>
      </c>
      <c r="E95" s="44" t="s">
        <v>344</v>
      </c>
      <c r="F95" s="30">
        <v>45960</v>
      </c>
      <c r="G95" s="31">
        <v>224200</v>
      </c>
      <c r="H95" s="32">
        <v>46387</v>
      </c>
      <c r="I95" s="33"/>
      <c r="J95" s="55">
        <f t="shared" si="9"/>
        <v>224200</v>
      </c>
      <c r="K95" s="61">
        <f t="shared" si="10"/>
        <v>0</v>
      </c>
      <c r="L95" s="56" t="str">
        <f t="shared" si="8"/>
        <v>Completo</v>
      </c>
      <c r="M95" s="34">
        <v>4209</v>
      </c>
      <c r="N95" s="35">
        <v>45973</v>
      </c>
    </row>
    <row r="96" spans="2:14" ht="43.5" customHeight="1" x14ac:dyDescent="0.3">
      <c r="B96" s="49">
        <v>87</v>
      </c>
      <c r="C96" s="28" t="s">
        <v>65</v>
      </c>
      <c r="D96" s="29" t="s">
        <v>80</v>
      </c>
      <c r="E96" s="44" t="s">
        <v>105</v>
      </c>
      <c r="F96" s="30">
        <v>45961</v>
      </c>
      <c r="G96" s="31">
        <v>11982043.26</v>
      </c>
      <c r="H96" s="32"/>
      <c r="I96" s="33"/>
      <c r="J96" s="55">
        <f t="shared" si="9"/>
        <v>11982043.26</v>
      </c>
      <c r="K96" s="61">
        <f t="shared" si="10"/>
        <v>0</v>
      </c>
      <c r="L96" s="56" t="str">
        <f t="shared" si="8"/>
        <v>Completo</v>
      </c>
      <c r="M96" s="34">
        <v>4077</v>
      </c>
      <c r="N96" s="35">
        <v>45967</v>
      </c>
    </row>
    <row r="97" spans="2:14" ht="43.5" customHeight="1" x14ac:dyDescent="0.3">
      <c r="B97" s="49">
        <v>88</v>
      </c>
      <c r="C97" s="28" t="s">
        <v>63</v>
      </c>
      <c r="D97" s="29" t="s">
        <v>81</v>
      </c>
      <c r="E97" s="44" t="s">
        <v>106</v>
      </c>
      <c r="F97" s="30">
        <v>45961</v>
      </c>
      <c r="G97" s="31">
        <v>9934676.4499999993</v>
      </c>
      <c r="H97" s="32">
        <v>46387</v>
      </c>
      <c r="I97" s="33"/>
      <c r="J97" s="55">
        <f t="shared" si="9"/>
        <v>9934676.4499999993</v>
      </c>
      <c r="K97" s="61">
        <f t="shared" si="10"/>
        <v>0</v>
      </c>
      <c r="L97" s="56" t="str">
        <f t="shared" si="8"/>
        <v>Completo</v>
      </c>
      <c r="M97" s="34">
        <v>4088</v>
      </c>
      <c r="N97" s="35">
        <v>45967</v>
      </c>
    </row>
    <row r="98" spans="2:14" ht="43.5" customHeight="1" x14ac:dyDescent="0.3">
      <c r="B98" s="49">
        <v>89</v>
      </c>
      <c r="C98" s="28" t="s">
        <v>71</v>
      </c>
      <c r="D98" s="29" t="s">
        <v>85</v>
      </c>
      <c r="E98" s="44" t="s">
        <v>109</v>
      </c>
      <c r="F98" s="30">
        <v>45961</v>
      </c>
      <c r="G98" s="31">
        <v>23607119.77</v>
      </c>
      <c r="H98" s="32">
        <v>46022</v>
      </c>
      <c r="I98" s="33"/>
      <c r="J98" s="55">
        <f t="shared" si="9"/>
        <v>23607119.77</v>
      </c>
      <c r="K98" s="61">
        <f t="shared" si="10"/>
        <v>0</v>
      </c>
      <c r="L98" s="56" t="str">
        <f t="shared" si="8"/>
        <v>Completo</v>
      </c>
      <c r="M98" s="34">
        <v>4094</v>
      </c>
      <c r="N98" s="35">
        <v>45967</v>
      </c>
    </row>
    <row r="99" spans="2:14" ht="66" customHeight="1" x14ac:dyDescent="0.3">
      <c r="B99" s="49">
        <v>90</v>
      </c>
      <c r="C99" s="28" t="s">
        <v>69</v>
      </c>
      <c r="D99" s="29" t="s">
        <v>79</v>
      </c>
      <c r="E99" s="44" t="s">
        <v>104</v>
      </c>
      <c r="F99" s="30">
        <v>45961</v>
      </c>
      <c r="G99" s="31">
        <v>1820526.13</v>
      </c>
      <c r="H99" s="32">
        <v>46022</v>
      </c>
      <c r="I99" s="33"/>
      <c r="J99" s="55">
        <f t="shared" si="9"/>
        <v>1820526.13</v>
      </c>
      <c r="K99" s="61">
        <f t="shared" si="10"/>
        <v>0</v>
      </c>
      <c r="L99" s="56" t="str">
        <f t="shared" si="8"/>
        <v>Completo</v>
      </c>
      <c r="M99" s="34">
        <v>4099</v>
      </c>
      <c r="N99" s="35">
        <v>45967</v>
      </c>
    </row>
    <row r="100" spans="2:14" ht="43.5" customHeight="1" x14ac:dyDescent="0.3">
      <c r="B100" s="49">
        <v>91</v>
      </c>
      <c r="C100" s="28" t="s">
        <v>61</v>
      </c>
      <c r="D100" s="29" t="s">
        <v>82</v>
      </c>
      <c r="E100" s="44" t="s">
        <v>99</v>
      </c>
      <c r="F100" s="30">
        <v>45961</v>
      </c>
      <c r="G100" s="31">
        <v>13850676.109999999</v>
      </c>
      <c r="H100" s="32">
        <v>46387</v>
      </c>
      <c r="I100" s="33"/>
      <c r="J100" s="55">
        <f t="shared" si="9"/>
        <v>13850676.109999999</v>
      </c>
      <c r="K100" s="61">
        <f t="shared" si="10"/>
        <v>0</v>
      </c>
      <c r="L100" s="56" t="str">
        <f t="shared" si="8"/>
        <v>Completo</v>
      </c>
      <c r="M100" s="34">
        <v>4100</v>
      </c>
      <c r="N100" s="35">
        <v>45967</v>
      </c>
    </row>
    <row r="101" spans="2:14" ht="52.5" customHeight="1" x14ac:dyDescent="0.3">
      <c r="B101" s="49">
        <v>92</v>
      </c>
      <c r="C101" s="28" t="s">
        <v>70</v>
      </c>
      <c r="D101" s="29" t="s">
        <v>83</v>
      </c>
      <c r="E101" s="44" t="s">
        <v>107</v>
      </c>
      <c r="F101" s="30">
        <v>45961</v>
      </c>
      <c r="G101" s="31">
        <v>8299374.5999999996</v>
      </c>
      <c r="H101" s="32">
        <v>46387</v>
      </c>
      <c r="I101" s="33"/>
      <c r="J101" s="55">
        <f t="shared" si="9"/>
        <v>8299374.5999999996</v>
      </c>
      <c r="K101" s="61">
        <f t="shared" si="10"/>
        <v>0</v>
      </c>
      <c r="L101" s="56" t="str">
        <f t="shared" si="8"/>
        <v>Completo</v>
      </c>
      <c r="M101" s="34">
        <v>4104</v>
      </c>
      <c r="N101" s="35">
        <v>45967</v>
      </c>
    </row>
    <row r="102" spans="2:14" ht="43.5" customHeight="1" x14ac:dyDescent="0.3">
      <c r="B102" s="49">
        <v>93</v>
      </c>
      <c r="C102" s="28" t="s">
        <v>244</v>
      </c>
      <c r="D102" s="29" t="s">
        <v>84</v>
      </c>
      <c r="E102" s="44" t="s">
        <v>108</v>
      </c>
      <c r="F102" s="30">
        <v>45961</v>
      </c>
      <c r="G102" s="31">
        <v>18119039.280000001</v>
      </c>
      <c r="H102" s="32">
        <v>46387</v>
      </c>
      <c r="I102" s="33"/>
      <c r="J102" s="55">
        <f t="shared" si="9"/>
        <v>18119039.280000001</v>
      </c>
      <c r="K102" s="61">
        <f t="shared" si="10"/>
        <v>0</v>
      </c>
      <c r="L102" s="56" t="str">
        <f t="shared" si="8"/>
        <v>Completo</v>
      </c>
      <c r="M102" s="34">
        <v>4106</v>
      </c>
      <c r="N102" s="35">
        <v>45967</v>
      </c>
    </row>
    <row r="103" spans="2:14" ht="43.5" customHeight="1" x14ac:dyDescent="0.3">
      <c r="B103" s="49">
        <v>94</v>
      </c>
      <c r="C103" s="28" t="s">
        <v>55</v>
      </c>
      <c r="D103" s="29" t="s">
        <v>277</v>
      </c>
      <c r="E103" s="44" t="s">
        <v>342</v>
      </c>
      <c r="F103" s="30">
        <v>45962</v>
      </c>
      <c r="G103" s="31">
        <v>2132352.02</v>
      </c>
      <c r="H103" s="32">
        <v>46387</v>
      </c>
      <c r="I103" s="33"/>
      <c r="J103" s="55">
        <f t="shared" si="9"/>
        <v>2132352.02</v>
      </c>
      <c r="K103" s="61">
        <f t="shared" si="10"/>
        <v>0</v>
      </c>
      <c r="L103" s="56" t="str">
        <f t="shared" si="8"/>
        <v>Completo</v>
      </c>
      <c r="M103" s="34">
        <v>4157</v>
      </c>
      <c r="N103" s="35">
        <v>45972</v>
      </c>
    </row>
    <row r="104" spans="2:14" ht="43.5" customHeight="1" x14ac:dyDescent="0.3">
      <c r="B104" s="49">
        <v>95</v>
      </c>
      <c r="C104" s="28" t="s">
        <v>193</v>
      </c>
      <c r="D104" s="29" t="s">
        <v>200</v>
      </c>
      <c r="E104" s="44" t="s">
        <v>112</v>
      </c>
      <c r="F104" s="30">
        <v>45964</v>
      </c>
      <c r="G104" s="31">
        <v>89326</v>
      </c>
      <c r="H104" s="32">
        <v>46387</v>
      </c>
      <c r="I104" s="33">
        <f>+G104-K104-J104</f>
        <v>0</v>
      </c>
      <c r="J104" s="55">
        <f t="shared" si="9"/>
        <v>89326</v>
      </c>
      <c r="K104" s="61">
        <f t="shared" si="10"/>
        <v>0</v>
      </c>
      <c r="L104" s="56" t="str">
        <f t="shared" si="8"/>
        <v>Completo</v>
      </c>
      <c r="M104" s="34">
        <v>4443</v>
      </c>
      <c r="N104" s="35">
        <v>45987</v>
      </c>
    </row>
    <row r="105" spans="2:14" ht="59.25" customHeight="1" x14ac:dyDescent="0.3">
      <c r="B105" s="49">
        <v>96</v>
      </c>
      <c r="C105" s="28" t="s">
        <v>31</v>
      </c>
      <c r="D105" s="29" t="s">
        <v>198</v>
      </c>
      <c r="E105" s="44" t="s">
        <v>197</v>
      </c>
      <c r="F105" s="30">
        <v>45964</v>
      </c>
      <c r="G105" s="31">
        <v>76046.23</v>
      </c>
      <c r="H105" s="32">
        <v>46022</v>
      </c>
      <c r="I105" s="55">
        <v>0</v>
      </c>
      <c r="J105" s="61">
        <f>+G105</f>
        <v>76046.23</v>
      </c>
      <c r="K105" s="61">
        <f t="shared" si="10"/>
        <v>0</v>
      </c>
      <c r="L105" s="56" t="str">
        <f t="shared" si="8"/>
        <v>Completo</v>
      </c>
      <c r="M105" s="34">
        <v>4495</v>
      </c>
      <c r="N105" s="35">
        <v>45988</v>
      </c>
    </row>
    <row r="106" spans="2:14" ht="43.5" customHeight="1" x14ac:dyDescent="0.3">
      <c r="B106" s="49">
        <v>97</v>
      </c>
      <c r="C106" s="28" t="s">
        <v>248</v>
      </c>
      <c r="D106" s="29" t="s">
        <v>282</v>
      </c>
      <c r="E106" s="44" t="s">
        <v>86</v>
      </c>
      <c r="F106" s="30">
        <v>45964</v>
      </c>
      <c r="G106" s="31">
        <v>26550</v>
      </c>
      <c r="H106" s="32">
        <v>46387</v>
      </c>
      <c r="I106" s="33"/>
      <c r="J106" s="55">
        <f t="shared" ref="J106:J116" si="11">IF(M106&gt;0,G106,0)</f>
        <v>26550</v>
      </c>
      <c r="K106" s="61">
        <f t="shared" si="10"/>
        <v>0</v>
      </c>
      <c r="L106" s="56" t="str">
        <f t="shared" ref="L106:L137" si="12">IF(J106&gt;0,"Completo","Pendiente")</f>
        <v>Completo</v>
      </c>
      <c r="M106" s="34">
        <v>4221</v>
      </c>
      <c r="N106" s="35">
        <v>45973</v>
      </c>
    </row>
    <row r="107" spans="2:14" ht="43.5" customHeight="1" x14ac:dyDescent="0.3">
      <c r="B107" s="49">
        <v>98</v>
      </c>
      <c r="C107" s="28" t="s">
        <v>59</v>
      </c>
      <c r="D107" s="29" t="s">
        <v>284</v>
      </c>
      <c r="E107" s="44" t="s">
        <v>347</v>
      </c>
      <c r="F107" s="30">
        <v>45964</v>
      </c>
      <c r="G107" s="31">
        <v>790</v>
      </c>
      <c r="H107" s="32">
        <v>46012</v>
      </c>
      <c r="I107" s="33"/>
      <c r="J107" s="55">
        <f t="shared" si="11"/>
        <v>790</v>
      </c>
      <c r="K107" s="61">
        <f t="shared" si="10"/>
        <v>0</v>
      </c>
      <c r="L107" s="56" t="str">
        <f t="shared" si="12"/>
        <v>Completo</v>
      </c>
      <c r="M107" s="34" t="s">
        <v>212</v>
      </c>
      <c r="N107" s="35" t="s">
        <v>202</v>
      </c>
    </row>
    <row r="108" spans="2:14" ht="43.5" customHeight="1" x14ac:dyDescent="0.3">
      <c r="B108" s="49">
        <v>99</v>
      </c>
      <c r="C108" s="28" t="s">
        <v>31</v>
      </c>
      <c r="D108" s="29" t="s">
        <v>400</v>
      </c>
      <c r="E108" s="44" t="s">
        <v>401</v>
      </c>
      <c r="F108" s="30">
        <v>45964</v>
      </c>
      <c r="G108" s="31">
        <v>14660.96</v>
      </c>
      <c r="H108" s="32">
        <v>46387</v>
      </c>
      <c r="I108" s="33"/>
      <c r="J108" s="55">
        <f t="shared" si="11"/>
        <v>0</v>
      </c>
      <c r="K108" s="61">
        <f t="shared" si="10"/>
        <v>14660.96</v>
      </c>
      <c r="L108" s="56" t="str">
        <f t="shared" si="12"/>
        <v>Pendiente</v>
      </c>
      <c r="M108" s="34"/>
      <c r="N108" s="35"/>
    </row>
    <row r="109" spans="2:14" ht="58.5" customHeight="1" x14ac:dyDescent="0.3">
      <c r="B109" s="49">
        <v>100</v>
      </c>
      <c r="C109" s="28" t="s">
        <v>31</v>
      </c>
      <c r="D109" s="29" t="s">
        <v>402</v>
      </c>
      <c r="E109" s="44" t="s">
        <v>403</v>
      </c>
      <c r="F109" s="30">
        <v>45964</v>
      </c>
      <c r="G109" s="31">
        <v>23428.36</v>
      </c>
      <c r="H109" s="32">
        <v>46387</v>
      </c>
      <c r="I109" s="33"/>
      <c r="J109" s="55">
        <f t="shared" si="11"/>
        <v>0</v>
      </c>
      <c r="K109" s="61">
        <f t="shared" si="10"/>
        <v>23428.36</v>
      </c>
      <c r="L109" s="56" t="str">
        <f t="shared" si="12"/>
        <v>Pendiente</v>
      </c>
      <c r="M109" s="34"/>
      <c r="N109" s="35"/>
    </row>
    <row r="110" spans="2:14" ht="43.5" customHeight="1" x14ac:dyDescent="0.3">
      <c r="B110" s="49">
        <v>101</v>
      </c>
      <c r="C110" s="28" t="s">
        <v>31</v>
      </c>
      <c r="D110" s="29" t="s">
        <v>452</v>
      </c>
      <c r="E110" s="44" t="s">
        <v>408</v>
      </c>
      <c r="F110" s="30">
        <v>45964</v>
      </c>
      <c r="G110" s="31">
        <v>76046.23</v>
      </c>
      <c r="H110" s="32">
        <v>46387</v>
      </c>
      <c r="I110" s="33"/>
      <c r="J110" s="55">
        <f t="shared" si="11"/>
        <v>0</v>
      </c>
      <c r="K110" s="61">
        <f t="shared" si="10"/>
        <v>76046.23</v>
      </c>
      <c r="L110" s="56" t="str">
        <f t="shared" si="12"/>
        <v>Pendiente</v>
      </c>
      <c r="M110" s="34"/>
      <c r="N110" s="35"/>
    </row>
    <row r="111" spans="2:14" ht="64.5" customHeight="1" x14ac:dyDescent="0.3">
      <c r="B111" s="49">
        <v>102</v>
      </c>
      <c r="C111" s="28" t="s">
        <v>252</v>
      </c>
      <c r="D111" s="29" t="s">
        <v>289</v>
      </c>
      <c r="E111" s="44" t="s">
        <v>352</v>
      </c>
      <c r="F111" s="30">
        <v>45965</v>
      </c>
      <c r="G111" s="31">
        <v>300000</v>
      </c>
      <c r="H111" s="32">
        <v>46022</v>
      </c>
      <c r="I111" s="33"/>
      <c r="J111" s="55">
        <f t="shared" si="11"/>
        <v>300000</v>
      </c>
      <c r="K111" s="61">
        <f t="shared" si="10"/>
        <v>0</v>
      </c>
      <c r="L111" s="56" t="str">
        <f t="shared" si="12"/>
        <v>Completo</v>
      </c>
      <c r="M111" s="34" t="s">
        <v>217</v>
      </c>
      <c r="N111" s="35" t="s">
        <v>205</v>
      </c>
    </row>
    <row r="112" spans="2:14" ht="43.5" customHeight="1" x14ac:dyDescent="0.3">
      <c r="B112" s="49">
        <v>103</v>
      </c>
      <c r="C112" s="28" t="s">
        <v>246</v>
      </c>
      <c r="D112" s="29" t="s">
        <v>278</v>
      </c>
      <c r="E112" s="44" t="s">
        <v>343</v>
      </c>
      <c r="F112" s="30">
        <v>45966</v>
      </c>
      <c r="G112" s="31">
        <v>35400</v>
      </c>
      <c r="H112" s="32">
        <v>46387</v>
      </c>
      <c r="I112" s="33"/>
      <c r="J112" s="55">
        <f t="shared" si="11"/>
        <v>35400</v>
      </c>
      <c r="K112" s="61">
        <f t="shared" si="10"/>
        <v>0</v>
      </c>
      <c r="L112" s="56" t="str">
        <f t="shared" si="12"/>
        <v>Completo</v>
      </c>
      <c r="M112" s="34">
        <v>4198</v>
      </c>
      <c r="N112" s="35">
        <v>45973</v>
      </c>
    </row>
    <row r="113" spans="2:14" ht="43.5" customHeight="1" x14ac:dyDescent="0.3">
      <c r="B113" s="49">
        <v>104</v>
      </c>
      <c r="C113" s="28" t="s">
        <v>246</v>
      </c>
      <c r="D113" s="29" t="s">
        <v>280</v>
      </c>
      <c r="E113" s="44" t="s">
        <v>346</v>
      </c>
      <c r="F113" s="30">
        <v>45966</v>
      </c>
      <c r="G113" s="31">
        <v>35400</v>
      </c>
      <c r="H113" s="32">
        <v>46387</v>
      </c>
      <c r="I113" s="33"/>
      <c r="J113" s="55">
        <f t="shared" si="11"/>
        <v>35400</v>
      </c>
      <c r="K113" s="61">
        <f t="shared" si="10"/>
        <v>0</v>
      </c>
      <c r="L113" s="56" t="str">
        <f t="shared" si="12"/>
        <v>Completo</v>
      </c>
      <c r="M113" s="34">
        <v>4213</v>
      </c>
      <c r="N113" s="35">
        <v>45973</v>
      </c>
    </row>
    <row r="114" spans="2:14" ht="43.5" customHeight="1" x14ac:dyDescent="0.3">
      <c r="B114" s="49">
        <v>105</v>
      </c>
      <c r="C114" s="28" t="s">
        <v>31</v>
      </c>
      <c r="D114" s="29" t="s">
        <v>398</v>
      </c>
      <c r="E114" s="44" t="s">
        <v>399</v>
      </c>
      <c r="F114" s="30">
        <v>45966</v>
      </c>
      <c r="G114" s="31">
        <v>25636.880000000001</v>
      </c>
      <c r="H114" s="32">
        <v>46387</v>
      </c>
      <c r="I114" s="33"/>
      <c r="J114" s="55">
        <f t="shared" si="11"/>
        <v>0</v>
      </c>
      <c r="K114" s="61">
        <f t="shared" si="10"/>
        <v>25636.880000000001</v>
      </c>
      <c r="L114" s="56" t="str">
        <f t="shared" si="12"/>
        <v>Pendiente</v>
      </c>
      <c r="M114" s="34"/>
      <c r="N114" s="35"/>
    </row>
    <row r="115" spans="2:14" ht="43.5" customHeight="1" x14ac:dyDescent="0.3">
      <c r="B115" s="49">
        <v>106</v>
      </c>
      <c r="C115" s="28" t="s">
        <v>31</v>
      </c>
      <c r="D115" s="29" t="s">
        <v>404</v>
      </c>
      <c r="E115" s="44" t="s">
        <v>405</v>
      </c>
      <c r="F115" s="30">
        <v>45966</v>
      </c>
      <c r="G115" s="31">
        <v>35497.589999999997</v>
      </c>
      <c r="H115" s="32">
        <v>46387</v>
      </c>
      <c r="I115" s="33"/>
      <c r="J115" s="55">
        <f t="shared" si="11"/>
        <v>0</v>
      </c>
      <c r="K115" s="61">
        <f t="shared" si="10"/>
        <v>35497.589999999997</v>
      </c>
      <c r="L115" s="56" t="str">
        <f t="shared" si="12"/>
        <v>Pendiente</v>
      </c>
      <c r="M115" s="34"/>
      <c r="N115" s="35"/>
    </row>
    <row r="116" spans="2:14" ht="43.5" customHeight="1" x14ac:dyDescent="0.3">
      <c r="B116" s="49">
        <v>107</v>
      </c>
      <c r="C116" s="28" t="s">
        <v>31</v>
      </c>
      <c r="D116" s="29" t="s">
        <v>406</v>
      </c>
      <c r="E116" s="44" t="s">
        <v>407</v>
      </c>
      <c r="F116" s="30">
        <v>45966</v>
      </c>
      <c r="G116" s="31">
        <v>35309.01</v>
      </c>
      <c r="H116" s="32">
        <v>46387</v>
      </c>
      <c r="I116" s="33"/>
      <c r="J116" s="55">
        <f t="shared" si="11"/>
        <v>0</v>
      </c>
      <c r="K116" s="61">
        <f t="shared" si="10"/>
        <v>35309.01</v>
      </c>
      <c r="L116" s="56" t="str">
        <f t="shared" si="12"/>
        <v>Pendiente</v>
      </c>
      <c r="M116" s="34"/>
      <c r="N116" s="35"/>
    </row>
    <row r="117" spans="2:14" ht="43.5" customHeight="1" x14ac:dyDescent="0.3">
      <c r="B117" s="49">
        <v>108</v>
      </c>
      <c r="C117" s="28" t="s">
        <v>259</v>
      </c>
      <c r="D117" s="29" t="s">
        <v>297</v>
      </c>
      <c r="E117" s="44" t="s">
        <v>359</v>
      </c>
      <c r="F117" s="30">
        <v>45967</v>
      </c>
      <c r="G117" s="31">
        <v>537962</v>
      </c>
      <c r="H117" s="32">
        <v>46022</v>
      </c>
      <c r="I117" s="55">
        <v>537962</v>
      </c>
      <c r="J117" s="61">
        <f>+G117</f>
        <v>537962</v>
      </c>
      <c r="K117" s="61">
        <v>0</v>
      </c>
      <c r="L117" s="56" t="str">
        <f t="shared" si="12"/>
        <v>Completo</v>
      </c>
      <c r="M117" s="34" t="s">
        <v>226</v>
      </c>
      <c r="N117" s="35" t="s">
        <v>208</v>
      </c>
    </row>
    <row r="118" spans="2:14" ht="43.5" customHeight="1" x14ac:dyDescent="0.3">
      <c r="B118" s="49">
        <v>109</v>
      </c>
      <c r="C118" s="28" t="s">
        <v>29</v>
      </c>
      <c r="D118" s="29" t="s">
        <v>286</v>
      </c>
      <c r="E118" s="44" t="s">
        <v>350</v>
      </c>
      <c r="F118" s="30">
        <v>45972</v>
      </c>
      <c r="G118" s="31">
        <v>12900</v>
      </c>
      <c r="H118" s="32">
        <v>46022</v>
      </c>
      <c r="I118" s="33"/>
      <c r="J118" s="55">
        <f t="shared" ref="J118:J130" si="13">IF(M118&gt;0,G118,0)</f>
        <v>12900</v>
      </c>
      <c r="K118" s="61">
        <f t="shared" ref="K118:K149" si="14">IF(J118&gt;0,0,G118)</f>
        <v>0</v>
      </c>
      <c r="L118" s="56" t="str">
        <f t="shared" si="12"/>
        <v>Completo</v>
      </c>
      <c r="M118" s="34" t="s">
        <v>214</v>
      </c>
      <c r="N118" s="35" t="s">
        <v>203</v>
      </c>
    </row>
    <row r="119" spans="2:14" ht="43.5" customHeight="1" x14ac:dyDescent="0.3">
      <c r="B119" s="49">
        <v>110</v>
      </c>
      <c r="C119" s="28" t="s">
        <v>250</v>
      </c>
      <c r="D119" s="29" t="s">
        <v>287</v>
      </c>
      <c r="E119" s="44" t="s">
        <v>351</v>
      </c>
      <c r="F119" s="30">
        <v>45972</v>
      </c>
      <c r="G119" s="31">
        <v>14160</v>
      </c>
      <c r="H119" s="32">
        <v>46022</v>
      </c>
      <c r="I119" s="33"/>
      <c r="J119" s="55">
        <f t="shared" si="13"/>
        <v>14160</v>
      </c>
      <c r="K119" s="61">
        <f t="shared" si="14"/>
        <v>0</v>
      </c>
      <c r="L119" s="56" t="str">
        <f t="shared" si="12"/>
        <v>Completo</v>
      </c>
      <c r="M119" s="34" t="s">
        <v>215</v>
      </c>
      <c r="N119" s="35" t="s">
        <v>203</v>
      </c>
    </row>
    <row r="120" spans="2:14" ht="57.75" customHeight="1" x14ac:dyDescent="0.3">
      <c r="B120" s="49">
        <v>111</v>
      </c>
      <c r="C120" s="28" t="s">
        <v>257</v>
      </c>
      <c r="D120" s="29" t="s">
        <v>295</v>
      </c>
      <c r="E120" s="44" t="s">
        <v>357</v>
      </c>
      <c r="F120" s="30">
        <v>45972</v>
      </c>
      <c r="G120" s="31">
        <v>15469.8</v>
      </c>
      <c r="H120" s="32">
        <v>46022</v>
      </c>
      <c r="I120" s="33"/>
      <c r="J120" s="55">
        <f t="shared" si="13"/>
        <v>15469.8</v>
      </c>
      <c r="K120" s="61">
        <f t="shared" si="14"/>
        <v>0</v>
      </c>
      <c r="L120" s="56" t="str">
        <f t="shared" si="12"/>
        <v>Completo</v>
      </c>
      <c r="M120" s="34" t="s">
        <v>223</v>
      </c>
      <c r="N120" s="35" t="s">
        <v>208</v>
      </c>
    </row>
    <row r="121" spans="2:14" ht="57.75" customHeight="1" x14ac:dyDescent="0.3">
      <c r="B121" s="49">
        <v>112</v>
      </c>
      <c r="C121" s="28" t="s">
        <v>266</v>
      </c>
      <c r="D121" s="29" t="s">
        <v>306</v>
      </c>
      <c r="E121" s="44" t="s">
        <v>365</v>
      </c>
      <c r="F121" s="30">
        <v>45972</v>
      </c>
      <c r="G121" s="31">
        <v>204612</v>
      </c>
      <c r="H121" s="32">
        <v>46022</v>
      </c>
      <c r="I121" s="33"/>
      <c r="J121" s="55">
        <f t="shared" si="13"/>
        <v>204612</v>
      </c>
      <c r="K121" s="61">
        <f t="shared" si="14"/>
        <v>0</v>
      </c>
      <c r="L121" s="56" t="str">
        <f t="shared" si="12"/>
        <v>Completo</v>
      </c>
      <c r="M121" s="34" t="s">
        <v>235</v>
      </c>
      <c r="N121" s="35" t="s">
        <v>210</v>
      </c>
    </row>
    <row r="122" spans="2:14" ht="43.5" customHeight="1" x14ac:dyDescent="0.3">
      <c r="B122" s="49">
        <v>113</v>
      </c>
      <c r="C122" s="28" t="s">
        <v>247</v>
      </c>
      <c r="D122" s="29" t="s">
        <v>281</v>
      </c>
      <c r="E122" s="44" t="s">
        <v>345</v>
      </c>
      <c r="F122" s="30">
        <v>45973</v>
      </c>
      <c r="G122" s="31">
        <v>271400</v>
      </c>
      <c r="H122" s="32">
        <v>46022</v>
      </c>
      <c r="I122" s="33"/>
      <c r="J122" s="55">
        <f t="shared" si="13"/>
        <v>271400</v>
      </c>
      <c r="K122" s="61">
        <f t="shared" si="14"/>
        <v>0</v>
      </c>
      <c r="L122" s="56" t="str">
        <f t="shared" si="12"/>
        <v>Completo</v>
      </c>
      <c r="M122" s="34">
        <v>4217</v>
      </c>
      <c r="N122" s="35">
        <v>45973</v>
      </c>
    </row>
    <row r="123" spans="2:14" ht="43.5" customHeight="1" x14ac:dyDescent="0.3">
      <c r="B123" s="49">
        <v>114</v>
      </c>
      <c r="C123" s="28" t="s">
        <v>258</v>
      </c>
      <c r="D123" s="29" t="s">
        <v>296</v>
      </c>
      <c r="E123" s="44" t="s">
        <v>358</v>
      </c>
      <c r="F123" s="30">
        <v>45973</v>
      </c>
      <c r="G123" s="31">
        <v>24000</v>
      </c>
      <c r="H123" s="32">
        <v>46387</v>
      </c>
      <c r="I123" s="33"/>
      <c r="J123" s="55">
        <f t="shared" si="13"/>
        <v>24000</v>
      </c>
      <c r="K123" s="61">
        <f t="shared" si="14"/>
        <v>0</v>
      </c>
      <c r="L123" s="56" t="str">
        <f t="shared" si="12"/>
        <v>Completo</v>
      </c>
      <c r="M123" s="34" t="s">
        <v>224</v>
      </c>
      <c r="N123" s="35" t="s">
        <v>208</v>
      </c>
    </row>
    <row r="124" spans="2:14" ht="43.5" customHeight="1" x14ac:dyDescent="0.3">
      <c r="B124" s="49">
        <v>115</v>
      </c>
      <c r="C124" s="28" t="s">
        <v>31</v>
      </c>
      <c r="D124" s="29" t="s">
        <v>409</v>
      </c>
      <c r="E124" s="44" t="s">
        <v>410</v>
      </c>
      <c r="F124" s="30">
        <v>45973</v>
      </c>
      <c r="G124" s="31">
        <v>18274.009999999998</v>
      </c>
      <c r="H124" s="32">
        <v>46387</v>
      </c>
      <c r="I124" s="33"/>
      <c r="J124" s="55">
        <f t="shared" si="13"/>
        <v>0</v>
      </c>
      <c r="K124" s="61">
        <f t="shared" si="14"/>
        <v>18274.009999999998</v>
      </c>
      <c r="L124" s="56" t="str">
        <f t="shared" si="12"/>
        <v>Pendiente</v>
      </c>
      <c r="M124" s="34"/>
      <c r="N124" s="35"/>
    </row>
    <row r="125" spans="2:14" ht="43.5" customHeight="1" x14ac:dyDescent="0.3">
      <c r="B125" s="49">
        <v>116</v>
      </c>
      <c r="C125" s="28" t="s">
        <v>54</v>
      </c>
      <c r="D125" s="29" t="s">
        <v>292</v>
      </c>
      <c r="E125" s="44" t="s">
        <v>355</v>
      </c>
      <c r="F125" s="30">
        <v>45974</v>
      </c>
      <c r="G125" s="31">
        <v>197599.43</v>
      </c>
      <c r="H125" s="32">
        <v>46022</v>
      </c>
      <c r="I125" s="33"/>
      <c r="J125" s="55">
        <f t="shared" si="13"/>
        <v>197599.43</v>
      </c>
      <c r="K125" s="61">
        <f t="shared" si="14"/>
        <v>0</v>
      </c>
      <c r="L125" s="56" t="str">
        <f t="shared" si="12"/>
        <v>Completo</v>
      </c>
      <c r="M125" s="34" t="s">
        <v>220</v>
      </c>
      <c r="N125" s="35" t="s">
        <v>206</v>
      </c>
    </row>
    <row r="126" spans="2:14" ht="43.5" customHeight="1" x14ac:dyDescent="0.3">
      <c r="B126" s="49">
        <v>117</v>
      </c>
      <c r="C126" s="28" t="s">
        <v>57</v>
      </c>
      <c r="D126" s="29" t="s">
        <v>299</v>
      </c>
      <c r="E126" s="44" t="s">
        <v>361</v>
      </c>
      <c r="F126" s="30">
        <v>45974</v>
      </c>
      <c r="G126" s="31">
        <v>82600</v>
      </c>
      <c r="H126" s="32">
        <v>46387</v>
      </c>
      <c r="I126" s="33"/>
      <c r="J126" s="55">
        <f t="shared" si="13"/>
        <v>82600</v>
      </c>
      <c r="K126" s="61">
        <f t="shared" si="14"/>
        <v>0</v>
      </c>
      <c r="L126" s="56" t="str">
        <f t="shared" si="12"/>
        <v>Completo</v>
      </c>
      <c r="M126" s="34" t="s">
        <v>228</v>
      </c>
      <c r="N126" s="35" t="s">
        <v>208</v>
      </c>
    </row>
    <row r="127" spans="2:14" ht="43.5" customHeight="1" x14ac:dyDescent="0.3">
      <c r="B127" s="49">
        <v>118</v>
      </c>
      <c r="C127" s="28" t="s">
        <v>443</v>
      </c>
      <c r="D127" s="29" t="s">
        <v>444</v>
      </c>
      <c r="E127" s="44" t="s">
        <v>445</v>
      </c>
      <c r="F127" s="30">
        <v>45974</v>
      </c>
      <c r="G127" s="31">
        <v>13865</v>
      </c>
      <c r="H127" s="32">
        <v>46387</v>
      </c>
      <c r="I127" s="33"/>
      <c r="J127" s="55">
        <f t="shared" si="13"/>
        <v>0</v>
      </c>
      <c r="K127" s="61">
        <f t="shared" si="14"/>
        <v>13865</v>
      </c>
      <c r="L127" s="56" t="str">
        <f t="shared" si="12"/>
        <v>Pendiente</v>
      </c>
      <c r="M127" s="34"/>
      <c r="N127" s="35"/>
    </row>
    <row r="128" spans="2:14" ht="43.5" customHeight="1" x14ac:dyDescent="0.3">
      <c r="B128" s="49">
        <v>119</v>
      </c>
      <c r="C128" s="28" t="s">
        <v>256</v>
      </c>
      <c r="D128" s="29" t="s">
        <v>294</v>
      </c>
      <c r="E128" s="44" t="s">
        <v>356</v>
      </c>
      <c r="F128" s="30">
        <v>45975</v>
      </c>
      <c r="G128" s="31">
        <v>111663.4</v>
      </c>
      <c r="H128" s="32">
        <v>46387</v>
      </c>
      <c r="I128" s="33"/>
      <c r="J128" s="55">
        <f t="shared" si="13"/>
        <v>111663.4</v>
      </c>
      <c r="K128" s="61">
        <f t="shared" si="14"/>
        <v>0</v>
      </c>
      <c r="L128" s="56" t="str">
        <f t="shared" si="12"/>
        <v>Completo</v>
      </c>
      <c r="M128" s="34" t="s">
        <v>222</v>
      </c>
      <c r="N128" s="35" t="s">
        <v>207</v>
      </c>
    </row>
    <row r="129" spans="2:14" ht="43.5" customHeight="1" x14ac:dyDescent="0.3">
      <c r="B129" s="49">
        <v>120</v>
      </c>
      <c r="C129" s="28" t="s">
        <v>31</v>
      </c>
      <c r="D129" s="29" t="s">
        <v>411</v>
      </c>
      <c r="E129" s="44" t="s">
        <v>412</v>
      </c>
      <c r="F129" s="30">
        <v>45975</v>
      </c>
      <c r="G129" s="31">
        <v>17485.88</v>
      </c>
      <c r="H129" s="32">
        <v>46387</v>
      </c>
      <c r="I129" s="33"/>
      <c r="J129" s="55">
        <f t="shared" si="13"/>
        <v>0</v>
      </c>
      <c r="K129" s="61">
        <f t="shared" si="14"/>
        <v>17485.88</v>
      </c>
      <c r="L129" s="56" t="str">
        <f t="shared" si="12"/>
        <v>Pendiente</v>
      </c>
      <c r="M129" s="34"/>
      <c r="N129" s="35"/>
    </row>
    <row r="130" spans="2:14" ht="43.5" customHeight="1" x14ac:dyDescent="0.3">
      <c r="B130" s="49">
        <v>121</v>
      </c>
      <c r="C130" s="28" t="s">
        <v>31</v>
      </c>
      <c r="D130" s="29" t="s">
        <v>413</v>
      </c>
      <c r="E130" s="44" t="s">
        <v>414</v>
      </c>
      <c r="F130" s="30">
        <v>45975</v>
      </c>
      <c r="G130" s="31">
        <v>31702.93</v>
      </c>
      <c r="H130" s="32">
        <v>46387</v>
      </c>
      <c r="I130" s="33"/>
      <c r="J130" s="55">
        <f t="shared" si="13"/>
        <v>0</v>
      </c>
      <c r="K130" s="61">
        <f t="shared" si="14"/>
        <v>31702.93</v>
      </c>
      <c r="L130" s="56" t="str">
        <f t="shared" si="12"/>
        <v>Pendiente</v>
      </c>
      <c r="M130" s="34"/>
      <c r="N130" s="35"/>
    </row>
    <row r="131" spans="2:14" ht="43.5" customHeight="1" x14ac:dyDescent="0.3">
      <c r="B131" s="49">
        <v>122</v>
      </c>
      <c r="C131" s="28" t="s">
        <v>421</v>
      </c>
      <c r="D131" s="29" t="s">
        <v>426</v>
      </c>
      <c r="E131" s="44" t="s">
        <v>427</v>
      </c>
      <c r="F131" s="30">
        <v>45975</v>
      </c>
      <c r="G131" s="31">
        <f>32000+5760</f>
        <v>37760</v>
      </c>
      <c r="H131" s="32">
        <v>46387</v>
      </c>
      <c r="I131" s="55">
        <v>0</v>
      </c>
      <c r="J131" s="61">
        <v>0</v>
      </c>
      <c r="K131" s="61">
        <f t="shared" si="14"/>
        <v>37760</v>
      </c>
      <c r="L131" s="56" t="str">
        <f t="shared" si="12"/>
        <v>Pendiente</v>
      </c>
      <c r="M131" s="34"/>
      <c r="N131" s="35"/>
    </row>
    <row r="132" spans="2:14" ht="43.5" customHeight="1" x14ac:dyDescent="0.3">
      <c r="B132" s="49">
        <v>123</v>
      </c>
      <c r="C132" s="28" t="s">
        <v>421</v>
      </c>
      <c r="D132" s="29" t="s">
        <v>428</v>
      </c>
      <c r="E132" s="44" t="s">
        <v>429</v>
      </c>
      <c r="F132" s="30">
        <v>45975</v>
      </c>
      <c r="G132" s="31">
        <v>8879.5</v>
      </c>
      <c r="H132" s="32">
        <v>46387</v>
      </c>
      <c r="I132" s="33"/>
      <c r="J132" s="55">
        <f>IF(M132&gt;0,G132,0)</f>
        <v>0</v>
      </c>
      <c r="K132" s="61">
        <f t="shared" si="14"/>
        <v>8879.5</v>
      </c>
      <c r="L132" s="56" t="str">
        <f t="shared" si="12"/>
        <v>Pendiente</v>
      </c>
      <c r="M132" s="34"/>
      <c r="N132" s="35"/>
    </row>
    <row r="133" spans="2:14" ht="43.5" customHeight="1" x14ac:dyDescent="0.3">
      <c r="B133" s="49">
        <v>124</v>
      </c>
      <c r="C133" s="28" t="s">
        <v>421</v>
      </c>
      <c r="D133" s="29" t="s">
        <v>419</v>
      </c>
      <c r="E133" s="44" t="s">
        <v>420</v>
      </c>
      <c r="F133" s="30">
        <v>45978</v>
      </c>
      <c r="G133" s="31">
        <v>196723.7</v>
      </c>
      <c r="H133" s="32">
        <v>46387</v>
      </c>
      <c r="I133" s="55">
        <v>0</v>
      </c>
      <c r="J133" s="61">
        <v>0</v>
      </c>
      <c r="K133" s="61">
        <f t="shared" si="14"/>
        <v>196723.7</v>
      </c>
      <c r="L133" s="56" t="str">
        <f t="shared" si="12"/>
        <v>Pendiente</v>
      </c>
      <c r="M133" s="34"/>
      <c r="N133" s="35"/>
    </row>
    <row r="134" spans="2:14" ht="43.5" customHeight="1" x14ac:dyDescent="0.3">
      <c r="B134" s="49">
        <v>125</v>
      </c>
      <c r="C134" s="28" t="s">
        <v>421</v>
      </c>
      <c r="D134" s="29" t="s">
        <v>422</v>
      </c>
      <c r="E134" s="44" t="s">
        <v>423</v>
      </c>
      <c r="F134" s="30">
        <v>45978</v>
      </c>
      <c r="G134" s="31">
        <v>138679.5</v>
      </c>
      <c r="H134" s="32">
        <v>46387</v>
      </c>
      <c r="I134" s="33"/>
      <c r="J134" s="55">
        <f>IF(M134&gt;0,G134,0)</f>
        <v>0</v>
      </c>
      <c r="K134" s="61">
        <f t="shared" si="14"/>
        <v>138679.5</v>
      </c>
      <c r="L134" s="56" t="str">
        <f t="shared" si="12"/>
        <v>Pendiente</v>
      </c>
      <c r="M134" s="34"/>
      <c r="N134" s="35"/>
    </row>
    <row r="135" spans="2:14" ht="43.5" customHeight="1" x14ac:dyDescent="0.3">
      <c r="B135" s="49">
        <v>126</v>
      </c>
      <c r="C135" s="28" t="s">
        <v>421</v>
      </c>
      <c r="D135" s="29" t="s">
        <v>424</v>
      </c>
      <c r="E135" s="44" t="s">
        <v>425</v>
      </c>
      <c r="F135" s="30">
        <v>45978</v>
      </c>
      <c r="G135" s="31">
        <v>114115.44</v>
      </c>
      <c r="H135" s="32">
        <v>46387</v>
      </c>
      <c r="I135" s="33"/>
      <c r="J135" s="55">
        <f>IF(M135&gt;0,G135,0)</f>
        <v>0</v>
      </c>
      <c r="K135" s="61">
        <f t="shared" si="14"/>
        <v>114115.44</v>
      </c>
      <c r="L135" s="56" t="str">
        <f t="shared" si="12"/>
        <v>Pendiente</v>
      </c>
      <c r="M135" s="34"/>
      <c r="N135" s="35"/>
    </row>
    <row r="136" spans="2:14" ht="43.5" customHeight="1" x14ac:dyDescent="0.3">
      <c r="B136" s="49">
        <v>127</v>
      </c>
      <c r="C136" s="28" t="s">
        <v>421</v>
      </c>
      <c r="D136" s="29" t="s">
        <v>430</v>
      </c>
      <c r="E136" s="44" t="s">
        <v>431</v>
      </c>
      <c r="F136" s="30">
        <v>45978</v>
      </c>
      <c r="G136" s="31">
        <f>164830+29669.4</f>
        <v>194499.4</v>
      </c>
      <c r="H136" s="32">
        <v>46387</v>
      </c>
      <c r="I136" s="55">
        <v>0</v>
      </c>
      <c r="J136" s="61">
        <v>0</v>
      </c>
      <c r="K136" s="61">
        <f t="shared" si="14"/>
        <v>194499.4</v>
      </c>
      <c r="L136" s="56" t="str">
        <f t="shared" si="12"/>
        <v>Pendiente</v>
      </c>
      <c r="M136" s="34"/>
      <c r="N136" s="35"/>
    </row>
    <row r="137" spans="2:14" ht="43.5" customHeight="1" x14ac:dyDescent="0.3">
      <c r="B137" s="49">
        <v>128</v>
      </c>
      <c r="C137" s="28" t="s">
        <v>253</v>
      </c>
      <c r="D137" s="29" t="s">
        <v>290</v>
      </c>
      <c r="E137" s="44" t="s">
        <v>353</v>
      </c>
      <c r="F137" s="30">
        <v>45979</v>
      </c>
      <c r="G137" s="31">
        <v>629005.9</v>
      </c>
      <c r="H137" s="32">
        <v>46387</v>
      </c>
      <c r="I137" s="33"/>
      <c r="J137" s="55">
        <f t="shared" ref="J137:J172" si="15">IF(M137&gt;0,G137,0)</f>
        <v>629005.9</v>
      </c>
      <c r="K137" s="61">
        <f t="shared" si="14"/>
        <v>0</v>
      </c>
      <c r="L137" s="56" t="str">
        <f t="shared" si="12"/>
        <v>Completo</v>
      </c>
      <c r="M137" s="34" t="s">
        <v>218</v>
      </c>
      <c r="N137" s="35" t="s">
        <v>206</v>
      </c>
    </row>
    <row r="138" spans="2:14" ht="43.5" customHeight="1" x14ac:dyDescent="0.3">
      <c r="B138" s="49">
        <v>129</v>
      </c>
      <c r="C138" s="28" t="s">
        <v>193</v>
      </c>
      <c r="D138" s="29" t="s">
        <v>371</v>
      </c>
      <c r="E138" s="44" t="s">
        <v>374</v>
      </c>
      <c r="F138" s="30">
        <v>45979</v>
      </c>
      <c r="G138" s="31">
        <v>113634</v>
      </c>
      <c r="H138" s="32">
        <v>46387</v>
      </c>
      <c r="I138" s="33"/>
      <c r="J138" s="55">
        <f t="shared" si="15"/>
        <v>113634</v>
      </c>
      <c r="K138" s="61">
        <f t="shared" si="14"/>
        <v>0</v>
      </c>
      <c r="L138" s="56" t="str">
        <f t="shared" ref="L138:L172" si="16">IF(J138&gt;0,"Completo","Pendiente")</f>
        <v>Completo</v>
      </c>
      <c r="M138" s="34">
        <v>4443</v>
      </c>
      <c r="N138" s="35">
        <v>45987</v>
      </c>
    </row>
    <row r="139" spans="2:14" ht="43.5" customHeight="1" x14ac:dyDescent="0.3">
      <c r="B139" s="49">
        <v>130</v>
      </c>
      <c r="C139" s="28" t="s">
        <v>193</v>
      </c>
      <c r="D139" s="29" t="s">
        <v>372</v>
      </c>
      <c r="E139" s="44" t="s">
        <v>375</v>
      </c>
      <c r="F139" s="30">
        <v>45979</v>
      </c>
      <c r="G139" s="31">
        <v>102778</v>
      </c>
      <c r="H139" s="32">
        <v>46387</v>
      </c>
      <c r="I139" s="33"/>
      <c r="J139" s="55">
        <f t="shared" si="15"/>
        <v>102778</v>
      </c>
      <c r="K139" s="61">
        <f t="shared" si="14"/>
        <v>0</v>
      </c>
      <c r="L139" s="56" t="str">
        <f t="shared" si="16"/>
        <v>Completo</v>
      </c>
      <c r="M139" s="34">
        <v>4443</v>
      </c>
      <c r="N139" s="35">
        <v>45987</v>
      </c>
    </row>
    <row r="140" spans="2:14" ht="23.25" customHeight="1" x14ac:dyDescent="0.3">
      <c r="B140" s="49">
        <v>131</v>
      </c>
      <c r="C140" s="28" t="s">
        <v>193</v>
      </c>
      <c r="D140" s="29" t="s">
        <v>373</v>
      </c>
      <c r="E140" s="44" t="s">
        <v>376</v>
      </c>
      <c r="F140" s="30">
        <v>45979</v>
      </c>
      <c r="G140" s="31">
        <v>144550</v>
      </c>
      <c r="H140" s="32">
        <v>46387</v>
      </c>
      <c r="I140" s="33"/>
      <c r="J140" s="55">
        <f t="shared" si="15"/>
        <v>144550</v>
      </c>
      <c r="K140" s="61">
        <f t="shared" si="14"/>
        <v>0</v>
      </c>
      <c r="L140" s="56" t="str">
        <f t="shared" si="16"/>
        <v>Completo</v>
      </c>
      <c r="M140" s="34" t="s">
        <v>225</v>
      </c>
      <c r="N140" s="35" t="s">
        <v>208</v>
      </c>
    </row>
    <row r="141" spans="2:14" ht="43.5" customHeight="1" x14ac:dyDescent="0.3">
      <c r="B141" s="49">
        <v>132</v>
      </c>
      <c r="C141" s="28" t="s">
        <v>31</v>
      </c>
      <c r="D141" s="29" t="s">
        <v>417</v>
      </c>
      <c r="E141" s="44" t="s">
        <v>418</v>
      </c>
      <c r="F141" s="30">
        <v>45979</v>
      </c>
      <c r="G141" s="31">
        <v>89340.26</v>
      </c>
      <c r="H141" s="32">
        <v>46387</v>
      </c>
      <c r="I141" s="33"/>
      <c r="J141" s="55">
        <f t="shared" si="15"/>
        <v>0</v>
      </c>
      <c r="K141" s="61">
        <f t="shared" si="14"/>
        <v>89340.26</v>
      </c>
      <c r="L141" s="56" t="str">
        <f t="shared" si="16"/>
        <v>Pendiente</v>
      </c>
      <c r="M141" s="34"/>
      <c r="N141" s="35"/>
    </row>
    <row r="142" spans="2:14" ht="43.5" customHeight="1" x14ac:dyDescent="0.3">
      <c r="B142" s="49">
        <v>133</v>
      </c>
      <c r="C142" s="28" t="s">
        <v>260</v>
      </c>
      <c r="D142" s="29" t="s">
        <v>298</v>
      </c>
      <c r="E142" s="44" t="s">
        <v>360</v>
      </c>
      <c r="F142" s="30">
        <v>45981</v>
      </c>
      <c r="G142" s="31">
        <v>29500</v>
      </c>
      <c r="H142" s="32">
        <v>46022</v>
      </c>
      <c r="I142" s="33"/>
      <c r="J142" s="55">
        <f t="shared" si="15"/>
        <v>29500</v>
      </c>
      <c r="K142" s="61">
        <f t="shared" si="14"/>
        <v>0</v>
      </c>
      <c r="L142" s="56" t="str">
        <f t="shared" si="16"/>
        <v>Completo</v>
      </c>
      <c r="M142" s="34" t="s">
        <v>227</v>
      </c>
      <c r="N142" s="35" t="s">
        <v>208</v>
      </c>
    </row>
    <row r="143" spans="2:14" ht="43.5" customHeight="1" x14ac:dyDescent="0.3">
      <c r="B143" s="49">
        <v>134</v>
      </c>
      <c r="C143" s="28" t="s">
        <v>383</v>
      </c>
      <c r="D143" s="29" t="s">
        <v>384</v>
      </c>
      <c r="E143" s="44" t="s">
        <v>385</v>
      </c>
      <c r="F143" s="30">
        <v>45981</v>
      </c>
      <c r="G143" s="31">
        <v>115050</v>
      </c>
      <c r="H143" s="32">
        <v>46022</v>
      </c>
      <c r="I143" s="33"/>
      <c r="J143" s="55">
        <f t="shared" si="15"/>
        <v>0</v>
      </c>
      <c r="K143" s="61">
        <f t="shared" si="14"/>
        <v>115050</v>
      </c>
      <c r="L143" s="56" t="str">
        <f t="shared" si="16"/>
        <v>Pendiente</v>
      </c>
      <c r="M143" s="34"/>
      <c r="N143" s="35"/>
    </row>
    <row r="144" spans="2:14" ht="43.5" customHeight="1" x14ac:dyDescent="0.3">
      <c r="B144" s="49">
        <v>135</v>
      </c>
      <c r="C144" s="28" t="s">
        <v>392</v>
      </c>
      <c r="D144" s="29" t="s">
        <v>393</v>
      </c>
      <c r="E144" s="44" t="s">
        <v>394</v>
      </c>
      <c r="F144" s="30">
        <v>45981</v>
      </c>
      <c r="G144" s="31">
        <v>211048.59</v>
      </c>
      <c r="H144" s="32">
        <v>46022</v>
      </c>
      <c r="I144" s="33"/>
      <c r="J144" s="55">
        <f t="shared" si="15"/>
        <v>0</v>
      </c>
      <c r="K144" s="61">
        <f t="shared" si="14"/>
        <v>211048.59</v>
      </c>
      <c r="L144" s="56" t="str">
        <f t="shared" si="16"/>
        <v>Pendiente</v>
      </c>
      <c r="M144" s="34"/>
      <c r="N144" s="35"/>
    </row>
    <row r="145" spans="2:14" ht="43.5" customHeight="1" x14ac:dyDescent="0.3">
      <c r="B145" s="49">
        <v>136</v>
      </c>
      <c r="C145" s="28" t="s">
        <v>254</v>
      </c>
      <c r="D145" s="29" t="s">
        <v>291</v>
      </c>
      <c r="E145" s="44" t="s">
        <v>354</v>
      </c>
      <c r="F145" s="30">
        <v>45982</v>
      </c>
      <c r="G145" s="31">
        <v>1476087.89</v>
      </c>
      <c r="H145" s="32">
        <v>46022</v>
      </c>
      <c r="I145" s="33"/>
      <c r="J145" s="55">
        <f t="shared" si="15"/>
        <v>1476087.89</v>
      </c>
      <c r="K145" s="61">
        <f t="shared" si="14"/>
        <v>0</v>
      </c>
      <c r="L145" s="56" t="str">
        <f t="shared" si="16"/>
        <v>Completo</v>
      </c>
      <c r="M145" s="34" t="s">
        <v>219</v>
      </c>
      <c r="N145" s="35" t="s">
        <v>206</v>
      </c>
    </row>
    <row r="146" spans="2:14" ht="43.5" customHeight="1" x14ac:dyDescent="0.3">
      <c r="B146" s="49">
        <v>137</v>
      </c>
      <c r="C146" s="28" t="s">
        <v>31</v>
      </c>
      <c r="D146" s="29" t="s">
        <v>415</v>
      </c>
      <c r="E146" s="44" t="s">
        <v>416</v>
      </c>
      <c r="F146" s="30">
        <v>45983</v>
      </c>
      <c r="G146" s="31">
        <v>11310.11</v>
      </c>
      <c r="H146" s="32">
        <v>46387</v>
      </c>
      <c r="I146" s="33"/>
      <c r="J146" s="55">
        <f t="shared" si="15"/>
        <v>0</v>
      </c>
      <c r="K146" s="61">
        <f t="shared" si="14"/>
        <v>11310.11</v>
      </c>
      <c r="L146" s="56" t="str">
        <f t="shared" si="16"/>
        <v>Pendiente</v>
      </c>
      <c r="M146" s="34"/>
      <c r="N146" s="35"/>
    </row>
    <row r="147" spans="2:14" ht="43.5" customHeight="1" x14ac:dyDescent="0.3">
      <c r="B147" s="49">
        <v>138</v>
      </c>
      <c r="C147" s="28" t="s">
        <v>395</v>
      </c>
      <c r="D147" s="29" t="s">
        <v>396</v>
      </c>
      <c r="E147" s="44" t="s">
        <v>397</v>
      </c>
      <c r="F147" s="30">
        <v>45985</v>
      </c>
      <c r="G147" s="31">
        <v>127921.44</v>
      </c>
      <c r="H147" s="32">
        <v>46387</v>
      </c>
      <c r="I147" s="33"/>
      <c r="J147" s="55">
        <f t="shared" si="15"/>
        <v>0</v>
      </c>
      <c r="K147" s="61">
        <f t="shared" si="14"/>
        <v>127921.44</v>
      </c>
      <c r="L147" s="56" t="str">
        <f t="shared" si="16"/>
        <v>Pendiente</v>
      </c>
      <c r="M147" s="34"/>
      <c r="N147" s="35"/>
    </row>
    <row r="148" spans="2:14" ht="43.5" customHeight="1" x14ac:dyDescent="0.3">
      <c r="B148" s="49">
        <v>139</v>
      </c>
      <c r="C148" s="28" t="s">
        <v>193</v>
      </c>
      <c r="D148" s="29" t="s">
        <v>436</v>
      </c>
      <c r="E148" s="44" t="s">
        <v>437</v>
      </c>
      <c r="F148" s="30">
        <v>45985</v>
      </c>
      <c r="G148" s="31">
        <v>113162</v>
      </c>
      <c r="H148" s="32">
        <v>46387</v>
      </c>
      <c r="I148" s="33"/>
      <c r="J148" s="55">
        <f t="shared" si="15"/>
        <v>0</v>
      </c>
      <c r="K148" s="61">
        <f t="shared" si="14"/>
        <v>113162</v>
      </c>
      <c r="L148" s="56" t="str">
        <f t="shared" si="16"/>
        <v>Pendiente</v>
      </c>
      <c r="M148" s="34"/>
      <c r="N148" s="35"/>
    </row>
    <row r="149" spans="2:14" ht="43.5" customHeight="1" x14ac:dyDescent="0.3">
      <c r="B149" s="49">
        <v>140</v>
      </c>
      <c r="C149" s="28" t="s">
        <v>193</v>
      </c>
      <c r="D149" s="29" t="s">
        <v>438</v>
      </c>
      <c r="E149" s="44" t="s">
        <v>439</v>
      </c>
      <c r="F149" s="30">
        <v>45985</v>
      </c>
      <c r="G149" s="31">
        <v>83190</v>
      </c>
      <c r="H149" s="32">
        <v>46387</v>
      </c>
      <c r="I149" s="33"/>
      <c r="J149" s="55">
        <f t="shared" si="15"/>
        <v>0</v>
      </c>
      <c r="K149" s="61">
        <f t="shared" si="14"/>
        <v>83190</v>
      </c>
      <c r="L149" s="56" t="str">
        <f t="shared" si="16"/>
        <v>Pendiente</v>
      </c>
      <c r="M149" s="34"/>
      <c r="N149" s="35"/>
    </row>
    <row r="150" spans="2:14" ht="43.5" customHeight="1" x14ac:dyDescent="0.3">
      <c r="B150" s="49">
        <v>141</v>
      </c>
      <c r="C150" s="28" t="s">
        <v>440</v>
      </c>
      <c r="D150" s="29" t="s">
        <v>441</v>
      </c>
      <c r="E150" s="44" t="s">
        <v>442</v>
      </c>
      <c r="F150" s="30">
        <v>45985</v>
      </c>
      <c r="G150" s="31">
        <v>7020</v>
      </c>
      <c r="H150" s="32">
        <v>46387</v>
      </c>
      <c r="I150" s="33"/>
      <c r="J150" s="55">
        <f t="shared" si="15"/>
        <v>0</v>
      </c>
      <c r="K150" s="61">
        <f t="shared" ref="K150:K172" si="17">IF(J150&gt;0,0,G150)</f>
        <v>7020</v>
      </c>
      <c r="L150" s="56" t="str">
        <f t="shared" si="16"/>
        <v>Pendiente</v>
      </c>
      <c r="M150" s="34"/>
      <c r="N150" s="35"/>
    </row>
    <row r="151" spans="2:14" ht="43.5" customHeight="1" x14ac:dyDescent="0.3">
      <c r="B151" s="49">
        <v>142</v>
      </c>
      <c r="C151" s="28" t="s">
        <v>449</v>
      </c>
      <c r="D151" s="29" t="s">
        <v>450</v>
      </c>
      <c r="E151" s="44" t="s">
        <v>451</v>
      </c>
      <c r="F151" s="30">
        <v>45985</v>
      </c>
      <c r="G151" s="31">
        <v>10195.200000000001</v>
      </c>
      <c r="H151" s="32">
        <v>46022</v>
      </c>
      <c r="I151" s="33"/>
      <c r="J151" s="55">
        <f t="shared" si="15"/>
        <v>0</v>
      </c>
      <c r="K151" s="61">
        <f t="shared" si="17"/>
        <v>10195.200000000001</v>
      </c>
      <c r="L151" s="56" t="str">
        <f t="shared" si="16"/>
        <v>Pendiente</v>
      </c>
      <c r="M151" s="34"/>
      <c r="N151" s="35"/>
    </row>
    <row r="152" spans="2:14" ht="56.25" customHeight="1" x14ac:dyDescent="0.3">
      <c r="B152" s="49">
        <v>143</v>
      </c>
      <c r="C152" s="28" t="s">
        <v>261</v>
      </c>
      <c r="D152" s="29" t="s">
        <v>300</v>
      </c>
      <c r="E152" s="44" t="s">
        <v>362</v>
      </c>
      <c r="F152" s="30">
        <v>45986</v>
      </c>
      <c r="G152" s="31">
        <v>9899829.5600000005</v>
      </c>
      <c r="H152" s="32">
        <v>46022</v>
      </c>
      <c r="I152" s="33"/>
      <c r="J152" s="55">
        <f t="shared" si="15"/>
        <v>9899829.5600000005</v>
      </c>
      <c r="K152" s="61">
        <f t="shared" si="17"/>
        <v>0</v>
      </c>
      <c r="L152" s="56" t="str">
        <f t="shared" si="16"/>
        <v>Completo</v>
      </c>
      <c r="M152" s="34" t="s">
        <v>229</v>
      </c>
      <c r="N152" s="35" t="s">
        <v>208</v>
      </c>
    </row>
    <row r="153" spans="2:14" ht="43.5" customHeight="1" x14ac:dyDescent="0.3">
      <c r="B153" s="49">
        <v>144</v>
      </c>
      <c r="C153" s="28" t="s">
        <v>377</v>
      </c>
      <c r="D153" s="29" t="s">
        <v>378</v>
      </c>
      <c r="E153" s="44" t="s">
        <v>379</v>
      </c>
      <c r="F153" s="30">
        <v>45986</v>
      </c>
      <c r="G153" s="31">
        <v>271400</v>
      </c>
      <c r="H153" s="32">
        <v>46022</v>
      </c>
      <c r="I153" s="33"/>
      <c r="J153" s="55">
        <f t="shared" si="15"/>
        <v>0</v>
      </c>
      <c r="K153" s="61">
        <f t="shared" si="17"/>
        <v>271400</v>
      </c>
      <c r="L153" s="56" t="str">
        <f t="shared" si="16"/>
        <v>Pendiente</v>
      </c>
      <c r="M153" s="34"/>
      <c r="N153" s="35"/>
    </row>
    <row r="154" spans="2:14" ht="43.5" customHeight="1" x14ac:dyDescent="0.3">
      <c r="B154" s="49">
        <v>145</v>
      </c>
      <c r="C154" s="28" t="s">
        <v>264</v>
      </c>
      <c r="D154" s="29" t="s">
        <v>304</v>
      </c>
      <c r="E154" s="44" t="s">
        <v>364</v>
      </c>
      <c r="F154" s="30">
        <v>45987</v>
      </c>
      <c r="G154" s="31">
        <v>200000</v>
      </c>
      <c r="H154" s="32">
        <v>46387</v>
      </c>
      <c r="I154" s="33"/>
      <c r="J154" s="55">
        <f t="shared" si="15"/>
        <v>200000</v>
      </c>
      <c r="K154" s="61">
        <f t="shared" si="17"/>
        <v>0</v>
      </c>
      <c r="L154" s="56" t="str">
        <f t="shared" si="16"/>
        <v>Completo</v>
      </c>
      <c r="M154" s="34" t="s">
        <v>233</v>
      </c>
      <c r="N154" s="35" t="s">
        <v>210</v>
      </c>
    </row>
    <row r="155" spans="2:14" ht="43.5" customHeight="1" x14ac:dyDescent="0.3">
      <c r="B155" s="49">
        <v>146</v>
      </c>
      <c r="C155" s="28" t="s">
        <v>380</v>
      </c>
      <c r="D155" s="29" t="s">
        <v>381</v>
      </c>
      <c r="E155" s="44" t="s">
        <v>382</v>
      </c>
      <c r="F155" s="30">
        <v>45987</v>
      </c>
      <c r="G155" s="31">
        <v>202724</v>
      </c>
      <c r="H155" s="32">
        <v>46387</v>
      </c>
      <c r="I155" s="33"/>
      <c r="J155" s="55">
        <f t="shared" si="15"/>
        <v>0</v>
      </c>
      <c r="K155" s="61">
        <f t="shared" si="17"/>
        <v>202724</v>
      </c>
      <c r="L155" s="56" t="str">
        <f t="shared" si="16"/>
        <v>Pendiente</v>
      </c>
      <c r="M155" s="34"/>
      <c r="N155" s="35"/>
    </row>
    <row r="156" spans="2:14" ht="43.5" customHeight="1" x14ac:dyDescent="0.3">
      <c r="B156" s="49">
        <v>147</v>
      </c>
      <c r="C156" s="28" t="s">
        <v>386</v>
      </c>
      <c r="D156" s="29" t="s">
        <v>387</v>
      </c>
      <c r="E156" s="44" t="s">
        <v>388</v>
      </c>
      <c r="F156" s="30">
        <v>45987</v>
      </c>
      <c r="G156" s="31">
        <v>161407.76</v>
      </c>
      <c r="H156" s="32">
        <v>46022</v>
      </c>
      <c r="I156" s="33"/>
      <c r="J156" s="55">
        <f t="shared" si="15"/>
        <v>0</v>
      </c>
      <c r="K156" s="61">
        <f t="shared" si="17"/>
        <v>161407.76</v>
      </c>
      <c r="L156" s="56" t="str">
        <f t="shared" si="16"/>
        <v>Pendiente</v>
      </c>
      <c r="M156" s="34"/>
      <c r="N156" s="35"/>
    </row>
    <row r="157" spans="2:14" ht="43.5" customHeight="1" x14ac:dyDescent="0.3">
      <c r="B157" s="49">
        <v>148</v>
      </c>
      <c r="C157" s="28" t="s">
        <v>389</v>
      </c>
      <c r="D157" s="29" t="s">
        <v>390</v>
      </c>
      <c r="E157" s="44" t="s">
        <v>391</v>
      </c>
      <c r="F157" s="30">
        <v>45987</v>
      </c>
      <c r="G157" s="31">
        <v>232313.83</v>
      </c>
      <c r="H157" s="32">
        <v>46387</v>
      </c>
      <c r="I157" s="33"/>
      <c r="J157" s="55">
        <f t="shared" si="15"/>
        <v>0</v>
      </c>
      <c r="K157" s="61">
        <f t="shared" si="17"/>
        <v>232313.83</v>
      </c>
      <c r="L157" s="56" t="str">
        <f t="shared" si="16"/>
        <v>Pendiente</v>
      </c>
      <c r="M157" s="34"/>
      <c r="N157" s="35"/>
    </row>
    <row r="158" spans="2:14" ht="43.5" customHeight="1" x14ac:dyDescent="0.3">
      <c r="B158" s="49">
        <v>149</v>
      </c>
      <c r="C158" s="28" t="s">
        <v>61</v>
      </c>
      <c r="D158" s="29" t="s">
        <v>303</v>
      </c>
      <c r="E158" s="44" t="s">
        <v>363</v>
      </c>
      <c r="F158" s="30">
        <v>45988</v>
      </c>
      <c r="G158" s="31">
        <v>20570195.329999998</v>
      </c>
      <c r="H158" s="32">
        <v>46387</v>
      </c>
      <c r="I158" s="33"/>
      <c r="J158" s="55">
        <f t="shared" si="15"/>
        <v>20570195.329999998</v>
      </c>
      <c r="K158" s="61">
        <f t="shared" si="17"/>
        <v>0</v>
      </c>
      <c r="L158" s="56" t="str">
        <f t="shared" si="16"/>
        <v>Completo</v>
      </c>
      <c r="M158" s="34" t="s">
        <v>232</v>
      </c>
      <c r="N158" s="35" t="s">
        <v>210</v>
      </c>
    </row>
    <row r="159" spans="2:14" ht="43.5" customHeight="1" x14ac:dyDescent="0.3">
      <c r="B159" s="49">
        <v>150</v>
      </c>
      <c r="C159" s="28" t="s">
        <v>27</v>
      </c>
      <c r="D159" s="29" t="s">
        <v>432</v>
      </c>
      <c r="E159" s="44" t="s">
        <v>433</v>
      </c>
      <c r="F159" s="30">
        <v>45988</v>
      </c>
      <c r="G159" s="31">
        <v>337008</v>
      </c>
      <c r="H159" s="32">
        <v>46022</v>
      </c>
      <c r="I159" s="33"/>
      <c r="J159" s="55">
        <f t="shared" si="15"/>
        <v>0</v>
      </c>
      <c r="K159" s="61">
        <f t="shared" si="17"/>
        <v>337008</v>
      </c>
      <c r="L159" s="56" t="str">
        <f t="shared" si="16"/>
        <v>Pendiente</v>
      </c>
      <c r="M159" s="34"/>
      <c r="N159" s="35"/>
    </row>
    <row r="160" spans="2:14" ht="43.5" customHeight="1" x14ac:dyDescent="0.3">
      <c r="B160" s="49">
        <v>151</v>
      </c>
      <c r="C160" s="28" t="s">
        <v>267</v>
      </c>
      <c r="D160" s="29" t="s">
        <v>307</v>
      </c>
      <c r="E160" s="44" t="s">
        <v>366</v>
      </c>
      <c r="F160" s="30">
        <v>45989</v>
      </c>
      <c r="G160" s="31">
        <v>1043333.34</v>
      </c>
      <c r="H160" s="32">
        <v>46387</v>
      </c>
      <c r="I160" s="33"/>
      <c r="J160" s="55">
        <f t="shared" si="15"/>
        <v>1043333.34</v>
      </c>
      <c r="K160" s="61">
        <f t="shared" si="17"/>
        <v>0</v>
      </c>
      <c r="L160" s="56" t="str">
        <f t="shared" si="16"/>
        <v>Completo</v>
      </c>
      <c r="M160" s="34" t="s">
        <v>236</v>
      </c>
      <c r="N160" s="35" t="s">
        <v>210</v>
      </c>
    </row>
    <row r="161" spans="2:14" ht="43.5" customHeight="1" x14ac:dyDescent="0.3">
      <c r="B161" s="49">
        <v>152</v>
      </c>
      <c r="C161" s="28" t="s">
        <v>268</v>
      </c>
      <c r="D161" s="29" t="s">
        <v>308</v>
      </c>
      <c r="E161" s="44" t="s">
        <v>367</v>
      </c>
      <c r="F161" s="30">
        <v>45989</v>
      </c>
      <c r="G161" s="31">
        <v>5203452.4399999995</v>
      </c>
      <c r="H161" s="32">
        <v>46387</v>
      </c>
      <c r="I161" s="33"/>
      <c r="J161" s="55">
        <f t="shared" si="15"/>
        <v>5203452.4399999995</v>
      </c>
      <c r="K161" s="61">
        <f t="shared" si="17"/>
        <v>0</v>
      </c>
      <c r="L161" s="56" t="str">
        <f t="shared" si="16"/>
        <v>Completo</v>
      </c>
      <c r="M161" s="34" t="s">
        <v>237</v>
      </c>
      <c r="N161" s="35" t="s">
        <v>210</v>
      </c>
    </row>
    <row r="162" spans="2:14" ht="43.5" customHeight="1" x14ac:dyDescent="0.3">
      <c r="B162" s="49">
        <v>153</v>
      </c>
      <c r="C162" s="28" t="s">
        <v>62</v>
      </c>
      <c r="D162" s="29" t="s">
        <v>309</v>
      </c>
      <c r="E162" s="44" t="s">
        <v>349</v>
      </c>
      <c r="F162" s="30">
        <v>45989</v>
      </c>
      <c r="G162" s="31">
        <v>37195420.829999998</v>
      </c>
      <c r="H162" s="32">
        <v>46022</v>
      </c>
      <c r="I162" s="33"/>
      <c r="J162" s="55">
        <f t="shared" si="15"/>
        <v>37195420.829999998</v>
      </c>
      <c r="K162" s="61">
        <f t="shared" si="17"/>
        <v>0</v>
      </c>
      <c r="L162" s="56" t="str">
        <f t="shared" si="16"/>
        <v>Completo</v>
      </c>
      <c r="M162" s="34" t="s">
        <v>238</v>
      </c>
      <c r="N162" s="35" t="s">
        <v>210</v>
      </c>
    </row>
    <row r="163" spans="2:14" ht="43.5" customHeight="1" x14ac:dyDescent="0.3">
      <c r="B163" s="49">
        <v>154</v>
      </c>
      <c r="C163" s="28" t="s">
        <v>269</v>
      </c>
      <c r="D163" s="29" t="s">
        <v>310</v>
      </c>
      <c r="E163" s="44" t="s">
        <v>368</v>
      </c>
      <c r="F163" s="30">
        <v>45989</v>
      </c>
      <c r="G163" s="31">
        <v>4338862.6500000004</v>
      </c>
      <c r="H163" s="32">
        <v>46387</v>
      </c>
      <c r="I163" s="33"/>
      <c r="J163" s="55">
        <f t="shared" si="15"/>
        <v>4338862.6500000004</v>
      </c>
      <c r="K163" s="61">
        <f t="shared" si="17"/>
        <v>0</v>
      </c>
      <c r="L163" s="56" t="str">
        <f t="shared" si="16"/>
        <v>Completo</v>
      </c>
      <c r="M163" s="34" t="s">
        <v>239</v>
      </c>
      <c r="N163" s="35" t="s">
        <v>210</v>
      </c>
    </row>
    <row r="164" spans="2:14" ht="55.5" customHeight="1" x14ac:dyDescent="0.3">
      <c r="B164" s="49">
        <v>155</v>
      </c>
      <c r="C164" s="28" t="s">
        <v>270</v>
      </c>
      <c r="D164" s="29" t="s">
        <v>311</v>
      </c>
      <c r="E164" s="44" t="s">
        <v>369</v>
      </c>
      <c r="F164" s="30">
        <v>45989</v>
      </c>
      <c r="G164" s="31">
        <v>10269251.98</v>
      </c>
      <c r="H164" s="32">
        <v>46387</v>
      </c>
      <c r="I164" s="33"/>
      <c r="J164" s="55">
        <f t="shared" si="15"/>
        <v>10269251.98</v>
      </c>
      <c r="K164" s="61">
        <f t="shared" si="17"/>
        <v>0</v>
      </c>
      <c r="L164" s="56" t="str">
        <f t="shared" si="16"/>
        <v>Completo</v>
      </c>
      <c r="M164" s="34">
        <v>4543</v>
      </c>
      <c r="N164" s="35" t="s">
        <v>210</v>
      </c>
    </row>
    <row r="165" spans="2:14" ht="59.25" customHeight="1" x14ac:dyDescent="0.3">
      <c r="B165" s="49">
        <v>156</v>
      </c>
      <c r="C165" s="28" t="s">
        <v>271</v>
      </c>
      <c r="D165" s="29" t="s">
        <v>312</v>
      </c>
      <c r="E165" s="44" t="s">
        <v>370</v>
      </c>
      <c r="F165" s="30">
        <v>45989</v>
      </c>
      <c r="G165" s="31">
        <v>14325599.41</v>
      </c>
      <c r="H165" s="32">
        <v>46387</v>
      </c>
      <c r="I165" s="33"/>
      <c r="J165" s="55">
        <f t="shared" si="15"/>
        <v>14325599.41</v>
      </c>
      <c r="K165" s="61">
        <f t="shared" si="17"/>
        <v>0</v>
      </c>
      <c r="L165" s="56" t="str">
        <f t="shared" si="16"/>
        <v>Completo</v>
      </c>
      <c r="M165" s="34">
        <v>4545</v>
      </c>
      <c r="N165" s="35" t="s">
        <v>210</v>
      </c>
    </row>
    <row r="166" spans="2:14" ht="43.5" customHeight="1" x14ac:dyDescent="0.3">
      <c r="B166" s="49">
        <v>157</v>
      </c>
      <c r="C166" s="28" t="s">
        <v>193</v>
      </c>
      <c r="D166" s="29" t="s">
        <v>434</v>
      </c>
      <c r="E166" s="44" t="s">
        <v>435</v>
      </c>
      <c r="F166" s="30">
        <v>45989</v>
      </c>
      <c r="G166" s="31">
        <v>59000</v>
      </c>
      <c r="H166" s="32">
        <v>46387</v>
      </c>
      <c r="I166" s="33"/>
      <c r="J166" s="55">
        <f t="shared" si="15"/>
        <v>0</v>
      </c>
      <c r="K166" s="61">
        <f t="shared" si="17"/>
        <v>59000</v>
      </c>
      <c r="L166" s="56" t="str">
        <f t="shared" si="16"/>
        <v>Pendiente</v>
      </c>
      <c r="M166" s="34"/>
      <c r="N166" s="35"/>
    </row>
    <row r="167" spans="2:14" ht="43.5" customHeight="1" x14ac:dyDescent="0.3">
      <c r="B167" s="49">
        <v>158</v>
      </c>
      <c r="C167" s="28" t="s">
        <v>446</v>
      </c>
      <c r="D167" s="29" t="s">
        <v>447</v>
      </c>
      <c r="E167" s="44" t="s">
        <v>448</v>
      </c>
      <c r="F167" s="30">
        <v>45989</v>
      </c>
      <c r="G167" s="31">
        <v>867300</v>
      </c>
      <c r="H167" s="32">
        <v>46022</v>
      </c>
      <c r="I167" s="33"/>
      <c r="J167" s="55">
        <f t="shared" si="15"/>
        <v>0</v>
      </c>
      <c r="K167" s="61">
        <f t="shared" si="17"/>
        <v>867300</v>
      </c>
      <c r="L167" s="56" t="str">
        <f t="shared" si="16"/>
        <v>Pendiente</v>
      </c>
      <c r="M167" s="34"/>
      <c r="N167" s="35"/>
    </row>
    <row r="168" spans="2:14" ht="43.5" customHeight="1" x14ac:dyDescent="0.3">
      <c r="B168" s="49">
        <v>159</v>
      </c>
      <c r="C168" s="28" t="s">
        <v>249</v>
      </c>
      <c r="D168" s="29" t="s">
        <v>285</v>
      </c>
      <c r="E168" s="44" t="s">
        <v>348</v>
      </c>
      <c r="F168" s="30" t="s">
        <v>348</v>
      </c>
      <c r="G168" s="31">
        <v>306800</v>
      </c>
      <c r="H168" s="32" t="s">
        <v>348</v>
      </c>
      <c r="I168" s="33"/>
      <c r="J168" s="55">
        <f t="shared" si="15"/>
        <v>306800</v>
      </c>
      <c r="K168" s="61">
        <f t="shared" si="17"/>
        <v>0</v>
      </c>
      <c r="L168" s="56" t="str">
        <f t="shared" si="16"/>
        <v>Completo</v>
      </c>
      <c r="M168" s="34" t="s">
        <v>213</v>
      </c>
      <c r="N168" s="35" t="s">
        <v>203</v>
      </c>
    </row>
    <row r="169" spans="2:14" ht="63" customHeight="1" x14ac:dyDescent="0.3">
      <c r="B169" s="49">
        <v>160</v>
      </c>
      <c r="C169" s="28" t="s">
        <v>251</v>
      </c>
      <c r="D169" s="29" t="s">
        <v>288</v>
      </c>
      <c r="E169" s="44" t="s">
        <v>348</v>
      </c>
      <c r="F169" s="30" t="s">
        <v>348</v>
      </c>
      <c r="G169" s="31">
        <v>7393451.5899999999</v>
      </c>
      <c r="H169" s="32" t="s">
        <v>348</v>
      </c>
      <c r="I169" s="33"/>
      <c r="J169" s="55">
        <f t="shared" si="15"/>
        <v>7393451.5899999999</v>
      </c>
      <c r="K169" s="61">
        <f t="shared" si="17"/>
        <v>0</v>
      </c>
      <c r="L169" s="56" t="str">
        <f t="shared" si="16"/>
        <v>Completo</v>
      </c>
      <c r="M169" s="34" t="s">
        <v>216</v>
      </c>
      <c r="N169" s="35" t="s">
        <v>204</v>
      </c>
    </row>
    <row r="170" spans="2:14" ht="63.75" customHeight="1" x14ac:dyDescent="0.3">
      <c r="B170" s="49">
        <v>161</v>
      </c>
      <c r="C170" s="28" t="s">
        <v>255</v>
      </c>
      <c r="D170" s="29" t="s">
        <v>293</v>
      </c>
      <c r="E170" s="44" t="s">
        <v>348</v>
      </c>
      <c r="F170" s="30" t="s">
        <v>348</v>
      </c>
      <c r="G170" s="31">
        <v>1537560.72</v>
      </c>
      <c r="H170" s="32" t="s">
        <v>348</v>
      </c>
      <c r="I170" s="33"/>
      <c r="J170" s="55">
        <f t="shared" si="15"/>
        <v>1537560.72</v>
      </c>
      <c r="K170" s="61">
        <f t="shared" si="17"/>
        <v>0</v>
      </c>
      <c r="L170" s="56" t="str">
        <f t="shared" si="16"/>
        <v>Completo</v>
      </c>
      <c r="M170" s="34" t="s">
        <v>221</v>
      </c>
      <c r="N170" s="35" t="s">
        <v>207</v>
      </c>
    </row>
    <row r="171" spans="2:14" ht="59.25" customHeight="1" x14ac:dyDescent="0.3">
      <c r="B171" s="49">
        <v>162</v>
      </c>
      <c r="C171" s="28" t="s">
        <v>262</v>
      </c>
      <c r="D171" s="29" t="s">
        <v>301</v>
      </c>
      <c r="E171" s="44" t="s">
        <v>348</v>
      </c>
      <c r="F171" s="30" t="s">
        <v>348</v>
      </c>
      <c r="G171" s="31">
        <v>613600</v>
      </c>
      <c r="H171" s="32" t="s">
        <v>348</v>
      </c>
      <c r="I171" s="33"/>
      <c r="J171" s="55">
        <f t="shared" si="15"/>
        <v>613600</v>
      </c>
      <c r="K171" s="61">
        <f t="shared" si="17"/>
        <v>0</v>
      </c>
      <c r="L171" s="56" t="str">
        <f t="shared" si="16"/>
        <v>Completo</v>
      </c>
      <c r="M171" s="34" t="s">
        <v>230</v>
      </c>
      <c r="N171" s="35" t="s">
        <v>209</v>
      </c>
    </row>
    <row r="172" spans="2:14" ht="56.25" customHeight="1" x14ac:dyDescent="0.3">
      <c r="B172" s="49">
        <v>163</v>
      </c>
      <c r="C172" s="28" t="s">
        <v>265</v>
      </c>
      <c r="D172" s="29" t="s">
        <v>305</v>
      </c>
      <c r="E172" s="44" t="s">
        <v>348</v>
      </c>
      <c r="F172" s="44" t="s">
        <v>348</v>
      </c>
      <c r="G172" s="31">
        <v>5116102.25</v>
      </c>
      <c r="H172" s="44" t="s">
        <v>348</v>
      </c>
      <c r="I172" s="33"/>
      <c r="J172" s="55">
        <f t="shared" si="15"/>
        <v>5116102.25</v>
      </c>
      <c r="K172" s="61">
        <f t="shared" si="17"/>
        <v>0</v>
      </c>
      <c r="L172" s="56" t="str">
        <f t="shared" si="16"/>
        <v>Completo</v>
      </c>
      <c r="M172" s="34" t="s">
        <v>234</v>
      </c>
      <c r="N172" s="35" t="s">
        <v>210</v>
      </c>
    </row>
    <row r="173" spans="2:14" ht="43.5" hidden="1" customHeight="1" x14ac:dyDescent="0.3">
      <c r="B173" s="49">
        <v>268</v>
      </c>
      <c r="C173" s="28"/>
      <c r="D173" s="29"/>
      <c r="E173" s="44"/>
      <c r="F173" s="30"/>
      <c r="G173" s="31"/>
      <c r="H173" s="32"/>
      <c r="I173" s="33"/>
      <c r="J173" s="55">
        <f t="shared" ref="J173:J188" si="18">IF(M173&gt;0,G173,0)</f>
        <v>0</v>
      </c>
      <c r="K173" s="61">
        <f t="shared" ref="K173:K217" si="19">IF(J173&gt;0,0,G173)</f>
        <v>0</v>
      </c>
      <c r="L173" s="56" t="str">
        <f t="shared" ref="L173:L188" si="20">IF(J173&gt;0,"Completo","Pendiente")</f>
        <v>Pendiente</v>
      </c>
      <c r="M173" s="34"/>
      <c r="N173" s="35"/>
    </row>
    <row r="174" spans="2:14" ht="43.5" hidden="1" customHeight="1" x14ac:dyDescent="0.3">
      <c r="B174" s="49">
        <v>269</v>
      </c>
      <c r="C174" s="28"/>
      <c r="D174" s="29"/>
      <c r="E174" s="44"/>
      <c r="F174" s="30"/>
      <c r="G174" s="31"/>
      <c r="H174" s="32"/>
      <c r="I174" s="33"/>
      <c r="J174" s="55">
        <f t="shared" si="18"/>
        <v>0</v>
      </c>
      <c r="K174" s="61">
        <f t="shared" si="19"/>
        <v>0</v>
      </c>
      <c r="L174" s="56" t="str">
        <f t="shared" si="20"/>
        <v>Pendiente</v>
      </c>
      <c r="M174" s="34"/>
      <c r="N174" s="35"/>
    </row>
    <row r="175" spans="2:14" ht="43.5" hidden="1" customHeight="1" x14ac:dyDescent="0.3">
      <c r="B175" s="49">
        <v>270</v>
      </c>
      <c r="C175" s="28"/>
      <c r="D175" s="29"/>
      <c r="E175" s="44"/>
      <c r="F175" s="30"/>
      <c r="G175" s="31"/>
      <c r="H175" s="32"/>
      <c r="I175" s="33"/>
      <c r="J175" s="55">
        <f t="shared" si="18"/>
        <v>0</v>
      </c>
      <c r="K175" s="61">
        <f t="shared" si="19"/>
        <v>0</v>
      </c>
      <c r="L175" s="56" t="str">
        <f t="shared" si="20"/>
        <v>Pendiente</v>
      </c>
      <c r="M175" s="34"/>
      <c r="N175" s="35"/>
    </row>
    <row r="176" spans="2:14" ht="43.5" hidden="1" customHeight="1" x14ac:dyDescent="0.3">
      <c r="B176" s="49">
        <v>271</v>
      </c>
      <c r="C176" s="28"/>
      <c r="D176" s="29"/>
      <c r="E176" s="44"/>
      <c r="F176" s="30"/>
      <c r="G176" s="31"/>
      <c r="H176" s="32"/>
      <c r="I176" s="33"/>
      <c r="J176" s="55">
        <f t="shared" si="18"/>
        <v>0</v>
      </c>
      <c r="K176" s="61">
        <f t="shared" si="19"/>
        <v>0</v>
      </c>
      <c r="L176" s="56" t="str">
        <f t="shared" si="20"/>
        <v>Pendiente</v>
      </c>
      <c r="M176" s="34"/>
      <c r="N176" s="35"/>
    </row>
    <row r="177" spans="2:14" ht="43.5" hidden="1" customHeight="1" x14ac:dyDescent="0.3">
      <c r="B177" s="49">
        <v>272</v>
      </c>
      <c r="C177" s="28"/>
      <c r="D177" s="29"/>
      <c r="E177" s="44"/>
      <c r="F177" s="30"/>
      <c r="G177" s="31"/>
      <c r="H177" s="32"/>
      <c r="I177" s="33"/>
      <c r="J177" s="55">
        <f t="shared" si="18"/>
        <v>0</v>
      </c>
      <c r="K177" s="61">
        <f t="shared" si="19"/>
        <v>0</v>
      </c>
      <c r="L177" s="56" t="str">
        <f t="shared" si="20"/>
        <v>Pendiente</v>
      </c>
      <c r="M177" s="34"/>
      <c r="N177" s="35"/>
    </row>
    <row r="178" spans="2:14" ht="43.5" hidden="1" customHeight="1" x14ac:dyDescent="0.3">
      <c r="B178" s="49">
        <v>273</v>
      </c>
      <c r="C178" s="28"/>
      <c r="D178" s="29"/>
      <c r="E178" s="44"/>
      <c r="F178" s="30"/>
      <c r="G178" s="31"/>
      <c r="H178" s="32"/>
      <c r="I178" s="33"/>
      <c r="J178" s="55">
        <f t="shared" si="18"/>
        <v>0</v>
      </c>
      <c r="K178" s="61">
        <f t="shared" si="19"/>
        <v>0</v>
      </c>
      <c r="L178" s="56" t="str">
        <f t="shared" si="20"/>
        <v>Pendiente</v>
      </c>
      <c r="M178" s="34"/>
      <c r="N178" s="35"/>
    </row>
    <row r="179" spans="2:14" ht="43.5" hidden="1" customHeight="1" x14ac:dyDescent="0.3">
      <c r="B179" s="49">
        <v>274</v>
      </c>
      <c r="C179" s="28"/>
      <c r="D179" s="29"/>
      <c r="E179" s="44"/>
      <c r="F179" s="30"/>
      <c r="G179" s="31"/>
      <c r="H179" s="32"/>
      <c r="I179" s="33"/>
      <c r="J179" s="55">
        <f t="shared" si="18"/>
        <v>0</v>
      </c>
      <c r="K179" s="61">
        <f t="shared" si="19"/>
        <v>0</v>
      </c>
      <c r="L179" s="56" t="str">
        <f t="shared" si="20"/>
        <v>Pendiente</v>
      </c>
      <c r="M179" s="34"/>
      <c r="N179" s="35"/>
    </row>
    <row r="180" spans="2:14" ht="43.5" hidden="1" customHeight="1" x14ac:dyDescent="0.3">
      <c r="B180" s="49">
        <v>275</v>
      </c>
      <c r="C180" s="28"/>
      <c r="D180" s="29"/>
      <c r="E180" s="44"/>
      <c r="F180" s="30"/>
      <c r="G180" s="31"/>
      <c r="H180" s="32"/>
      <c r="I180" s="33"/>
      <c r="J180" s="55">
        <f t="shared" si="18"/>
        <v>0</v>
      </c>
      <c r="K180" s="61">
        <f t="shared" si="19"/>
        <v>0</v>
      </c>
      <c r="L180" s="56" t="str">
        <f t="shared" si="20"/>
        <v>Pendiente</v>
      </c>
      <c r="M180" s="34"/>
      <c r="N180" s="35"/>
    </row>
    <row r="181" spans="2:14" ht="43.5" hidden="1" customHeight="1" x14ac:dyDescent="0.3">
      <c r="B181" s="49">
        <v>276</v>
      </c>
      <c r="C181" s="28"/>
      <c r="D181" s="29"/>
      <c r="E181" s="44"/>
      <c r="F181" s="30"/>
      <c r="G181" s="31"/>
      <c r="H181" s="32"/>
      <c r="I181" s="33"/>
      <c r="J181" s="55">
        <f t="shared" si="18"/>
        <v>0</v>
      </c>
      <c r="K181" s="61">
        <f t="shared" si="19"/>
        <v>0</v>
      </c>
      <c r="L181" s="56" t="str">
        <f t="shared" si="20"/>
        <v>Pendiente</v>
      </c>
      <c r="M181" s="34"/>
      <c r="N181" s="35"/>
    </row>
    <row r="182" spans="2:14" ht="43.5" hidden="1" customHeight="1" x14ac:dyDescent="0.3">
      <c r="B182" s="49">
        <v>277</v>
      </c>
      <c r="C182" s="28"/>
      <c r="D182" s="29"/>
      <c r="E182" s="44"/>
      <c r="F182" s="30"/>
      <c r="G182" s="31"/>
      <c r="H182" s="32"/>
      <c r="I182" s="33"/>
      <c r="J182" s="55">
        <f t="shared" si="18"/>
        <v>0</v>
      </c>
      <c r="K182" s="61">
        <f t="shared" si="19"/>
        <v>0</v>
      </c>
      <c r="L182" s="56" t="str">
        <f t="shared" si="20"/>
        <v>Pendiente</v>
      </c>
      <c r="M182" s="34"/>
      <c r="N182" s="35"/>
    </row>
    <row r="183" spans="2:14" ht="43.5" hidden="1" customHeight="1" x14ac:dyDescent="0.3">
      <c r="B183" s="49">
        <v>278</v>
      </c>
      <c r="C183" s="28"/>
      <c r="D183" s="29"/>
      <c r="E183" s="44"/>
      <c r="F183" s="30"/>
      <c r="G183" s="31"/>
      <c r="H183" s="32"/>
      <c r="I183" s="33"/>
      <c r="J183" s="55">
        <f t="shared" si="18"/>
        <v>0</v>
      </c>
      <c r="K183" s="61">
        <f t="shared" si="19"/>
        <v>0</v>
      </c>
      <c r="L183" s="56" t="str">
        <f t="shared" si="20"/>
        <v>Pendiente</v>
      </c>
      <c r="M183" s="34"/>
      <c r="N183" s="35"/>
    </row>
    <row r="184" spans="2:14" ht="43.5" hidden="1" customHeight="1" x14ac:dyDescent="0.3">
      <c r="B184" s="49">
        <v>279</v>
      </c>
      <c r="C184" s="28"/>
      <c r="D184" s="29"/>
      <c r="E184" s="44"/>
      <c r="F184" s="30"/>
      <c r="G184" s="31"/>
      <c r="H184" s="32"/>
      <c r="I184" s="33"/>
      <c r="J184" s="55">
        <f t="shared" si="18"/>
        <v>0</v>
      </c>
      <c r="K184" s="61">
        <f t="shared" si="19"/>
        <v>0</v>
      </c>
      <c r="L184" s="56" t="str">
        <f t="shared" si="20"/>
        <v>Pendiente</v>
      </c>
      <c r="M184" s="34"/>
      <c r="N184" s="35"/>
    </row>
    <row r="185" spans="2:14" ht="43.5" hidden="1" customHeight="1" x14ac:dyDescent="0.3">
      <c r="B185" s="49">
        <v>280</v>
      </c>
      <c r="C185" s="28"/>
      <c r="D185" s="29"/>
      <c r="E185" s="44"/>
      <c r="F185" s="30"/>
      <c r="G185" s="31"/>
      <c r="H185" s="32"/>
      <c r="I185" s="33"/>
      <c r="J185" s="55">
        <f t="shared" si="18"/>
        <v>0</v>
      </c>
      <c r="K185" s="61">
        <f t="shared" si="19"/>
        <v>0</v>
      </c>
      <c r="L185" s="56" t="str">
        <f t="shared" si="20"/>
        <v>Pendiente</v>
      </c>
      <c r="M185" s="34"/>
      <c r="N185" s="35"/>
    </row>
    <row r="186" spans="2:14" ht="43.5" hidden="1" customHeight="1" x14ac:dyDescent="0.3">
      <c r="B186" s="49">
        <v>281</v>
      </c>
      <c r="C186" s="28"/>
      <c r="D186" s="29"/>
      <c r="E186" s="44"/>
      <c r="F186" s="30"/>
      <c r="G186" s="31"/>
      <c r="H186" s="32"/>
      <c r="I186" s="33"/>
      <c r="J186" s="55">
        <f t="shared" si="18"/>
        <v>0</v>
      </c>
      <c r="K186" s="61">
        <f t="shared" si="19"/>
        <v>0</v>
      </c>
      <c r="L186" s="56" t="str">
        <f t="shared" si="20"/>
        <v>Pendiente</v>
      </c>
      <c r="M186" s="34"/>
      <c r="N186" s="35"/>
    </row>
    <row r="187" spans="2:14" ht="43.5" hidden="1" customHeight="1" x14ac:dyDescent="0.3">
      <c r="B187" s="49">
        <v>282</v>
      </c>
      <c r="C187" s="28"/>
      <c r="D187" s="29"/>
      <c r="E187" s="44"/>
      <c r="F187" s="30"/>
      <c r="G187" s="31"/>
      <c r="H187" s="32"/>
      <c r="I187" s="33"/>
      <c r="J187" s="55">
        <f t="shared" si="18"/>
        <v>0</v>
      </c>
      <c r="K187" s="61">
        <f t="shared" si="19"/>
        <v>0</v>
      </c>
      <c r="L187" s="56" t="str">
        <f t="shared" si="20"/>
        <v>Pendiente</v>
      </c>
      <c r="M187" s="34"/>
      <c r="N187" s="35"/>
    </row>
    <row r="188" spans="2:14" ht="43.5" hidden="1" customHeight="1" x14ac:dyDescent="0.3">
      <c r="B188" s="49">
        <v>283</v>
      </c>
      <c r="C188" s="28"/>
      <c r="D188" s="29"/>
      <c r="E188" s="44"/>
      <c r="F188" s="30"/>
      <c r="G188" s="31"/>
      <c r="H188" s="32"/>
      <c r="I188" s="33"/>
      <c r="J188" s="55">
        <f t="shared" si="18"/>
        <v>0</v>
      </c>
      <c r="K188" s="61">
        <f t="shared" si="19"/>
        <v>0</v>
      </c>
      <c r="L188" s="56" t="str">
        <f t="shared" si="20"/>
        <v>Pendiente</v>
      </c>
      <c r="M188" s="34"/>
      <c r="N188" s="35"/>
    </row>
    <row r="189" spans="2:14" ht="43.5" hidden="1" customHeight="1" x14ac:dyDescent="0.3">
      <c r="B189" s="49">
        <v>284</v>
      </c>
      <c r="C189" s="28"/>
      <c r="D189" s="29"/>
      <c r="E189" s="44"/>
      <c r="F189" s="30"/>
      <c r="G189" s="31"/>
      <c r="H189" s="32"/>
      <c r="I189" s="33"/>
      <c r="J189" s="55">
        <f t="shared" ref="J189:J252" si="21">IF(M189&gt;0,G189,0)</f>
        <v>0</v>
      </c>
      <c r="K189" s="61">
        <f t="shared" si="19"/>
        <v>0</v>
      </c>
      <c r="L189" s="56" t="str">
        <f t="shared" ref="L189:L252" si="22">IF(J189&gt;0,"Completo","Pendiente")</f>
        <v>Pendiente</v>
      </c>
      <c r="M189" s="34"/>
      <c r="N189" s="35"/>
    </row>
    <row r="190" spans="2:14" ht="43.5" hidden="1" customHeight="1" x14ac:dyDescent="0.3">
      <c r="B190" s="49">
        <v>285</v>
      </c>
      <c r="C190" s="28"/>
      <c r="D190" s="29"/>
      <c r="E190" s="44"/>
      <c r="F190" s="30"/>
      <c r="G190" s="31"/>
      <c r="H190" s="32"/>
      <c r="I190" s="33"/>
      <c r="J190" s="55">
        <f t="shared" si="21"/>
        <v>0</v>
      </c>
      <c r="K190" s="61">
        <f t="shared" si="19"/>
        <v>0</v>
      </c>
      <c r="L190" s="56" t="str">
        <f t="shared" si="22"/>
        <v>Pendiente</v>
      </c>
      <c r="M190" s="34"/>
      <c r="N190" s="35"/>
    </row>
    <row r="191" spans="2:14" ht="43.5" hidden="1" customHeight="1" x14ac:dyDescent="0.3">
      <c r="B191" s="49">
        <v>286</v>
      </c>
      <c r="C191" s="28"/>
      <c r="D191" s="29"/>
      <c r="E191" s="44"/>
      <c r="F191" s="30"/>
      <c r="G191" s="31"/>
      <c r="H191" s="32"/>
      <c r="I191" s="33"/>
      <c r="J191" s="55">
        <f t="shared" si="21"/>
        <v>0</v>
      </c>
      <c r="K191" s="61">
        <f t="shared" si="19"/>
        <v>0</v>
      </c>
      <c r="L191" s="56" t="str">
        <f t="shared" si="22"/>
        <v>Pendiente</v>
      </c>
      <c r="M191" s="34"/>
      <c r="N191" s="35"/>
    </row>
    <row r="192" spans="2:14" ht="43.5" hidden="1" customHeight="1" x14ac:dyDescent="0.3">
      <c r="B192" s="49">
        <v>287</v>
      </c>
      <c r="C192" s="28"/>
      <c r="D192" s="29"/>
      <c r="E192" s="44"/>
      <c r="F192" s="30"/>
      <c r="G192" s="31"/>
      <c r="H192" s="32"/>
      <c r="I192" s="33"/>
      <c r="J192" s="55">
        <f t="shared" si="21"/>
        <v>0</v>
      </c>
      <c r="K192" s="61">
        <f t="shared" si="19"/>
        <v>0</v>
      </c>
      <c r="L192" s="56" t="str">
        <f t="shared" si="22"/>
        <v>Pendiente</v>
      </c>
      <c r="M192" s="34"/>
      <c r="N192" s="35"/>
    </row>
    <row r="193" spans="2:14" ht="43.5" hidden="1" customHeight="1" x14ac:dyDescent="0.3">
      <c r="B193" s="49">
        <v>288</v>
      </c>
      <c r="C193" s="28"/>
      <c r="D193" s="29"/>
      <c r="E193" s="44"/>
      <c r="F193" s="30"/>
      <c r="G193" s="31"/>
      <c r="H193" s="32"/>
      <c r="I193" s="33"/>
      <c r="J193" s="55">
        <f t="shared" si="21"/>
        <v>0</v>
      </c>
      <c r="K193" s="61">
        <f t="shared" si="19"/>
        <v>0</v>
      </c>
      <c r="L193" s="56" t="str">
        <f t="shared" si="22"/>
        <v>Pendiente</v>
      </c>
      <c r="M193" s="34"/>
      <c r="N193" s="35"/>
    </row>
    <row r="194" spans="2:14" ht="43.5" hidden="1" customHeight="1" x14ac:dyDescent="0.3">
      <c r="B194" s="49">
        <v>289</v>
      </c>
      <c r="C194" s="28"/>
      <c r="D194" s="29"/>
      <c r="E194" s="44"/>
      <c r="F194" s="30"/>
      <c r="G194" s="31"/>
      <c r="H194" s="32"/>
      <c r="I194" s="33"/>
      <c r="J194" s="55">
        <f t="shared" si="21"/>
        <v>0</v>
      </c>
      <c r="K194" s="61">
        <f t="shared" si="19"/>
        <v>0</v>
      </c>
      <c r="L194" s="56" t="str">
        <f t="shared" si="22"/>
        <v>Pendiente</v>
      </c>
      <c r="M194" s="34"/>
      <c r="N194" s="35"/>
    </row>
    <row r="195" spans="2:14" ht="43.5" hidden="1" customHeight="1" x14ac:dyDescent="0.3">
      <c r="B195" s="49">
        <v>290</v>
      </c>
      <c r="C195" s="28"/>
      <c r="D195" s="29"/>
      <c r="E195" s="44"/>
      <c r="F195" s="30"/>
      <c r="G195" s="31"/>
      <c r="H195" s="32"/>
      <c r="I195" s="33"/>
      <c r="J195" s="55">
        <f t="shared" si="21"/>
        <v>0</v>
      </c>
      <c r="K195" s="61">
        <f t="shared" si="19"/>
        <v>0</v>
      </c>
      <c r="L195" s="56" t="str">
        <f t="shared" si="22"/>
        <v>Pendiente</v>
      </c>
      <c r="M195" s="34"/>
      <c r="N195" s="35"/>
    </row>
    <row r="196" spans="2:14" ht="43.5" hidden="1" customHeight="1" x14ac:dyDescent="0.3">
      <c r="B196" s="49">
        <v>291</v>
      </c>
      <c r="C196" s="28"/>
      <c r="D196" s="29"/>
      <c r="E196" s="44"/>
      <c r="F196" s="30"/>
      <c r="G196" s="31"/>
      <c r="H196" s="32"/>
      <c r="I196" s="33"/>
      <c r="J196" s="55">
        <f t="shared" si="21"/>
        <v>0</v>
      </c>
      <c r="K196" s="61">
        <f t="shared" si="19"/>
        <v>0</v>
      </c>
      <c r="L196" s="56" t="str">
        <f t="shared" si="22"/>
        <v>Pendiente</v>
      </c>
      <c r="M196" s="34"/>
      <c r="N196" s="35"/>
    </row>
    <row r="197" spans="2:14" ht="43.5" hidden="1" customHeight="1" x14ac:dyDescent="0.3">
      <c r="B197" s="49">
        <v>292</v>
      </c>
      <c r="C197" s="28"/>
      <c r="D197" s="29"/>
      <c r="E197" s="44"/>
      <c r="F197" s="30"/>
      <c r="G197" s="31"/>
      <c r="H197" s="32"/>
      <c r="I197" s="33"/>
      <c r="J197" s="55">
        <f t="shared" si="21"/>
        <v>0</v>
      </c>
      <c r="K197" s="61">
        <f t="shared" si="19"/>
        <v>0</v>
      </c>
      <c r="L197" s="56" t="str">
        <f t="shared" si="22"/>
        <v>Pendiente</v>
      </c>
      <c r="M197" s="34"/>
      <c r="N197" s="35"/>
    </row>
    <row r="198" spans="2:14" ht="43.5" hidden="1" customHeight="1" x14ac:dyDescent="0.3">
      <c r="B198" s="49">
        <v>293</v>
      </c>
      <c r="C198" s="28"/>
      <c r="D198" s="29"/>
      <c r="E198" s="44"/>
      <c r="F198" s="30"/>
      <c r="G198" s="31"/>
      <c r="H198" s="32"/>
      <c r="I198" s="33"/>
      <c r="J198" s="55">
        <f t="shared" si="21"/>
        <v>0</v>
      </c>
      <c r="K198" s="61">
        <f t="shared" si="19"/>
        <v>0</v>
      </c>
      <c r="L198" s="56" t="str">
        <f t="shared" si="22"/>
        <v>Pendiente</v>
      </c>
      <c r="M198" s="34"/>
      <c r="N198" s="35"/>
    </row>
    <row r="199" spans="2:14" ht="43.5" hidden="1" customHeight="1" x14ac:dyDescent="0.3">
      <c r="B199" s="49">
        <v>294</v>
      </c>
      <c r="C199" s="28"/>
      <c r="D199" s="29"/>
      <c r="E199" s="44"/>
      <c r="F199" s="30"/>
      <c r="G199" s="31"/>
      <c r="H199" s="32"/>
      <c r="I199" s="33"/>
      <c r="J199" s="55">
        <f t="shared" si="21"/>
        <v>0</v>
      </c>
      <c r="K199" s="61">
        <f t="shared" si="19"/>
        <v>0</v>
      </c>
      <c r="L199" s="56" t="str">
        <f t="shared" si="22"/>
        <v>Pendiente</v>
      </c>
      <c r="M199" s="34"/>
      <c r="N199" s="35"/>
    </row>
    <row r="200" spans="2:14" ht="43.5" hidden="1" customHeight="1" x14ac:dyDescent="0.3">
      <c r="B200" s="49">
        <v>295</v>
      </c>
      <c r="C200" s="28"/>
      <c r="D200" s="29"/>
      <c r="E200" s="44"/>
      <c r="F200" s="30"/>
      <c r="G200" s="31"/>
      <c r="H200" s="32"/>
      <c r="I200" s="33"/>
      <c r="J200" s="55">
        <f t="shared" si="21"/>
        <v>0</v>
      </c>
      <c r="K200" s="61">
        <f t="shared" si="19"/>
        <v>0</v>
      </c>
      <c r="L200" s="56" t="str">
        <f t="shared" si="22"/>
        <v>Pendiente</v>
      </c>
      <c r="M200" s="34"/>
      <c r="N200" s="35"/>
    </row>
    <row r="201" spans="2:14" ht="43.5" hidden="1" customHeight="1" x14ac:dyDescent="0.3">
      <c r="B201" s="49">
        <v>296</v>
      </c>
      <c r="C201" s="28"/>
      <c r="D201" s="29"/>
      <c r="E201" s="44"/>
      <c r="F201" s="30"/>
      <c r="G201" s="31"/>
      <c r="H201" s="32"/>
      <c r="I201" s="33"/>
      <c r="J201" s="55">
        <f t="shared" si="21"/>
        <v>0</v>
      </c>
      <c r="K201" s="61">
        <f t="shared" si="19"/>
        <v>0</v>
      </c>
      <c r="L201" s="56" t="str">
        <f t="shared" si="22"/>
        <v>Pendiente</v>
      </c>
      <c r="M201" s="34"/>
      <c r="N201" s="35"/>
    </row>
    <row r="202" spans="2:14" ht="43.5" hidden="1" customHeight="1" x14ac:dyDescent="0.3">
      <c r="B202" s="49">
        <v>297</v>
      </c>
      <c r="C202" s="28"/>
      <c r="D202" s="29"/>
      <c r="E202" s="44"/>
      <c r="F202" s="30"/>
      <c r="G202" s="31"/>
      <c r="H202" s="32"/>
      <c r="I202" s="33"/>
      <c r="J202" s="55">
        <f t="shared" si="21"/>
        <v>0</v>
      </c>
      <c r="K202" s="61">
        <f t="shared" si="19"/>
        <v>0</v>
      </c>
      <c r="L202" s="56" t="str">
        <f t="shared" si="22"/>
        <v>Pendiente</v>
      </c>
      <c r="M202" s="34"/>
      <c r="N202" s="35"/>
    </row>
    <row r="203" spans="2:14" ht="43.5" hidden="1" customHeight="1" x14ac:dyDescent="0.3">
      <c r="B203" s="49">
        <v>298</v>
      </c>
      <c r="C203" s="28"/>
      <c r="D203" s="29"/>
      <c r="E203" s="44"/>
      <c r="F203" s="30"/>
      <c r="G203" s="31"/>
      <c r="H203" s="32"/>
      <c r="I203" s="33"/>
      <c r="J203" s="55">
        <f t="shared" si="21"/>
        <v>0</v>
      </c>
      <c r="K203" s="61">
        <f t="shared" si="19"/>
        <v>0</v>
      </c>
      <c r="L203" s="56" t="str">
        <f t="shared" si="22"/>
        <v>Pendiente</v>
      </c>
      <c r="M203" s="34"/>
      <c r="N203" s="35"/>
    </row>
    <row r="204" spans="2:14" ht="43.5" hidden="1" customHeight="1" x14ac:dyDescent="0.3">
      <c r="B204" s="49">
        <v>299</v>
      </c>
      <c r="C204" s="28"/>
      <c r="D204" s="29"/>
      <c r="E204" s="44"/>
      <c r="F204" s="30"/>
      <c r="G204" s="31"/>
      <c r="H204" s="32"/>
      <c r="I204" s="33"/>
      <c r="J204" s="55">
        <f t="shared" si="21"/>
        <v>0</v>
      </c>
      <c r="K204" s="61">
        <f t="shared" si="19"/>
        <v>0</v>
      </c>
      <c r="L204" s="56" t="str">
        <f t="shared" si="22"/>
        <v>Pendiente</v>
      </c>
      <c r="M204" s="34"/>
      <c r="N204" s="35"/>
    </row>
    <row r="205" spans="2:14" ht="43.5" hidden="1" customHeight="1" x14ac:dyDescent="0.3">
      <c r="B205" s="49">
        <v>300</v>
      </c>
      <c r="C205" s="28"/>
      <c r="D205" s="29"/>
      <c r="E205" s="44"/>
      <c r="F205" s="30"/>
      <c r="G205" s="31"/>
      <c r="H205" s="32"/>
      <c r="I205" s="33"/>
      <c r="J205" s="55">
        <f t="shared" si="21"/>
        <v>0</v>
      </c>
      <c r="K205" s="61">
        <f t="shared" si="19"/>
        <v>0</v>
      </c>
      <c r="L205" s="56" t="str">
        <f t="shared" si="22"/>
        <v>Pendiente</v>
      </c>
      <c r="M205" s="34"/>
      <c r="N205" s="35"/>
    </row>
    <row r="206" spans="2:14" ht="43.5" hidden="1" customHeight="1" x14ac:dyDescent="0.3">
      <c r="B206" s="49">
        <v>301</v>
      </c>
      <c r="C206" s="28"/>
      <c r="D206" s="29"/>
      <c r="E206" s="44"/>
      <c r="F206" s="30"/>
      <c r="G206" s="31"/>
      <c r="H206" s="32"/>
      <c r="I206" s="33"/>
      <c r="J206" s="55">
        <f t="shared" si="21"/>
        <v>0</v>
      </c>
      <c r="K206" s="61">
        <f t="shared" si="19"/>
        <v>0</v>
      </c>
      <c r="L206" s="56" t="str">
        <f t="shared" si="22"/>
        <v>Pendiente</v>
      </c>
      <c r="M206" s="34"/>
      <c r="N206" s="35"/>
    </row>
    <row r="207" spans="2:14" ht="43.5" hidden="1" customHeight="1" x14ac:dyDescent="0.3">
      <c r="B207" s="49">
        <v>302</v>
      </c>
      <c r="C207" s="28"/>
      <c r="D207" s="29"/>
      <c r="E207" s="44"/>
      <c r="F207" s="30"/>
      <c r="G207" s="31"/>
      <c r="H207" s="32"/>
      <c r="I207" s="33"/>
      <c r="J207" s="55">
        <f t="shared" si="21"/>
        <v>0</v>
      </c>
      <c r="K207" s="61">
        <f t="shared" si="19"/>
        <v>0</v>
      </c>
      <c r="L207" s="56" t="str">
        <f t="shared" si="22"/>
        <v>Pendiente</v>
      </c>
      <c r="M207" s="34"/>
      <c r="N207" s="35"/>
    </row>
    <row r="208" spans="2:14" ht="43.5" hidden="1" customHeight="1" x14ac:dyDescent="0.3">
      <c r="B208" s="49">
        <v>303</v>
      </c>
      <c r="C208" s="28"/>
      <c r="D208" s="29"/>
      <c r="E208" s="44"/>
      <c r="F208" s="30"/>
      <c r="G208" s="31"/>
      <c r="H208" s="32"/>
      <c r="I208" s="33"/>
      <c r="J208" s="55">
        <f t="shared" si="21"/>
        <v>0</v>
      </c>
      <c r="K208" s="61">
        <f t="shared" si="19"/>
        <v>0</v>
      </c>
      <c r="L208" s="56" t="str">
        <f t="shared" si="22"/>
        <v>Pendiente</v>
      </c>
      <c r="M208" s="34"/>
      <c r="N208" s="35"/>
    </row>
    <row r="209" spans="2:14" ht="43.5" hidden="1" customHeight="1" x14ac:dyDescent="0.3">
      <c r="B209" s="49">
        <v>304</v>
      </c>
      <c r="C209" s="28"/>
      <c r="D209" s="29"/>
      <c r="E209" s="44"/>
      <c r="F209" s="30"/>
      <c r="G209" s="31"/>
      <c r="H209" s="32"/>
      <c r="I209" s="33"/>
      <c r="J209" s="55">
        <f t="shared" si="21"/>
        <v>0</v>
      </c>
      <c r="K209" s="61">
        <f t="shared" si="19"/>
        <v>0</v>
      </c>
      <c r="L209" s="56" t="str">
        <f t="shared" si="22"/>
        <v>Pendiente</v>
      </c>
      <c r="M209" s="34"/>
      <c r="N209" s="35"/>
    </row>
    <row r="210" spans="2:14" ht="43.5" hidden="1" customHeight="1" x14ac:dyDescent="0.3">
      <c r="B210" s="49">
        <v>305</v>
      </c>
      <c r="C210" s="28"/>
      <c r="D210" s="29"/>
      <c r="E210" s="44"/>
      <c r="F210" s="30"/>
      <c r="G210" s="31"/>
      <c r="H210" s="32"/>
      <c r="I210" s="33"/>
      <c r="J210" s="55">
        <f t="shared" si="21"/>
        <v>0</v>
      </c>
      <c r="K210" s="61">
        <f t="shared" si="19"/>
        <v>0</v>
      </c>
      <c r="L210" s="56" t="str">
        <f t="shared" si="22"/>
        <v>Pendiente</v>
      </c>
      <c r="M210" s="34"/>
      <c r="N210" s="35"/>
    </row>
    <row r="211" spans="2:14" ht="43.5" hidden="1" customHeight="1" x14ac:dyDescent="0.3">
      <c r="B211" s="49">
        <v>306</v>
      </c>
      <c r="C211" s="28"/>
      <c r="D211" s="29"/>
      <c r="E211" s="44"/>
      <c r="F211" s="30"/>
      <c r="G211" s="31"/>
      <c r="H211" s="32"/>
      <c r="I211" s="33"/>
      <c r="J211" s="55">
        <f t="shared" si="21"/>
        <v>0</v>
      </c>
      <c r="K211" s="61">
        <f t="shared" si="19"/>
        <v>0</v>
      </c>
      <c r="L211" s="56" t="str">
        <f t="shared" si="22"/>
        <v>Pendiente</v>
      </c>
      <c r="M211" s="34"/>
      <c r="N211" s="35"/>
    </row>
    <row r="212" spans="2:14" ht="43.5" hidden="1" customHeight="1" x14ac:dyDescent="0.3">
      <c r="B212" s="49">
        <v>307</v>
      </c>
      <c r="C212" s="28"/>
      <c r="D212" s="29"/>
      <c r="E212" s="44"/>
      <c r="F212" s="30"/>
      <c r="G212" s="31"/>
      <c r="H212" s="32"/>
      <c r="I212" s="33"/>
      <c r="J212" s="55">
        <f t="shared" si="21"/>
        <v>0</v>
      </c>
      <c r="K212" s="61">
        <f t="shared" si="19"/>
        <v>0</v>
      </c>
      <c r="L212" s="56" t="str">
        <f t="shared" si="22"/>
        <v>Pendiente</v>
      </c>
      <c r="M212" s="34"/>
      <c r="N212" s="35"/>
    </row>
    <row r="213" spans="2:14" ht="43.5" hidden="1" customHeight="1" x14ac:dyDescent="0.3">
      <c r="B213" s="49">
        <v>308</v>
      </c>
      <c r="C213" s="28"/>
      <c r="D213" s="29"/>
      <c r="E213" s="44"/>
      <c r="F213" s="30"/>
      <c r="G213" s="31"/>
      <c r="H213" s="32"/>
      <c r="I213" s="33"/>
      <c r="J213" s="55">
        <f t="shared" si="21"/>
        <v>0</v>
      </c>
      <c r="K213" s="61">
        <f t="shared" si="19"/>
        <v>0</v>
      </c>
      <c r="L213" s="56" t="str">
        <f t="shared" si="22"/>
        <v>Pendiente</v>
      </c>
      <c r="M213" s="34"/>
      <c r="N213" s="35"/>
    </row>
    <row r="214" spans="2:14" ht="43.5" hidden="1" customHeight="1" x14ac:dyDescent="0.3">
      <c r="B214" s="49">
        <v>309</v>
      </c>
      <c r="C214" s="28"/>
      <c r="D214" s="29"/>
      <c r="E214" s="44"/>
      <c r="F214" s="30"/>
      <c r="G214" s="31"/>
      <c r="H214" s="32"/>
      <c r="I214" s="33"/>
      <c r="J214" s="55">
        <f t="shared" si="21"/>
        <v>0</v>
      </c>
      <c r="K214" s="61">
        <f t="shared" si="19"/>
        <v>0</v>
      </c>
      <c r="L214" s="56" t="str">
        <f t="shared" si="22"/>
        <v>Pendiente</v>
      </c>
      <c r="M214" s="34"/>
      <c r="N214" s="35"/>
    </row>
    <row r="215" spans="2:14" ht="43.5" hidden="1" customHeight="1" x14ac:dyDescent="0.3">
      <c r="B215" s="49">
        <v>310</v>
      </c>
      <c r="C215" s="28"/>
      <c r="D215" s="29"/>
      <c r="E215" s="44"/>
      <c r="F215" s="30"/>
      <c r="G215" s="31"/>
      <c r="H215" s="32"/>
      <c r="I215" s="33"/>
      <c r="J215" s="55">
        <f t="shared" si="21"/>
        <v>0</v>
      </c>
      <c r="K215" s="61">
        <f t="shared" si="19"/>
        <v>0</v>
      </c>
      <c r="L215" s="56" t="str">
        <f t="shared" si="22"/>
        <v>Pendiente</v>
      </c>
      <c r="M215" s="34"/>
      <c r="N215" s="35"/>
    </row>
    <row r="216" spans="2:14" ht="43.5" hidden="1" customHeight="1" x14ac:dyDescent="0.3">
      <c r="B216" s="49">
        <v>311</v>
      </c>
      <c r="C216" s="28"/>
      <c r="D216" s="29"/>
      <c r="E216" s="44"/>
      <c r="F216" s="30"/>
      <c r="G216" s="31"/>
      <c r="H216" s="32"/>
      <c r="I216" s="33"/>
      <c r="J216" s="55">
        <f t="shared" si="21"/>
        <v>0</v>
      </c>
      <c r="K216" s="61">
        <f t="shared" si="19"/>
        <v>0</v>
      </c>
      <c r="L216" s="56" t="str">
        <f t="shared" si="22"/>
        <v>Pendiente</v>
      </c>
      <c r="M216" s="34"/>
      <c r="N216" s="35"/>
    </row>
    <row r="217" spans="2:14" ht="43.5" hidden="1" customHeight="1" x14ac:dyDescent="0.3">
      <c r="B217" s="49">
        <v>312</v>
      </c>
      <c r="C217" s="28"/>
      <c r="D217" s="29"/>
      <c r="E217" s="44"/>
      <c r="F217" s="30"/>
      <c r="G217" s="31"/>
      <c r="H217" s="32"/>
      <c r="I217" s="33"/>
      <c r="J217" s="55">
        <f t="shared" si="21"/>
        <v>0</v>
      </c>
      <c r="K217" s="61">
        <f t="shared" si="19"/>
        <v>0</v>
      </c>
      <c r="L217" s="56" t="str">
        <f t="shared" si="22"/>
        <v>Pendiente</v>
      </c>
      <c r="M217" s="34"/>
      <c r="N217" s="35"/>
    </row>
    <row r="218" spans="2:14" ht="43.5" hidden="1" customHeight="1" x14ac:dyDescent="0.3">
      <c r="B218" s="49">
        <v>313</v>
      </c>
      <c r="C218" s="28"/>
      <c r="D218" s="29"/>
      <c r="E218" s="44"/>
      <c r="F218" s="30"/>
      <c r="G218" s="31"/>
      <c r="H218" s="32"/>
      <c r="I218" s="33"/>
      <c r="J218" s="55">
        <f t="shared" si="21"/>
        <v>0</v>
      </c>
      <c r="K218" s="61">
        <f t="shared" ref="K218:K252" si="23">IF(J218&gt;0,0,G218)</f>
        <v>0</v>
      </c>
      <c r="L218" s="56" t="str">
        <f t="shared" si="22"/>
        <v>Pendiente</v>
      </c>
      <c r="M218" s="34"/>
      <c r="N218" s="35"/>
    </row>
    <row r="219" spans="2:14" ht="43.5" hidden="1" customHeight="1" x14ac:dyDescent="0.3">
      <c r="B219" s="49">
        <v>314</v>
      </c>
      <c r="C219" s="28"/>
      <c r="D219" s="29"/>
      <c r="E219" s="44"/>
      <c r="F219" s="30"/>
      <c r="G219" s="31"/>
      <c r="H219" s="32"/>
      <c r="I219" s="33"/>
      <c r="J219" s="55">
        <f t="shared" si="21"/>
        <v>0</v>
      </c>
      <c r="K219" s="61">
        <f t="shared" si="23"/>
        <v>0</v>
      </c>
      <c r="L219" s="56" t="str">
        <f t="shared" si="22"/>
        <v>Pendiente</v>
      </c>
      <c r="M219" s="34"/>
      <c r="N219" s="35"/>
    </row>
    <row r="220" spans="2:14" ht="43.5" hidden="1" customHeight="1" x14ac:dyDescent="0.3">
      <c r="B220" s="49">
        <v>315</v>
      </c>
      <c r="C220" s="28"/>
      <c r="D220" s="29"/>
      <c r="E220" s="44"/>
      <c r="F220" s="30"/>
      <c r="G220" s="31"/>
      <c r="H220" s="32"/>
      <c r="I220" s="33"/>
      <c r="J220" s="55">
        <f t="shared" si="21"/>
        <v>0</v>
      </c>
      <c r="K220" s="61">
        <f t="shared" si="23"/>
        <v>0</v>
      </c>
      <c r="L220" s="56" t="str">
        <f t="shared" si="22"/>
        <v>Pendiente</v>
      </c>
      <c r="M220" s="34"/>
      <c r="N220" s="35"/>
    </row>
    <row r="221" spans="2:14" ht="43.5" hidden="1" customHeight="1" x14ac:dyDescent="0.3">
      <c r="B221" s="49">
        <v>316</v>
      </c>
      <c r="C221" s="28"/>
      <c r="D221" s="29"/>
      <c r="E221" s="44"/>
      <c r="F221" s="30"/>
      <c r="G221" s="31"/>
      <c r="H221" s="32"/>
      <c r="I221" s="33"/>
      <c r="J221" s="55">
        <f t="shared" si="21"/>
        <v>0</v>
      </c>
      <c r="K221" s="61">
        <f t="shared" si="23"/>
        <v>0</v>
      </c>
      <c r="L221" s="56" t="str">
        <f t="shared" si="22"/>
        <v>Pendiente</v>
      </c>
      <c r="M221" s="34"/>
      <c r="N221" s="35"/>
    </row>
    <row r="222" spans="2:14" ht="43.5" hidden="1" customHeight="1" x14ac:dyDescent="0.3">
      <c r="B222" s="49">
        <v>317</v>
      </c>
      <c r="C222" s="28"/>
      <c r="D222" s="29"/>
      <c r="E222" s="44"/>
      <c r="F222" s="30"/>
      <c r="G222" s="31"/>
      <c r="H222" s="32"/>
      <c r="I222" s="33"/>
      <c r="J222" s="55">
        <f t="shared" si="21"/>
        <v>0</v>
      </c>
      <c r="K222" s="61">
        <f t="shared" si="23"/>
        <v>0</v>
      </c>
      <c r="L222" s="56" t="str">
        <f t="shared" si="22"/>
        <v>Pendiente</v>
      </c>
      <c r="M222" s="34"/>
      <c r="N222" s="35"/>
    </row>
    <row r="223" spans="2:14" ht="43.5" hidden="1" customHeight="1" x14ac:dyDescent="0.3">
      <c r="B223" s="49">
        <v>318</v>
      </c>
      <c r="C223" s="28"/>
      <c r="D223" s="29"/>
      <c r="E223" s="44"/>
      <c r="F223" s="30"/>
      <c r="G223" s="31"/>
      <c r="H223" s="32"/>
      <c r="I223" s="33"/>
      <c r="J223" s="55">
        <f t="shared" si="21"/>
        <v>0</v>
      </c>
      <c r="K223" s="61">
        <f t="shared" si="23"/>
        <v>0</v>
      </c>
      <c r="L223" s="56" t="str">
        <f t="shared" si="22"/>
        <v>Pendiente</v>
      </c>
      <c r="M223" s="34"/>
      <c r="N223" s="35"/>
    </row>
    <row r="224" spans="2:14" ht="43.5" hidden="1" customHeight="1" x14ac:dyDescent="0.3">
      <c r="B224" s="49">
        <v>319</v>
      </c>
      <c r="C224" s="28"/>
      <c r="D224" s="29"/>
      <c r="E224" s="44"/>
      <c r="F224" s="30"/>
      <c r="G224" s="31"/>
      <c r="H224" s="32"/>
      <c r="I224" s="33"/>
      <c r="J224" s="55">
        <f t="shared" si="21"/>
        <v>0</v>
      </c>
      <c r="K224" s="61">
        <f t="shared" si="23"/>
        <v>0</v>
      </c>
      <c r="L224" s="56" t="str">
        <f t="shared" si="22"/>
        <v>Pendiente</v>
      </c>
      <c r="M224" s="34"/>
      <c r="N224" s="35"/>
    </row>
    <row r="225" spans="2:14" ht="43.5" hidden="1" customHeight="1" x14ac:dyDescent="0.3">
      <c r="B225" s="49">
        <v>320</v>
      </c>
      <c r="C225" s="28"/>
      <c r="D225" s="29"/>
      <c r="E225" s="44"/>
      <c r="F225" s="30"/>
      <c r="G225" s="31"/>
      <c r="H225" s="32"/>
      <c r="I225" s="33"/>
      <c r="J225" s="55">
        <f t="shared" si="21"/>
        <v>0</v>
      </c>
      <c r="K225" s="61">
        <f t="shared" si="23"/>
        <v>0</v>
      </c>
      <c r="L225" s="56" t="str">
        <f t="shared" si="22"/>
        <v>Pendiente</v>
      </c>
      <c r="M225" s="34"/>
      <c r="N225" s="35"/>
    </row>
    <row r="226" spans="2:14" ht="43.5" hidden="1" customHeight="1" x14ac:dyDescent="0.3">
      <c r="B226" s="49">
        <v>321</v>
      </c>
      <c r="C226" s="28"/>
      <c r="D226" s="29"/>
      <c r="E226" s="44"/>
      <c r="F226" s="30"/>
      <c r="G226" s="31"/>
      <c r="H226" s="32"/>
      <c r="I226" s="33"/>
      <c r="J226" s="55">
        <f t="shared" si="21"/>
        <v>0</v>
      </c>
      <c r="K226" s="61">
        <f t="shared" si="23"/>
        <v>0</v>
      </c>
      <c r="L226" s="56" t="str">
        <f t="shared" si="22"/>
        <v>Pendiente</v>
      </c>
      <c r="M226" s="34"/>
      <c r="N226" s="35"/>
    </row>
    <row r="227" spans="2:14" ht="43.5" hidden="1" customHeight="1" x14ac:dyDescent="0.3">
      <c r="B227" s="49">
        <v>322</v>
      </c>
      <c r="C227" s="28"/>
      <c r="D227" s="29"/>
      <c r="E227" s="44"/>
      <c r="F227" s="30"/>
      <c r="G227" s="31"/>
      <c r="H227" s="32"/>
      <c r="I227" s="33"/>
      <c r="J227" s="55">
        <f t="shared" si="21"/>
        <v>0</v>
      </c>
      <c r="K227" s="61">
        <f t="shared" si="23"/>
        <v>0</v>
      </c>
      <c r="L227" s="56" t="str">
        <f t="shared" si="22"/>
        <v>Pendiente</v>
      </c>
      <c r="M227" s="34"/>
      <c r="N227" s="35"/>
    </row>
    <row r="228" spans="2:14" ht="43.5" hidden="1" customHeight="1" x14ac:dyDescent="0.3">
      <c r="B228" s="49">
        <v>323</v>
      </c>
      <c r="C228" s="28"/>
      <c r="D228" s="29"/>
      <c r="E228" s="44"/>
      <c r="F228" s="30"/>
      <c r="G228" s="31"/>
      <c r="H228" s="32"/>
      <c r="I228" s="33"/>
      <c r="J228" s="55">
        <f t="shared" si="21"/>
        <v>0</v>
      </c>
      <c r="K228" s="61">
        <f t="shared" si="23"/>
        <v>0</v>
      </c>
      <c r="L228" s="56" t="str">
        <f t="shared" si="22"/>
        <v>Pendiente</v>
      </c>
      <c r="M228" s="34"/>
      <c r="N228" s="35"/>
    </row>
    <row r="229" spans="2:14" ht="43.5" hidden="1" customHeight="1" x14ac:dyDescent="0.3">
      <c r="B229" s="49">
        <v>324</v>
      </c>
      <c r="C229" s="28"/>
      <c r="D229" s="29"/>
      <c r="E229" s="44"/>
      <c r="F229" s="30"/>
      <c r="G229" s="31"/>
      <c r="H229" s="32"/>
      <c r="I229" s="33"/>
      <c r="J229" s="55">
        <f t="shared" si="21"/>
        <v>0</v>
      </c>
      <c r="K229" s="61">
        <f t="shared" si="23"/>
        <v>0</v>
      </c>
      <c r="L229" s="56" t="str">
        <f t="shared" si="22"/>
        <v>Pendiente</v>
      </c>
      <c r="M229" s="34"/>
      <c r="N229" s="35"/>
    </row>
    <row r="230" spans="2:14" ht="43.5" hidden="1" customHeight="1" x14ac:dyDescent="0.3">
      <c r="B230" s="49">
        <v>325</v>
      </c>
      <c r="C230" s="28"/>
      <c r="D230" s="29"/>
      <c r="E230" s="44"/>
      <c r="F230" s="30"/>
      <c r="G230" s="31"/>
      <c r="H230" s="32"/>
      <c r="I230" s="33"/>
      <c r="J230" s="55">
        <f t="shared" si="21"/>
        <v>0</v>
      </c>
      <c r="K230" s="61">
        <f t="shared" si="23"/>
        <v>0</v>
      </c>
      <c r="L230" s="56" t="str">
        <f t="shared" si="22"/>
        <v>Pendiente</v>
      </c>
      <c r="M230" s="34"/>
      <c r="N230" s="35"/>
    </row>
    <row r="231" spans="2:14" ht="43.5" hidden="1" customHeight="1" x14ac:dyDescent="0.3">
      <c r="B231" s="49">
        <v>326</v>
      </c>
      <c r="C231" s="28"/>
      <c r="D231" s="29"/>
      <c r="E231" s="44"/>
      <c r="F231" s="30"/>
      <c r="G231" s="31"/>
      <c r="H231" s="32"/>
      <c r="I231" s="33"/>
      <c r="J231" s="55">
        <f t="shared" si="21"/>
        <v>0</v>
      </c>
      <c r="K231" s="61">
        <f t="shared" si="23"/>
        <v>0</v>
      </c>
      <c r="L231" s="56" t="str">
        <f t="shared" si="22"/>
        <v>Pendiente</v>
      </c>
      <c r="M231" s="34"/>
      <c r="N231" s="35"/>
    </row>
    <row r="232" spans="2:14" ht="43.5" hidden="1" customHeight="1" x14ac:dyDescent="0.3">
      <c r="B232" s="49">
        <v>327</v>
      </c>
      <c r="C232" s="28"/>
      <c r="D232" s="29"/>
      <c r="E232" s="44"/>
      <c r="F232" s="30"/>
      <c r="G232" s="31"/>
      <c r="H232" s="32"/>
      <c r="I232" s="33"/>
      <c r="J232" s="55">
        <f t="shared" si="21"/>
        <v>0</v>
      </c>
      <c r="K232" s="61">
        <f t="shared" si="23"/>
        <v>0</v>
      </c>
      <c r="L232" s="56" t="str">
        <f t="shared" si="22"/>
        <v>Pendiente</v>
      </c>
      <c r="M232" s="34"/>
      <c r="N232" s="35"/>
    </row>
    <row r="233" spans="2:14" ht="43.5" hidden="1" customHeight="1" x14ac:dyDescent="0.3">
      <c r="B233" s="49">
        <v>328</v>
      </c>
      <c r="C233" s="28"/>
      <c r="D233" s="29"/>
      <c r="E233" s="44"/>
      <c r="F233" s="30"/>
      <c r="G233" s="31"/>
      <c r="H233" s="32"/>
      <c r="I233" s="33"/>
      <c r="J233" s="55">
        <f t="shared" si="21"/>
        <v>0</v>
      </c>
      <c r="K233" s="61">
        <f t="shared" si="23"/>
        <v>0</v>
      </c>
      <c r="L233" s="56" t="str">
        <f t="shared" si="22"/>
        <v>Pendiente</v>
      </c>
      <c r="M233" s="34"/>
      <c r="N233" s="35"/>
    </row>
    <row r="234" spans="2:14" ht="43.5" hidden="1" customHeight="1" x14ac:dyDescent="0.3">
      <c r="B234" s="49">
        <v>329</v>
      </c>
      <c r="C234" s="28"/>
      <c r="D234" s="29"/>
      <c r="E234" s="44"/>
      <c r="F234" s="30"/>
      <c r="G234" s="31"/>
      <c r="H234" s="32"/>
      <c r="I234" s="33"/>
      <c r="J234" s="55">
        <f t="shared" si="21"/>
        <v>0</v>
      </c>
      <c r="K234" s="61">
        <f t="shared" si="23"/>
        <v>0</v>
      </c>
      <c r="L234" s="56" t="str">
        <f t="shared" si="22"/>
        <v>Pendiente</v>
      </c>
      <c r="M234" s="34"/>
      <c r="N234" s="35"/>
    </row>
    <row r="235" spans="2:14" ht="43.5" hidden="1" customHeight="1" x14ac:dyDescent="0.3">
      <c r="B235" s="49">
        <v>330</v>
      </c>
      <c r="C235" s="28"/>
      <c r="D235" s="29"/>
      <c r="E235" s="44"/>
      <c r="F235" s="30"/>
      <c r="G235" s="31"/>
      <c r="H235" s="32"/>
      <c r="I235" s="33"/>
      <c r="J235" s="55">
        <f t="shared" si="21"/>
        <v>0</v>
      </c>
      <c r="K235" s="61">
        <f t="shared" si="23"/>
        <v>0</v>
      </c>
      <c r="L235" s="56" t="str">
        <f t="shared" si="22"/>
        <v>Pendiente</v>
      </c>
      <c r="M235" s="34"/>
      <c r="N235" s="35"/>
    </row>
    <row r="236" spans="2:14" ht="43.5" hidden="1" customHeight="1" x14ac:dyDescent="0.3">
      <c r="B236" s="49">
        <v>331</v>
      </c>
      <c r="C236" s="28"/>
      <c r="D236" s="29"/>
      <c r="E236" s="44"/>
      <c r="F236" s="30"/>
      <c r="G236" s="31"/>
      <c r="H236" s="32"/>
      <c r="I236" s="33"/>
      <c r="J236" s="55">
        <f t="shared" si="21"/>
        <v>0</v>
      </c>
      <c r="K236" s="61">
        <f t="shared" si="23"/>
        <v>0</v>
      </c>
      <c r="L236" s="56" t="str">
        <f t="shared" si="22"/>
        <v>Pendiente</v>
      </c>
      <c r="M236" s="34"/>
      <c r="N236" s="35"/>
    </row>
    <row r="237" spans="2:14" ht="43.5" hidden="1" customHeight="1" x14ac:dyDescent="0.3">
      <c r="B237" s="49">
        <v>332</v>
      </c>
      <c r="C237" s="28"/>
      <c r="D237" s="29"/>
      <c r="E237" s="44"/>
      <c r="F237" s="30"/>
      <c r="G237" s="31"/>
      <c r="H237" s="32"/>
      <c r="I237" s="33"/>
      <c r="J237" s="55">
        <f t="shared" si="21"/>
        <v>0</v>
      </c>
      <c r="K237" s="61">
        <f t="shared" si="23"/>
        <v>0</v>
      </c>
      <c r="L237" s="56" t="str">
        <f t="shared" si="22"/>
        <v>Pendiente</v>
      </c>
      <c r="M237" s="34"/>
      <c r="N237" s="35"/>
    </row>
    <row r="238" spans="2:14" ht="43.5" hidden="1" customHeight="1" x14ac:dyDescent="0.3">
      <c r="B238" s="49">
        <v>333</v>
      </c>
      <c r="C238" s="28"/>
      <c r="D238" s="29"/>
      <c r="E238" s="44"/>
      <c r="F238" s="30"/>
      <c r="G238" s="31"/>
      <c r="H238" s="32"/>
      <c r="I238" s="33"/>
      <c r="J238" s="55">
        <f t="shared" si="21"/>
        <v>0</v>
      </c>
      <c r="K238" s="61">
        <f t="shared" si="23"/>
        <v>0</v>
      </c>
      <c r="L238" s="56" t="str">
        <f t="shared" si="22"/>
        <v>Pendiente</v>
      </c>
      <c r="M238" s="34"/>
      <c r="N238" s="35"/>
    </row>
    <row r="239" spans="2:14" ht="43.5" hidden="1" customHeight="1" x14ac:dyDescent="0.3">
      <c r="B239" s="49">
        <v>334</v>
      </c>
      <c r="C239" s="28"/>
      <c r="D239" s="29"/>
      <c r="E239" s="44"/>
      <c r="F239" s="30"/>
      <c r="G239" s="31"/>
      <c r="H239" s="32"/>
      <c r="I239" s="33"/>
      <c r="J239" s="55">
        <f t="shared" si="21"/>
        <v>0</v>
      </c>
      <c r="K239" s="61">
        <f t="shared" si="23"/>
        <v>0</v>
      </c>
      <c r="L239" s="56" t="str">
        <f t="shared" si="22"/>
        <v>Pendiente</v>
      </c>
      <c r="M239" s="34"/>
      <c r="N239" s="35"/>
    </row>
    <row r="240" spans="2:14" ht="43.5" hidden="1" customHeight="1" x14ac:dyDescent="0.3">
      <c r="B240" s="49">
        <v>335</v>
      </c>
      <c r="C240" s="28"/>
      <c r="D240" s="29"/>
      <c r="E240" s="44"/>
      <c r="F240" s="30"/>
      <c r="G240" s="31"/>
      <c r="H240" s="32"/>
      <c r="I240" s="33"/>
      <c r="J240" s="55">
        <f t="shared" si="21"/>
        <v>0</v>
      </c>
      <c r="K240" s="61">
        <f t="shared" si="23"/>
        <v>0</v>
      </c>
      <c r="L240" s="56" t="str">
        <f t="shared" si="22"/>
        <v>Pendiente</v>
      </c>
      <c r="M240" s="34"/>
      <c r="N240" s="35"/>
    </row>
    <row r="241" spans="2:14" ht="43.5" hidden="1" customHeight="1" x14ac:dyDescent="0.3">
      <c r="B241" s="49">
        <v>336</v>
      </c>
      <c r="C241" s="28"/>
      <c r="D241" s="29"/>
      <c r="E241" s="44"/>
      <c r="F241" s="30"/>
      <c r="G241" s="31"/>
      <c r="H241" s="32"/>
      <c r="I241" s="33"/>
      <c r="J241" s="55">
        <f t="shared" si="21"/>
        <v>0</v>
      </c>
      <c r="K241" s="61">
        <f t="shared" si="23"/>
        <v>0</v>
      </c>
      <c r="L241" s="56" t="str">
        <f t="shared" si="22"/>
        <v>Pendiente</v>
      </c>
      <c r="M241" s="34"/>
      <c r="N241" s="35"/>
    </row>
    <row r="242" spans="2:14" ht="43.5" hidden="1" customHeight="1" x14ac:dyDescent="0.3">
      <c r="B242" s="49">
        <v>337</v>
      </c>
      <c r="C242" s="28"/>
      <c r="D242" s="29"/>
      <c r="E242" s="44"/>
      <c r="F242" s="30"/>
      <c r="G242" s="31"/>
      <c r="H242" s="32"/>
      <c r="I242" s="33"/>
      <c r="J242" s="55">
        <f t="shared" si="21"/>
        <v>0</v>
      </c>
      <c r="K242" s="61">
        <f t="shared" si="23"/>
        <v>0</v>
      </c>
      <c r="L242" s="56" t="str">
        <f t="shared" si="22"/>
        <v>Pendiente</v>
      </c>
      <c r="M242" s="34"/>
      <c r="N242" s="35"/>
    </row>
    <row r="243" spans="2:14" ht="43.5" hidden="1" customHeight="1" x14ac:dyDescent="0.3">
      <c r="B243" s="49">
        <v>338</v>
      </c>
      <c r="C243" s="28"/>
      <c r="D243" s="29"/>
      <c r="E243" s="44"/>
      <c r="F243" s="30"/>
      <c r="G243" s="31"/>
      <c r="H243" s="32"/>
      <c r="I243" s="33"/>
      <c r="J243" s="55">
        <f t="shared" si="21"/>
        <v>0</v>
      </c>
      <c r="K243" s="61">
        <f t="shared" si="23"/>
        <v>0</v>
      </c>
      <c r="L243" s="56" t="str">
        <f t="shared" si="22"/>
        <v>Pendiente</v>
      </c>
      <c r="M243" s="34"/>
      <c r="N243" s="35"/>
    </row>
    <row r="244" spans="2:14" ht="43.5" hidden="1" customHeight="1" x14ac:dyDescent="0.3">
      <c r="B244" s="49">
        <v>339</v>
      </c>
      <c r="C244" s="28"/>
      <c r="D244" s="29"/>
      <c r="E244" s="44"/>
      <c r="F244" s="30"/>
      <c r="G244" s="31"/>
      <c r="H244" s="32"/>
      <c r="I244" s="33"/>
      <c r="J244" s="55">
        <f t="shared" si="21"/>
        <v>0</v>
      </c>
      <c r="K244" s="61">
        <f t="shared" si="23"/>
        <v>0</v>
      </c>
      <c r="L244" s="56" t="str">
        <f t="shared" si="22"/>
        <v>Pendiente</v>
      </c>
      <c r="M244" s="34"/>
      <c r="N244" s="35"/>
    </row>
    <row r="245" spans="2:14" ht="43.5" hidden="1" customHeight="1" x14ac:dyDescent="0.3">
      <c r="B245" s="49">
        <v>340</v>
      </c>
      <c r="C245" s="28"/>
      <c r="D245" s="29"/>
      <c r="E245" s="44"/>
      <c r="F245" s="30"/>
      <c r="G245" s="31"/>
      <c r="H245" s="32"/>
      <c r="I245" s="33"/>
      <c r="J245" s="55">
        <f t="shared" si="21"/>
        <v>0</v>
      </c>
      <c r="K245" s="61">
        <f t="shared" si="23"/>
        <v>0</v>
      </c>
      <c r="L245" s="56" t="str">
        <f t="shared" si="22"/>
        <v>Pendiente</v>
      </c>
      <c r="M245" s="34"/>
      <c r="N245" s="35"/>
    </row>
    <row r="246" spans="2:14" ht="43.5" hidden="1" customHeight="1" x14ac:dyDescent="0.3">
      <c r="B246" s="49">
        <v>341</v>
      </c>
      <c r="C246" s="28"/>
      <c r="D246" s="29"/>
      <c r="E246" s="44"/>
      <c r="F246" s="30"/>
      <c r="G246" s="31"/>
      <c r="H246" s="32"/>
      <c r="I246" s="33"/>
      <c r="J246" s="55">
        <f t="shared" si="21"/>
        <v>0</v>
      </c>
      <c r="K246" s="61">
        <f t="shared" si="23"/>
        <v>0</v>
      </c>
      <c r="L246" s="56" t="str">
        <f t="shared" si="22"/>
        <v>Pendiente</v>
      </c>
      <c r="M246" s="34"/>
      <c r="N246" s="35"/>
    </row>
    <row r="247" spans="2:14" ht="43.5" hidden="1" customHeight="1" x14ac:dyDescent="0.3">
      <c r="B247" s="49">
        <v>342</v>
      </c>
      <c r="C247" s="28"/>
      <c r="D247" s="29"/>
      <c r="E247" s="44"/>
      <c r="F247" s="30"/>
      <c r="G247" s="31"/>
      <c r="H247" s="32"/>
      <c r="I247" s="33"/>
      <c r="J247" s="55">
        <f t="shared" si="21"/>
        <v>0</v>
      </c>
      <c r="K247" s="61">
        <f t="shared" si="23"/>
        <v>0</v>
      </c>
      <c r="L247" s="56" t="str">
        <f t="shared" si="22"/>
        <v>Pendiente</v>
      </c>
      <c r="M247" s="34"/>
      <c r="N247" s="35"/>
    </row>
    <row r="248" spans="2:14" ht="43.5" hidden="1" customHeight="1" x14ac:dyDescent="0.3">
      <c r="B248" s="49">
        <v>343</v>
      </c>
      <c r="C248" s="28"/>
      <c r="D248" s="29"/>
      <c r="E248" s="44"/>
      <c r="F248" s="30"/>
      <c r="G248" s="31"/>
      <c r="H248" s="32"/>
      <c r="I248" s="33"/>
      <c r="J248" s="55">
        <f t="shared" si="21"/>
        <v>0</v>
      </c>
      <c r="K248" s="61">
        <f t="shared" si="23"/>
        <v>0</v>
      </c>
      <c r="L248" s="56" t="str">
        <f t="shared" si="22"/>
        <v>Pendiente</v>
      </c>
      <c r="M248" s="34"/>
      <c r="N248" s="35"/>
    </row>
    <row r="249" spans="2:14" ht="43.5" hidden="1" customHeight="1" x14ac:dyDescent="0.3">
      <c r="B249" s="49">
        <v>344</v>
      </c>
      <c r="C249" s="28"/>
      <c r="D249" s="29"/>
      <c r="E249" s="44"/>
      <c r="F249" s="30"/>
      <c r="G249" s="31"/>
      <c r="H249" s="32"/>
      <c r="I249" s="33"/>
      <c r="J249" s="55">
        <f t="shared" si="21"/>
        <v>0</v>
      </c>
      <c r="K249" s="61">
        <f t="shared" si="23"/>
        <v>0</v>
      </c>
      <c r="L249" s="56" t="str">
        <f t="shared" si="22"/>
        <v>Pendiente</v>
      </c>
      <c r="M249" s="34"/>
      <c r="N249" s="35"/>
    </row>
    <row r="250" spans="2:14" ht="43.5" hidden="1" customHeight="1" x14ac:dyDescent="0.3">
      <c r="B250" s="49">
        <v>345</v>
      </c>
      <c r="C250" s="28"/>
      <c r="D250" s="29"/>
      <c r="E250" s="44"/>
      <c r="F250" s="30"/>
      <c r="G250" s="31"/>
      <c r="H250" s="32"/>
      <c r="I250" s="33"/>
      <c r="J250" s="55">
        <f t="shared" si="21"/>
        <v>0</v>
      </c>
      <c r="K250" s="61">
        <f t="shared" si="23"/>
        <v>0</v>
      </c>
      <c r="L250" s="56" t="str">
        <f t="shared" si="22"/>
        <v>Pendiente</v>
      </c>
      <c r="M250" s="34"/>
      <c r="N250" s="35"/>
    </row>
    <row r="251" spans="2:14" ht="43.5" hidden="1" customHeight="1" x14ac:dyDescent="0.3">
      <c r="B251" s="49">
        <v>346</v>
      </c>
      <c r="C251" s="28"/>
      <c r="D251" s="29"/>
      <c r="E251" s="44"/>
      <c r="F251" s="30"/>
      <c r="G251" s="31"/>
      <c r="H251" s="32"/>
      <c r="I251" s="33"/>
      <c r="J251" s="55">
        <f t="shared" si="21"/>
        <v>0</v>
      </c>
      <c r="K251" s="61">
        <f t="shared" si="23"/>
        <v>0</v>
      </c>
      <c r="L251" s="56" t="str">
        <f t="shared" si="22"/>
        <v>Pendiente</v>
      </c>
      <c r="M251" s="34"/>
      <c r="N251" s="35"/>
    </row>
    <row r="252" spans="2:14" ht="43.5" hidden="1" customHeight="1" x14ac:dyDescent="0.3">
      <c r="B252" s="49">
        <v>347</v>
      </c>
      <c r="C252" s="28"/>
      <c r="D252" s="29"/>
      <c r="E252" s="44"/>
      <c r="F252" s="30"/>
      <c r="G252" s="31"/>
      <c r="H252" s="32"/>
      <c r="I252" s="33"/>
      <c r="J252" s="55">
        <f t="shared" si="21"/>
        <v>0</v>
      </c>
      <c r="K252" s="61">
        <f t="shared" si="23"/>
        <v>0</v>
      </c>
      <c r="L252" s="56" t="str">
        <f t="shared" si="22"/>
        <v>Pendiente</v>
      </c>
      <c r="M252" s="34"/>
      <c r="N252" s="35"/>
    </row>
    <row r="253" spans="2:14" ht="43.5" hidden="1" customHeight="1" x14ac:dyDescent="0.3">
      <c r="B253" s="49">
        <v>348</v>
      </c>
      <c r="C253" s="28"/>
      <c r="D253" s="29"/>
      <c r="E253" s="44"/>
      <c r="F253" s="30"/>
      <c r="G253" s="31"/>
      <c r="H253" s="32"/>
      <c r="I253" s="33"/>
      <c r="J253" s="55">
        <f t="shared" ref="J253:J314" si="24">IF(M253&gt;0,G253,0)</f>
        <v>0</v>
      </c>
      <c r="K253" s="61">
        <f t="shared" ref="K253:K314" si="25">IF(J253&gt;0,0,G253)</f>
        <v>0</v>
      </c>
      <c r="L253" s="56" t="str">
        <f t="shared" ref="L253:L314" si="26">IF(J253&gt;0,"Completo","Pendiente")</f>
        <v>Pendiente</v>
      </c>
      <c r="M253" s="34"/>
      <c r="N253" s="35"/>
    </row>
    <row r="254" spans="2:14" ht="43.5" hidden="1" customHeight="1" x14ac:dyDescent="0.3">
      <c r="B254" s="49">
        <v>349</v>
      </c>
      <c r="C254" s="28"/>
      <c r="D254" s="29"/>
      <c r="E254" s="44"/>
      <c r="F254" s="30"/>
      <c r="G254" s="31"/>
      <c r="H254" s="32"/>
      <c r="I254" s="33"/>
      <c r="J254" s="55">
        <f t="shared" si="24"/>
        <v>0</v>
      </c>
      <c r="K254" s="61">
        <f t="shared" si="25"/>
        <v>0</v>
      </c>
      <c r="L254" s="56" t="str">
        <f t="shared" si="26"/>
        <v>Pendiente</v>
      </c>
      <c r="M254" s="34"/>
      <c r="N254" s="35"/>
    </row>
    <row r="255" spans="2:14" ht="43.5" hidden="1" customHeight="1" x14ac:dyDescent="0.3">
      <c r="B255" s="49">
        <v>350</v>
      </c>
      <c r="C255" s="28"/>
      <c r="D255" s="29"/>
      <c r="E255" s="44"/>
      <c r="F255" s="30"/>
      <c r="G255" s="31"/>
      <c r="H255" s="32"/>
      <c r="I255" s="33"/>
      <c r="J255" s="55">
        <f t="shared" si="24"/>
        <v>0</v>
      </c>
      <c r="K255" s="61">
        <f t="shared" si="25"/>
        <v>0</v>
      </c>
      <c r="L255" s="56" t="str">
        <f t="shared" si="26"/>
        <v>Pendiente</v>
      </c>
      <c r="M255" s="34"/>
      <c r="N255" s="35"/>
    </row>
    <row r="256" spans="2:14" ht="43.5" hidden="1" customHeight="1" x14ac:dyDescent="0.3">
      <c r="B256" s="49">
        <v>351</v>
      </c>
      <c r="C256" s="28"/>
      <c r="D256" s="29"/>
      <c r="E256" s="44"/>
      <c r="F256" s="30"/>
      <c r="G256" s="31"/>
      <c r="H256" s="32"/>
      <c r="I256" s="33"/>
      <c r="J256" s="55">
        <f t="shared" si="24"/>
        <v>0</v>
      </c>
      <c r="K256" s="61">
        <f t="shared" si="25"/>
        <v>0</v>
      </c>
      <c r="L256" s="56" t="str">
        <f t="shared" si="26"/>
        <v>Pendiente</v>
      </c>
      <c r="M256" s="34"/>
      <c r="N256" s="35"/>
    </row>
    <row r="257" spans="2:14" ht="43.5" hidden="1" customHeight="1" x14ac:dyDescent="0.3">
      <c r="B257" s="49">
        <v>352</v>
      </c>
      <c r="C257" s="28"/>
      <c r="D257" s="29"/>
      <c r="E257" s="44"/>
      <c r="F257" s="30"/>
      <c r="G257" s="31"/>
      <c r="H257" s="32"/>
      <c r="I257" s="33"/>
      <c r="J257" s="55">
        <f t="shared" si="24"/>
        <v>0</v>
      </c>
      <c r="K257" s="61">
        <f t="shared" si="25"/>
        <v>0</v>
      </c>
      <c r="L257" s="56" t="str">
        <f t="shared" si="26"/>
        <v>Pendiente</v>
      </c>
      <c r="M257" s="34"/>
      <c r="N257" s="35"/>
    </row>
    <row r="258" spans="2:14" ht="43.5" hidden="1" customHeight="1" x14ac:dyDescent="0.3">
      <c r="B258" s="49">
        <v>353</v>
      </c>
      <c r="C258" s="28"/>
      <c r="D258" s="29"/>
      <c r="E258" s="44"/>
      <c r="F258" s="30"/>
      <c r="G258" s="31"/>
      <c r="H258" s="32"/>
      <c r="I258" s="33"/>
      <c r="J258" s="55">
        <f t="shared" si="24"/>
        <v>0</v>
      </c>
      <c r="K258" s="61">
        <f t="shared" si="25"/>
        <v>0</v>
      </c>
      <c r="L258" s="56" t="str">
        <f t="shared" si="26"/>
        <v>Pendiente</v>
      </c>
      <c r="M258" s="34"/>
      <c r="N258" s="35"/>
    </row>
    <row r="259" spans="2:14" ht="43.5" hidden="1" customHeight="1" x14ac:dyDescent="0.3">
      <c r="B259" s="49">
        <v>354</v>
      </c>
      <c r="C259" s="28"/>
      <c r="D259" s="29"/>
      <c r="E259" s="44"/>
      <c r="F259" s="30"/>
      <c r="G259" s="31"/>
      <c r="H259" s="32"/>
      <c r="I259" s="33"/>
      <c r="J259" s="55">
        <f t="shared" si="24"/>
        <v>0</v>
      </c>
      <c r="K259" s="61">
        <f t="shared" si="25"/>
        <v>0</v>
      </c>
      <c r="L259" s="56" t="str">
        <f t="shared" si="26"/>
        <v>Pendiente</v>
      </c>
      <c r="M259" s="34"/>
      <c r="N259" s="35"/>
    </row>
    <row r="260" spans="2:14" ht="43.5" hidden="1" customHeight="1" x14ac:dyDescent="0.3">
      <c r="B260" s="49">
        <v>355</v>
      </c>
      <c r="C260" s="28"/>
      <c r="D260" s="29"/>
      <c r="E260" s="44"/>
      <c r="F260" s="30"/>
      <c r="G260" s="31"/>
      <c r="H260" s="32"/>
      <c r="I260" s="33"/>
      <c r="J260" s="55">
        <f t="shared" si="24"/>
        <v>0</v>
      </c>
      <c r="K260" s="61">
        <f t="shared" si="25"/>
        <v>0</v>
      </c>
      <c r="L260" s="56" t="str">
        <f t="shared" si="26"/>
        <v>Pendiente</v>
      </c>
      <c r="M260" s="34"/>
      <c r="N260" s="35"/>
    </row>
    <row r="261" spans="2:14" ht="43.5" hidden="1" customHeight="1" x14ac:dyDescent="0.3">
      <c r="B261" s="49">
        <v>356</v>
      </c>
      <c r="C261" s="28"/>
      <c r="D261" s="29"/>
      <c r="E261" s="44"/>
      <c r="F261" s="30"/>
      <c r="G261" s="31"/>
      <c r="H261" s="32"/>
      <c r="I261" s="33"/>
      <c r="J261" s="55">
        <f t="shared" si="24"/>
        <v>0</v>
      </c>
      <c r="K261" s="61">
        <f t="shared" si="25"/>
        <v>0</v>
      </c>
      <c r="L261" s="56" t="str">
        <f t="shared" si="26"/>
        <v>Pendiente</v>
      </c>
      <c r="M261" s="34"/>
      <c r="N261" s="35"/>
    </row>
    <row r="262" spans="2:14" ht="43.5" hidden="1" customHeight="1" x14ac:dyDescent="0.3">
      <c r="B262" s="49">
        <v>357</v>
      </c>
      <c r="C262" s="28"/>
      <c r="D262" s="29"/>
      <c r="E262" s="44"/>
      <c r="F262" s="30"/>
      <c r="G262" s="31"/>
      <c r="H262" s="32"/>
      <c r="I262" s="33"/>
      <c r="J262" s="55">
        <f t="shared" si="24"/>
        <v>0</v>
      </c>
      <c r="K262" s="61">
        <f t="shared" si="25"/>
        <v>0</v>
      </c>
      <c r="L262" s="56" t="str">
        <f t="shared" si="26"/>
        <v>Pendiente</v>
      </c>
      <c r="M262" s="34"/>
      <c r="N262" s="35"/>
    </row>
    <row r="263" spans="2:14" ht="43.5" hidden="1" customHeight="1" x14ac:dyDescent="0.3">
      <c r="B263" s="49">
        <v>358</v>
      </c>
      <c r="C263" s="28"/>
      <c r="D263" s="29"/>
      <c r="E263" s="44"/>
      <c r="F263" s="30"/>
      <c r="G263" s="31"/>
      <c r="H263" s="32"/>
      <c r="I263" s="33"/>
      <c r="J263" s="55">
        <f t="shared" si="24"/>
        <v>0</v>
      </c>
      <c r="K263" s="61">
        <f t="shared" si="25"/>
        <v>0</v>
      </c>
      <c r="L263" s="56" t="str">
        <f t="shared" si="26"/>
        <v>Pendiente</v>
      </c>
      <c r="M263" s="34"/>
      <c r="N263" s="35"/>
    </row>
    <row r="264" spans="2:14" ht="43.5" hidden="1" customHeight="1" x14ac:dyDescent="0.3">
      <c r="B264" s="49">
        <v>359</v>
      </c>
      <c r="C264" s="28"/>
      <c r="D264" s="29"/>
      <c r="E264" s="44"/>
      <c r="F264" s="30"/>
      <c r="G264" s="31"/>
      <c r="H264" s="32"/>
      <c r="I264" s="33"/>
      <c r="J264" s="55">
        <f t="shared" si="24"/>
        <v>0</v>
      </c>
      <c r="K264" s="61">
        <f t="shared" si="25"/>
        <v>0</v>
      </c>
      <c r="L264" s="56" t="str">
        <f t="shared" si="26"/>
        <v>Pendiente</v>
      </c>
      <c r="M264" s="34"/>
      <c r="N264" s="35"/>
    </row>
    <row r="265" spans="2:14" ht="43.5" hidden="1" customHeight="1" x14ac:dyDescent="0.3">
      <c r="B265" s="49">
        <v>360</v>
      </c>
      <c r="C265" s="28"/>
      <c r="D265" s="29"/>
      <c r="E265" s="44"/>
      <c r="F265" s="30"/>
      <c r="G265" s="31"/>
      <c r="H265" s="32"/>
      <c r="I265" s="33"/>
      <c r="J265" s="55">
        <f t="shared" si="24"/>
        <v>0</v>
      </c>
      <c r="K265" s="61">
        <f t="shared" si="25"/>
        <v>0</v>
      </c>
      <c r="L265" s="56" t="str">
        <f t="shared" si="26"/>
        <v>Pendiente</v>
      </c>
      <c r="M265" s="34"/>
      <c r="N265" s="35"/>
    </row>
    <row r="266" spans="2:14" ht="43.5" hidden="1" customHeight="1" x14ac:dyDescent="0.3">
      <c r="B266" s="49">
        <v>361</v>
      </c>
      <c r="C266" s="28"/>
      <c r="D266" s="29"/>
      <c r="E266" s="44"/>
      <c r="F266" s="30"/>
      <c r="G266" s="31"/>
      <c r="H266" s="32"/>
      <c r="I266" s="33"/>
      <c r="J266" s="55">
        <f t="shared" si="24"/>
        <v>0</v>
      </c>
      <c r="K266" s="61">
        <f t="shared" si="25"/>
        <v>0</v>
      </c>
      <c r="L266" s="56" t="str">
        <f t="shared" si="26"/>
        <v>Pendiente</v>
      </c>
      <c r="M266" s="34"/>
      <c r="N266" s="35"/>
    </row>
    <row r="267" spans="2:14" ht="43.5" hidden="1" customHeight="1" x14ac:dyDescent="0.3">
      <c r="B267" s="49">
        <v>362</v>
      </c>
      <c r="C267" s="28"/>
      <c r="D267" s="29"/>
      <c r="E267" s="44"/>
      <c r="F267" s="30"/>
      <c r="G267" s="31"/>
      <c r="H267" s="32"/>
      <c r="I267" s="33"/>
      <c r="J267" s="55">
        <f t="shared" si="24"/>
        <v>0</v>
      </c>
      <c r="K267" s="61">
        <f t="shared" si="25"/>
        <v>0</v>
      </c>
      <c r="L267" s="56" t="str">
        <f t="shared" si="26"/>
        <v>Pendiente</v>
      </c>
      <c r="M267" s="34"/>
      <c r="N267" s="35"/>
    </row>
    <row r="268" spans="2:14" ht="43.5" hidden="1" customHeight="1" x14ac:dyDescent="0.3">
      <c r="B268" s="49">
        <v>363</v>
      </c>
      <c r="C268" s="28"/>
      <c r="D268" s="29"/>
      <c r="E268" s="44"/>
      <c r="F268" s="30"/>
      <c r="G268" s="31"/>
      <c r="H268" s="32"/>
      <c r="I268" s="33"/>
      <c r="J268" s="55">
        <f t="shared" si="24"/>
        <v>0</v>
      </c>
      <c r="K268" s="61">
        <f t="shared" si="25"/>
        <v>0</v>
      </c>
      <c r="L268" s="56" t="str">
        <f t="shared" si="26"/>
        <v>Pendiente</v>
      </c>
      <c r="M268" s="34"/>
      <c r="N268" s="35"/>
    </row>
    <row r="269" spans="2:14" ht="43.5" hidden="1" customHeight="1" x14ac:dyDescent="0.3">
      <c r="B269" s="49">
        <v>364</v>
      </c>
      <c r="C269" s="28"/>
      <c r="D269" s="29"/>
      <c r="E269" s="44"/>
      <c r="F269" s="30"/>
      <c r="G269" s="31"/>
      <c r="H269" s="32"/>
      <c r="I269" s="33"/>
      <c r="J269" s="55">
        <f t="shared" si="24"/>
        <v>0</v>
      </c>
      <c r="K269" s="61">
        <f t="shared" si="25"/>
        <v>0</v>
      </c>
      <c r="L269" s="56" t="str">
        <f t="shared" si="26"/>
        <v>Pendiente</v>
      </c>
      <c r="M269" s="34"/>
      <c r="N269" s="35"/>
    </row>
    <row r="270" spans="2:14" ht="43.5" hidden="1" customHeight="1" x14ac:dyDescent="0.3">
      <c r="B270" s="49">
        <v>365</v>
      </c>
      <c r="C270" s="28"/>
      <c r="D270" s="29"/>
      <c r="E270" s="44"/>
      <c r="F270" s="30"/>
      <c r="G270" s="31"/>
      <c r="H270" s="32"/>
      <c r="I270" s="33"/>
      <c r="J270" s="55">
        <f t="shared" si="24"/>
        <v>0</v>
      </c>
      <c r="K270" s="61">
        <f t="shared" si="25"/>
        <v>0</v>
      </c>
      <c r="L270" s="56" t="str">
        <f t="shared" si="26"/>
        <v>Pendiente</v>
      </c>
      <c r="M270" s="34"/>
      <c r="N270" s="35"/>
    </row>
    <row r="271" spans="2:14" ht="43.5" hidden="1" customHeight="1" x14ac:dyDescent="0.3">
      <c r="B271" s="49">
        <v>366</v>
      </c>
      <c r="C271" s="28"/>
      <c r="D271" s="29"/>
      <c r="E271" s="44"/>
      <c r="F271" s="30"/>
      <c r="G271" s="31"/>
      <c r="H271" s="32"/>
      <c r="I271" s="33"/>
      <c r="J271" s="55">
        <f t="shared" si="24"/>
        <v>0</v>
      </c>
      <c r="K271" s="61">
        <f t="shared" si="25"/>
        <v>0</v>
      </c>
      <c r="L271" s="56" t="str">
        <f t="shared" si="26"/>
        <v>Pendiente</v>
      </c>
      <c r="M271" s="34"/>
      <c r="N271" s="35"/>
    </row>
    <row r="272" spans="2:14" ht="43.5" hidden="1" customHeight="1" x14ac:dyDescent="0.3">
      <c r="B272" s="49">
        <v>367</v>
      </c>
      <c r="C272" s="28"/>
      <c r="D272" s="29"/>
      <c r="E272" s="44"/>
      <c r="F272" s="30"/>
      <c r="G272" s="31"/>
      <c r="H272" s="32"/>
      <c r="I272" s="33"/>
      <c r="J272" s="55">
        <f t="shared" si="24"/>
        <v>0</v>
      </c>
      <c r="K272" s="61">
        <f t="shared" si="25"/>
        <v>0</v>
      </c>
      <c r="L272" s="56" t="str">
        <f t="shared" si="26"/>
        <v>Pendiente</v>
      </c>
      <c r="M272" s="34"/>
      <c r="N272" s="35"/>
    </row>
    <row r="273" spans="2:14" ht="43.5" hidden="1" customHeight="1" x14ac:dyDescent="0.3">
      <c r="B273" s="49">
        <v>368</v>
      </c>
      <c r="C273" s="28"/>
      <c r="D273" s="29"/>
      <c r="E273" s="44"/>
      <c r="F273" s="30"/>
      <c r="G273" s="31"/>
      <c r="H273" s="32"/>
      <c r="I273" s="33"/>
      <c r="J273" s="55">
        <f t="shared" si="24"/>
        <v>0</v>
      </c>
      <c r="K273" s="61">
        <f t="shared" si="25"/>
        <v>0</v>
      </c>
      <c r="L273" s="56" t="str">
        <f t="shared" si="26"/>
        <v>Pendiente</v>
      </c>
      <c r="M273" s="34"/>
      <c r="N273" s="35"/>
    </row>
    <row r="274" spans="2:14" ht="43.5" hidden="1" customHeight="1" x14ac:dyDescent="0.3">
      <c r="B274" s="49">
        <v>369</v>
      </c>
      <c r="C274" s="28"/>
      <c r="D274" s="29"/>
      <c r="E274" s="44"/>
      <c r="F274" s="30"/>
      <c r="G274" s="31"/>
      <c r="H274" s="32"/>
      <c r="I274" s="33"/>
      <c r="J274" s="55">
        <f t="shared" si="24"/>
        <v>0</v>
      </c>
      <c r="K274" s="61">
        <f t="shared" si="25"/>
        <v>0</v>
      </c>
      <c r="L274" s="56" t="str">
        <f t="shared" si="26"/>
        <v>Pendiente</v>
      </c>
      <c r="M274" s="34"/>
      <c r="N274" s="35"/>
    </row>
    <row r="275" spans="2:14" ht="43.5" hidden="1" customHeight="1" x14ac:dyDescent="0.3">
      <c r="B275" s="49">
        <v>370</v>
      </c>
      <c r="C275" s="28"/>
      <c r="D275" s="29"/>
      <c r="E275" s="44"/>
      <c r="F275" s="30"/>
      <c r="G275" s="31"/>
      <c r="H275" s="32"/>
      <c r="I275" s="33"/>
      <c r="J275" s="55">
        <f t="shared" si="24"/>
        <v>0</v>
      </c>
      <c r="K275" s="61">
        <f t="shared" si="25"/>
        <v>0</v>
      </c>
      <c r="L275" s="56" t="str">
        <f t="shared" si="26"/>
        <v>Pendiente</v>
      </c>
      <c r="M275" s="34"/>
      <c r="N275" s="35"/>
    </row>
    <row r="276" spans="2:14" ht="43.5" hidden="1" customHeight="1" x14ac:dyDescent="0.3">
      <c r="B276" s="49">
        <v>371</v>
      </c>
      <c r="C276" s="28"/>
      <c r="D276" s="29"/>
      <c r="E276" s="44"/>
      <c r="F276" s="30"/>
      <c r="G276" s="31"/>
      <c r="H276" s="32"/>
      <c r="I276" s="33"/>
      <c r="J276" s="55">
        <f t="shared" si="24"/>
        <v>0</v>
      </c>
      <c r="K276" s="61">
        <f t="shared" si="25"/>
        <v>0</v>
      </c>
      <c r="L276" s="56" t="str">
        <f t="shared" si="26"/>
        <v>Pendiente</v>
      </c>
      <c r="M276" s="34"/>
      <c r="N276" s="35"/>
    </row>
    <row r="277" spans="2:14" ht="43.5" hidden="1" customHeight="1" x14ac:dyDescent="0.3">
      <c r="B277" s="49">
        <v>372</v>
      </c>
      <c r="C277" s="28"/>
      <c r="D277" s="29"/>
      <c r="E277" s="44"/>
      <c r="F277" s="30"/>
      <c r="G277" s="31"/>
      <c r="H277" s="32"/>
      <c r="I277" s="33"/>
      <c r="J277" s="55">
        <f t="shared" si="24"/>
        <v>0</v>
      </c>
      <c r="K277" s="61">
        <f t="shared" si="25"/>
        <v>0</v>
      </c>
      <c r="L277" s="56" t="str">
        <f t="shared" si="26"/>
        <v>Pendiente</v>
      </c>
      <c r="M277" s="34"/>
      <c r="N277" s="35"/>
    </row>
    <row r="278" spans="2:14" ht="43.5" hidden="1" customHeight="1" x14ac:dyDescent="0.3">
      <c r="B278" s="49">
        <v>373</v>
      </c>
      <c r="C278" s="28"/>
      <c r="D278" s="29"/>
      <c r="E278" s="44"/>
      <c r="F278" s="30"/>
      <c r="G278" s="31"/>
      <c r="H278" s="32"/>
      <c r="I278" s="33"/>
      <c r="J278" s="55">
        <f t="shared" si="24"/>
        <v>0</v>
      </c>
      <c r="K278" s="61">
        <f t="shared" si="25"/>
        <v>0</v>
      </c>
      <c r="L278" s="56" t="str">
        <f t="shared" si="26"/>
        <v>Pendiente</v>
      </c>
      <c r="M278" s="34"/>
      <c r="N278" s="35"/>
    </row>
    <row r="279" spans="2:14" ht="43.5" hidden="1" customHeight="1" x14ac:dyDescent="0.3">
      <c r="B279" s="49">
        <v>374</v>
      </c>
      <c r="C279" s="28"/>
      <c r="D279" s="29"/>
      <c r="E279" s="44"/>
      <c r="F279" s="30"/>
      <c r="G279" s="31"/>
      <c r="H279" s="32"/>
      <c r="I279" s="33"/>
      <c r="J279" s="55">
        <f t="shared" si="24"/>
        <v>0</v>
      </c>
      <c r="K279" s="61">
        <f t="shared" si="25"/>
        <v>0</v>
      </c>
      <c r="L279" s="56" t="str">
        <f t="shared" si="26"/>
        <v>Pendiente</v>
      </c>
      <c r="M279" s="34"/>
      <c r="N279" s="35"/>
    </row>
    <row r="280" spans="2:14" ht="43.5" hidden="1" customHeight="1" x14ac:dyDescent="0.3">
      <c r="B280" s="49">
        <v>375</v>
      </c>
      <c r="C280" s="28"/>
      <c r="D280" s="29"/>
      <c r="E280" s="44"/>
      <c r="F280" s="30"/>
      <c r="G280" s="31"/>
      <c r="H280" s="32"/>
      <c r="I280" s="33"/>
      <c r="J280" s="55">
        <f t="shared" si="24"/>
        <v>0</v>
      </c>
      <c r="K280" s="61">
        <f t="shared" si="25"/>
        <v>0</v>
      </c>
      <c r="L280" s="56" t="str">
        <f t="shared" si="26"/>
        <v>Pendiente</v>
      </c>
      <c r="M280" s="34"/>
      <c r="N280" s="35"/>
    </row>
    <row r="281" spans="2:14" ht="43.5" hidden="1" customHeight="1" x14ac:dyDescent="0.3">
      <c r="B281" s="49">
        <v>376</v>
      </c>
      <c r="C281" s="28"/>
      <c r="D281" s="29"/>
      <c r="E281" s="44"/>
      <c r="F281" s="30"/>
      <c r="G281" s="31"/>
      <c r="H281" s="32"/>
      <c r="I281" s="33"/>
      <c r="J281" s="55">
        <f t="shared" si="24"/>
        <v>0</v>
      </c>
      <c r="K281" s="61">
        <f t="shared" si="25"/>
        <v>0</v>
      </c>
      <c r="L281" s="56" t="str">
        <f t="shared" si="26"/>
        <v>Pendiente</v>
      </c>
      <c r="M281" s="34"/>
      <c r="N281" s="35"/>
    </row>
    <row r="282" spans="2:14" ht="43.5" hidden="1" customHeight="1" x14ac:dyDescent="0.3">
      <c r="B282" s="49">
        <v>377</v>
      </c>
      <c r="C282" s="28"/>
      <c r="D282" s="29"/>
      <c r="E282" s="44"/>
      <c r="F282" s="30"/>
      <c r="G282" s="31"/>
      <c r="H282" s="32"/>
      <c r="I282" s="33"/>
      <c r="J282" s="55">
        <f t="shared" si="24"/>
        <v>0</v>
      </c>
      <c r="K282" s="61">
        <f t="shared" si="25"/>
        <v>0</v>
      </c>
      <c r="L282" s="56" t="str">
        <f t="shared" si="26"/>
        <v>Pendiente</v>
      </c>
      <c r="M282" s="34"/>
      <c r="N282" s="35"/>
    </row>
    <row r="283" spans="2:14" ht="43.5" hidden="1" customHeight="1" x14ac:dyDescent="0.3">
      <c r="B283" s="49">
        <v>378</v>
      </c>
      <c r="C283" s="28"/>
      <c r="D283" s="29"/>
      <c r="E283" s="44"/>
      <c r="F283" s="30"/>
      <c r="G283" s="31"/>
      <c r="H283" s="32"/>
      <c r="I283" s="33"/>
      <c r="J283" s="55">
        <f t="shared" si="24"/>
        <v>0</v>
      </c>
      <c r="K283" s="61">
        <f t="shared" si="25"/>
        <v>0</v>
      </c>
      <c r="L283" s="56" t="str">
        <f t="shared" si="26"/>
        <v>Pendiente</v>
      </c>
      <c r="M283" s="34"/>
      <c r="N283" s="35"/>
    </row>
    <row r="284" spans="2:14" ht="43.5" hidden="1" customHeight="1" x14ac:dyDescent="0.3">
      <c r="B284" s="49">
        <v>379</v>
      </c>
      <c r="C284" s="28"/>
      <c r="D284" s="29"/>
      <c r="E284" s="44"/>
      <c r="F284" s="30"/>
      <c r="G284" s="31"/>
      <c r="H284" s="32"/>
      <c r="I284" s="33"/>
      <c r="J284" s="55">
        <f t="shared" si="24"/>
        <v>0</v>
      </c>
      <c r="K284" s="61">
        <f t="shared" si="25"/>
        <v>0</v>
      </c>
      <c r="L284" s="56" t="str">
        <f t="shared" si="26"/>
        <v>Pendiente</v>
      </c>
      <c r="M284" s="34"/>
      <c r="N284" s="35"/>
    </row>
    <row r="285" spans="2:14" ht="43.5" hidden="1" customHeight="1" x14ac:dyDescent="0.3">
      <c r="B285" s="49">
        <v>380</v>
      </c>
      <c r="C285" s="28"/>
      <c r="D285" s="29"/>
      <c r="E285" s="44"/>
      <c r="F285" s="30"/>
      <c r="G285" s="31"/>
      <c r="H285" s="32"/>
      <c r="I285" s="33"/>
      <c r="J285" s="55">
        <f t="shared" si="24"/>
        <v>0</v>
      </c>
      <c r="K285" s="61">
        <f t="shared" si="25"/>
        <v>0</v>
      </c>
      <c r="L285" s="56" t="str">
        <f t="shared" si="26"/>
        <v>Pendiente</v>
      </c>
      <c r="M285" s="34"/>
      <c r="N285" s="35"/>
    </row>
    <row r="286" spans="2:14" ht="43.5" hidden="1" customHeight="1" x14ac:dyDescent="0.3">
      <c r="B286" s="49">
        <v>381</v>
      </c>
      <c r="C286" s="28"/>
      <c r="D286" s="29"/>
      <c r="E286" s="44"/>
      <c r="F286" s="30"/>
      <c r="G286" s="31"/>
      <c r="H286" s="32"/>
      <c r="I286" s="33"/>
      <c r="J286" s="55">
        <f t="shared" si="24"/>
        <v>0</v>
      </c>
      <c r="K286" s="61">
        <f t="shared" si="25"/>
        <v>0</v>
      </c>
      <c r="L286" s="56" t="str">
        <f t="shared" si="26"/>
        <v>Pendiente</v>
      </c>
      <c r="M286" s="34"/>
      <c r="N286" s="35"/>
    </row>
    <row r="287" spans="2:14" ht="43.5" hidden="1" customHeight="1" x14ac:dyDescent="0.3">
      <c r="B287" s="49">
        <v>382</v>
      </c>
      <c r="C287" s="28"/>
      <c r="D287" s="29"/>
      <c r="E287" s="44"/>
      <c r="F287" s="30"/>
      <c r="G287" s="31"/>
      <c r="H287" s="32"/>
      <c r="I287" s="33"/>
      <c r="J287" s="55">
        <f t="shared" si="24"/>
        <v>0</v>
      </c>
      <c r="K287" s="61">
        <f t="shared" si="25"/>
        <v>0</v>
      </c>
      <c r="L287" s="56" t="str">
        <f t="shared" si="26"/>
        <v>Pendiente</v>
      </c>
      <c r="M287" s="34"/>
      <c r="N287" s="35"/>
    </row>
    <row r="288" spans="2:14" ht="43.5" hidden="1" customHeight="1" x14ac:dyDescent="0.3">
      <c r="B288" s="49">
        <v>383</v>
      </c>
      <c r="C288" s="28"/>
      <c r="D288" s="29"/>
      <c r="E288" s="44"/>
      <c r="F288" s="30"/>
      <c r="G288" s="31"/>
      <c r="H288" s="32"/>
      <c r="I288" s="33"/>
      <c r="J288" s="55">
        <f t="shared" si="24"/>
        <v>0</v>
      </c>
      <c r="K288" s="61">
        <f t="shared" si="25"/>
        <v>0</v>
      </c>
      <c r="L288" s="56" t="str">
        <f t="shared" si="26"/>
        <v>Pendiente</v>
      </c>
      <c r="M288" s="34"/>
      <c r="N288" s="35"/>
    </row>
    <row r="289" spans="2:14" ht="43.5" hidden="1" customHeight="1" x14ac:dyDescent="0.3">
      <c r="B289" s="49">
        <v>384</v>
      </c>
      <c r="C289" s="28"/>
      <c r="D289" s="29"/>
      <c r="E289" s="44"/>
      <c r="F289" s="30"/>
      <c r="G289" s="31"/>
      <c r="H289" s="32"/>
      <c r="I289" s="33"/>
      <c r="J289" s="55">
        <f t="shared" si="24"/>
        <v>0</v>
      </c>
      <c r="K289" s="61">
        <f t="shared" si="25"/>
        <v>0</v>
      </c>
      <c r="L289" s="56" t="str">
        <f t="shared" si="26"/>
        <v>Pendiente</v>
      </c>
      <c r="M289" s="34"/>
      <c r="N289" s="35"/>
    </row>
    <row r="290" spans="2:14" ht="43.5" hidden="1" customHeight="1" x14ac:dyDescent="0.3">
      <c r="B290" s="49">
        <v>385</v>
      </c>
      <c r="C290" s="28"/>
      <c r="D290" s="29"/>
      <c r="E290" s="44"/>
      <c r="F290" s="30"/>
      <c r="G290" s="31"/>
      <c r="H290" s="32"/>
      <c r="I290" s="33"/>
      <c r="J290" s="55">
        <f t="shared" si="24"/>
        <v>0</v>
      </c>
      <c r="K290" s="61">
        <f t="shared" si="25"/>
        <v>0</v>
      </c>
      <c r="L290" s="56" t="str">
        <f t="shared" si="26"/>
        <v>Pendiente</v>
      </c>
      <c r="M290" s="34"/>
      <c r="N290" s="35"/>
    </row>
    <row r="291" spans="2:14" ht="43.5" hidden="1" customHeight="1" x14ac:dyDescent="0.3">
      <c r="B291" s="49">
        <v>386</v>
      </c>
      <c r="C291" s="28"/>
      <c r="D291" s="29"/>
      <c r="E291" s="44"/>
      <c r="F291" s="30"/>
      <c r="G291" s="31"/>
      <c r="H291" s="32"/>
      <c r="I291" s="33"/>
      <c r="J291" s="55">
        <f t="shared" si="24"/>
        <v>0</v>
      </c>
      <c r="K291" s="61">
        <f t="shared" si="25"/>
        <v>0</v>
      </c>
      <c r="L291" s="56" t="str">
        <f t="shared" si="26"/>
        <v>Pendiente</v>
      </c>
      <c r="M291" s="34"/>
      <c r="N291" s="35"/>
    </row>
    <row r="292" spans="2:14" ht="43.5" hidden="1" customHeight="1" x14ac:dyDescent="0.3">
      <c r="B292" s="49">
        <v>387</v>
      </c>
      <c r="C292" s="28"/>
      <c r="D292" s="29"/>
      <c r="E292" s="44"/>
      <c r="F292" s="30"/>
      <c r="G292" s="31"/>
      <c r="H292" s="32"/>
      <c r="I292" s="33"/>
      <c r="J292" s="55">
        <f t="shared" si="24"/>
        <v>0</v>
      </c>
      <c r="K292" s="61">
        <f t="shared" si="25"/>
        <v>0</v>
      </c>
      <c r="L292" s="56" t="str">
        <f t="shared" si="26"/>
        <v>Pendiente</v>
      </c>
      <c r="M292" s="34"/>
      <c r="N292" s="35"/>
    </row>
    <row r="293" spans="2:14" ht="43.5" hidden="1" customHeight="1" x14ac:dyDescent="0.3">
      <c r="B293" s="49">
        <v>388</v>
      </c>
      <c r="C293" s="28"/>
      <c r="D293" s="29"/>
      <c r="E293" s="44"/>
      <c r="F293" s="30"/>
      <c r="G293" s="31"/>
      <c r="H293" s="32"/>
      <c r="I293" s="33"/>
      <c r="J293" s="55">
        <f t="shared" si="24"/>
        <v>0</v>
      </c>
      <c r="K293" s="61">
        <f t="shared" si="25"/>
        <v>0</v>
      </c>
      <c r="L293" s="56" t="str">
        <f t="shared" si="26"/>
        <v>Pendiente</v>
      </c>
      <c r="M293" s="34"/>
      <c r="N293" s="35"/>
    </row>
    <row r="294" spans="2:14" ht="43.5" hidden="1" customHeight="1" x14ac:dyDescent="0.3">
      <c r="B294" s="49">
        <v>389</v>
      </c>
      <c r="C294" s="28"/>
      <c r="D294" s="29"/>
      <c r="E294" s="44"/>
      <c r="F294" s="30"/>
      <c r="G294" s="31"/>
      <c r="H294" s="32"/>
      <c r="I294" s="33"/>
      <c r="J294" s="55">
        <f t="shared" si="24"/>
        <v>0</v>
      </c>
      <c r="K294" s="61">
        <f t="shared" si="25"/>
        <v>0</v>
      </c>
      <c r="L294" s="56" t="str">
        <f t="shared" si="26"/>
        <v>Pendiente</v>
      </c>
      <c r="M294" s="34"/>
      <c r="N294" s="35"/>
    </row>
    <row r="295" spans="2:14" ht="43.5" hidden="1" customHeight="1" x14ac:dyDescent="0.3">
      <c r="B295" s="49">
        <v>390</v>
      </c>
      <c r="C295" s="28"/>
      <c r="D295" s="29"/>
      <c r="E295" s="44"/>
      <c r="F295" s="30"/>
      <c r="G295" s="31"/>
      <c r="H295" s="32"/>
      <c r="I295" s="33"/>
      <c r="J295" s="55">
        <f t="shared" si="24"/>
        <v>0</v>
      </c>
      <c r="K295" s="61">
        <f t="shared" si="25"/>
        <v>0</v>
      </c>
      <c r="L295" s="56" t="str">
        <f t="shared" si="26"/>
        <v>Pendiente</v>
      </c>
      <c r="M295" s="34"/>
      <c r="N295" s="35"/>
    </row>
    <row r="296" spans="2:14" ht="43.5" hidden="1" customHeight="1" x14ac:dyDescent="0.3">
      <c r="B296" s="49">
        <v>391</v>
      </c>
      <c r="C296" s="28"/>
      <c r="D296" s="29"/>
      <c r="E296" s="44"/>
      <c r="F296" s="30"/>
      <c r="G296" s="31"/>
      <c r="H296" s="32"/>
      <c r="I296" s="33"/>
      <c r="J296" s="55">
        <f t="shared" si="24"/>
        <v>0</v>
      </c>
      <c r="K296" s="61">
        <f t="shared" si="25"/>
        <v>0</v>
      </c>
      <c r="L296" s="56" t="str">
        <f t="shared" si="26"/>
        <v>Pendiente</v>
      </c>
      <c r="M296" s="34"/>
      <c r="N296" s="35"/>
    </row>
    <row r="297" spans="2:14" ht="43.5" hidden="1" customHeight="1" x14ac:dyDescent="0.3">
      <c r="B297" s="49">
        <v>392</v>
      </c>
      <c r="C297" s="28"/>
      <c r="D297" s="29"/>
      <c r="E297" s="44"/>
      <c r="F297" s="30"/>
      <c r="G297" s="31"/>
      <c r="H297" s="32"/>
      <c r="I297" s="33"/>
      <c r="J297" s="55">
        <f t="shared" si="24"/>
        <v>0</v>
      </c>
      <c r="K297" s="61">
        <f t="shared" si="25"/>
        <v>0</v>
      </c>
      <c r="L297" s="56" t="str">
        <f t="shared" si="26"/>
        <v>Pendiente</v>
      </c>
      <c r="M297" s="34"/>
      <c r="N297" s="35"/>
    </row>
    <row r="298" spans="2:14" ht="43.5" hidden="1" customHeight="1" x14ac:dyDescent="0.3">
      <c r="B298" s="49">
        <v>393</v>
      </c>
      <c r="C298" s="28"/>
      <c r="D298" s="29"/>
      <c r="E298" s="44"/>
      <c r="F298" s="30"/>
      <c r="G298" s="31"/>
      <c r="H298" s="32"/>
      <c r="I298" s="33"/>
      <c r="J298" s="55">
        <f t="shared" si="24"/>
        <v>0</v>
      </c>
      <c r="K298" s="61">
        <f t="shared" si="25"/>
        <v>0</v>
      </c>
      <c r="L298" s="56" t="str">
        <f t="shared" si="26"/>
        <v>Pendiente</v>
      </c>
      <c r="M298" s="34"/>
      <c r="N298" s="35"/>
    </row>
    <row r="299" spans="2:14" ht="43.5" hidden="1" customHeight="1" x14ac:dyDescent="0.3">
      <c r="B299" s="49">
        <v>394</v>
      </c>
      <c r="C299" s="28"/>
      <c r="D299" s="29"/>
      <c r="E299" s="44"/>
      <c r="F299" s="30"/>
      <c r="G299" s="31"/>
      <c r="H299" s="32"/>
      <c r="I299" s="33"/>
      <c r="J299" s="55">
        <f t="shared" si="24"/>
        <v>0</v>
      </c>
      <c r="K299" s="61">
        <f t="shared" si="25"/>
        <v>0</v>
      </c>
      <c r="L299" s="56" t="str">
        <f t="shared" si="26"/>
        <v>Pendiente</v>
      </c>
      <c r="M299" s="34"/>
      <c r="N299" s="35"/>
    </row>
    <row r="300" spans="2:14" ht="43.5" hidden="1" customHeight="1" x14ac:dyDescent="0.3">
      <c r="B300" s="49">
        <v>395</v>
      </c>
      <c r="C300" s="28"/>
      <c r="D300" s="29"/>
      <c r="E300" s="44"/>
      <c r="F300" s="30"/>
      <c r="G300" s="31"/>
      <c r="H300" s="32"/>
      <c r="I300" s="33"/>
      <c r="J300" s="55">
        <f t="shared" si="24"/>
        <v>0</v>
      </c>
      <c r="K300" s="61">
        <f t="shared" si="25"/>
        <v>0</v>
      </c>
      <c r="L300" s="56" t="str">
        <f t="shared" si="26"/>
        <v>Pendiente</v>
      </c>
      <c r="M300" s="34"/>
      <c r="N300" s="35"/>
    </row>
    <row r="301" spans="2:14" ht="43.5" hidden="1" customHeight="1" x14ac:dyDescent="0.3">
      <c r="B301" s="49">
        <v>396</v>
      </c>
      <c r="C301" s="28"/>
      <c r="D301" s="29"/>
      <c r="E301" s="44"/>
      <c r="F301" s="30"/>
      <c r="G301" s="31"/>
      <c r="H301" s="32"/>
      <c r="I301" s="33"/>
      <c r="J301" s="55">
        <f t="shared" si="24"/>
        <v>0</v>
      </c>
      <c r="K301" s="61">
        <f t="shared" si="25"/>
        <v>0</v>
      </c>
      <c r="L301" s="56" t="str">
        <f t="shared" si="26"/>
        <v>Pendiente</v>
      </c>
      <c r="M301" s="34"/>
      <c r="N301" s="35"/>
    </row>
    <row r="302" spans="2:14" ht="43.5" hidden="1" customHeight="1" x14ac:dyDescent="0.3">
      <c r="B302" s="49">
        <v>397</v>
      </c>
      <c r="C302" s="28"/>
      <c r="D302" s="29"/>
      <c r="E302" s="44"/>
      <c r="F302" s="30"/>
      <c r="G302" s="31"/>
      <c r="H302" s="32"/>
      <c r="I302" s="33"/>
      <c r="J302" s="55">
        <f t="shared" si="24"/>
        <v>0</v>
      </c>
      <c r="K302" s="61">
        <f t="shared" si="25"/>
        <v>0</v>
      </c>
      <c r="L302" s="56" t="str">
        <f t="shared" si="26"/>
        <v>Pendiente</v>
      </c>
      <c r="M302" s="34"/>
      <c r="N302" s="35"/>
    </row>
    <row r="303" spans="2:14" ht="43.5" hidden="1" customHeight="1" x14ac:dyDescent="0.3">
      <c r="B303" s="49">
        <v>398</v>
      </c>
      <c r="C303" s="28"/>
      <c r="D303" s="29"/>
      <c r="E303" s="44"/>
      <c r="F303" s="30"/>
      <c r="G303" s="31"/>
      <c r="H303" s="32"/>
      <c r="I303" s="33"/>
      <c r="J303" s="55">
        <f t="shared" si="24"/>
        <v>0</v>
      </c>
      <c r="K303" s="61">
        <f t="shared" si="25"/>
        <v>0</v>
      </c>
      <c r="L303" s="56" t="str">
        <f t="shared" si="26"/>
        <v>Pendiente</v>
      </c>
      <c r="M303" s="34"/>
      <c r="N303" s="35"/>
    </row>
    <row r="304" spans="2:14" ht="43.5" hidden="1" customHeight="1" x14ac:dyDescent="0.3">
      <c r="B304" s="49">
        <v>399</v>
      </c>
      <c r="C304" s="28"/>
      <c r="D304" s="29"/>
      <c r="E304" s="44"/>
      <c r="F304" s="30"/>
      <c r="G304" s="31"/>
      <c r="H304" s="32"/>
      <c r="I304" s="33"/>
      <c r="J304" s="55">
        <f t="shared" si="24"/>
        <v>0</v>
      </c>
      <c r="K304" s="61">
        <f t="shared" si="25"/>
        <v>0</v>
      </c>
      <c r="L304" s="56" t="str">
        <f t="shared" si="26"/>
        <v>Pendiente</v>
      </c>
      <c r="M304" s="34"/>
      <c r="N304" s="35"/>
    </row>
    <row r="305" spans="1:16" ht="43.5" hidden="1" customHeight="1" x14ac:dyDescent="0.3">
      <c r="B305" s="49">
        <v>400</v>
      </c>
      <c r="C305" s="28"/>
      <c r="D305" s="29"/>
      <c r="E305" s="44"/>
      <c r="F305" s="30"/>
      <c r="G305" s="31"/>
      <c r="H305" s="32"/>
      <c r="I305" s="33"/>
      <c r="J305" s="55">
        <f t="shared" si="24"/>
        <v>0</v>
      </c>
      <c r="K305" s="61">
        <f t="shared" si="25"/>
        <v>0</v>
      </c>
      <c r="L305" s="56" t="str">
        <f t="shared" si="26"/>
        <v>Pendiente</v>
      </c>
      <c r="M305" s="34"/>
      <c r="N305" s="35"/>
    </row>
    <row r="306" spans="1:16" ht="43.5" hidden="1" customHeight="1" x14ac:dyDescent="0.3">
      <c r="B306" s="49">
        <v>401</v>
      </c>
      <c r="C306" s="28"/>
      <c r="D306" s="29"/>
      <c r="E306" s="44"/>
      <c r="F306" s="30"/>
      <c r="G306" s="31"/>
      <c r="H306" s="32"/>
      <c r="I306" s="33"/>
      <c r="J306" s="55">
        <f t="shared" si="24"/>
        <v>0</v>
      </c>
      <c r="K306" s="61">
        <f t="shared" si="25"/>
        <v>0</v>
      </c>
      <c r="L306" s="56" t="str">
        <f t="shared" si="26"/>
        <v>Pendiente</v>
      </c>
      <c r="M306" s="34"/>
      <c r="N306" s="35"/>
    </row>
    <row r="307" spans="1:16" ht="43.5" hidden="1" customHeight="1" x14ac:dyDescent="0.3">
      <c r="B307" s="49">
        <v>402</v>
      </c>
      <c r="C307" s="28"/>
      <c r="D307" s="29"/>
      <c r="E307" s="44"/>
      <c r="F307" s="30"/>
      <c r="G307" s="31"/>
      <c r="H307" s="32"/>
      <c r="I307" s="33"/>
      <c r="J307" s="55">
        <f t="shared" si="24"/>
        <v>0</v>
      </c>
      <c r="K307" s="61">
        <f t="shared" si="25"/>
        <v>0</v>
      </c>
      <c r="L307" s="56" t="str">
        <f t="shared" si="26"/>
        <v>Pendiente</v>
      </c>
      <c r="M307" s="34"/>
      <c r="N307" s="35"/>
    </row>
    <row r="308" spans="1:16" ht="43.5" hidden="1" customHeight="1" x14ac:dyDescent="0.3">
      <c r="B308" s="49">
        <v>403</v>
      </c>
      <c r="C308" s="28"/>
      <c r="D308" s="29"/>
      <c r="E308" s="44"/>
      <c r="F308" s="30"/>
      <c r="G308" s="31"/>
      <c r="H308" s="32"/>
      <c r="I308" s="33"/>
      <c r="J308" s="55">
        <f t="shared" si="24"/>
        <v>0</v>
      </c>
      <c r="K308" s="61">
        <f t="shared" si="25"/>
        <v>0</v>
      </c>
      <c r="L308" s="56" t="str">
        <f t="shared" si="26"/>
        <v>Pendiente</v>
      </c>
      <c r="M308" s="34"/>
      <c r="N308" s="35"/>
    </row>
    <row r="309" spans="1:16" ht="43.5" hidden="1" customHeight="1" x14ac:dyDescent="0.3">
      <c r="B309" s="49">
        <v>404</v>
      </c>
      <c r="C309" s="28"/>
      <c r="D309" s="29"/>
      <c r="E309" s="44"/>
      <c r="F309" s="30"/>
      <c r="G309" s="31"/>
      <c r="H309" s="32"/>
      <c r="I309" s="33"/>
      <c r="J309" s="55">
        <f t="shared" si="24"/>
        <v>0</v>
      </c>
      <c r="K309" s="61">
        <f t="shared" si="25"/>
        <v>0</v>
      </c>
      <c r="L309" s="56" t="str">
        <f t="shared" si="26"/>
        <v>Pendiente</v>
      </c>
      <c r="M309" s="34"/>
      <c r="N309" s="35"/>
    </row>
    <row r="310" spans="1:16" ht="43.5" hidden="1" customHeight="1" x14ac:dyDescent="0.3">
      <c r="B310" s="49">
        <v>405</v>
      </c>
      <c r="C310" s="28"/>
      <c r="D310" s="29"/>
      <c r="E310" s="44"/>
      <c r="F310" s="30"/>
      <c r="G310" s="31"/>
      <c r="H310" s="32"/>
      <c r="I310" s="33"/>
      <c r="J310" s="55">
        <f t="shared" si="24"/>
        <v>0</v>
      </c>
      <c r="K310" s="61">
        <f t="shared" si="25"/>
        <v>0</v>
      </c>
      <c r="L310" s="56" t="str">
        <f t="shared" si="26"/>
        <v>Pendiente</v>
      </c>
      <c r="M310" s="34"/>
      <c r="N310" s="35"/>
    </row>
    <row r="311" spans="1:16" ht="43.5" hidden="1" customHeight="1" x14ac:dyDescent="0.3">
      <c r="B311" s="49">
        <v>406</v>
      </c>
      <c r="C311" s="28"/>
      <c r="D311" s="29"/>
      <c r="E311" s="44"/>
      <c r="F311" s="30"/>
      <c r="G311" s="31"/>
      <c r="H311" s="32"/>
      <c r="I311" s="33"/>
      <c r="J311" s="55">
        <f t="shared" si="24"/>
        <v>0</v>
      </c>
      <c r="K311" s="61">
        <f t="shared" si="25"/>
        <v>0</v>
      </c>
      <c r="L311" s="56" t="str">
        <f t="shared" si="26"/>
        <v>Pendiente</v>
      </c>
      <c r="M311" s="34"/>
      <c r="N311" s="35"/>
    </row>
    <row r="312" spans="1:16" ht="43.5" hidden="1" customHeight="1" x14ac:dyDescent="0.3">
      <c r="B312" s="49">
        <v>407</v>
      </c>
      <c r="C312" s="28"/>
      <c r="D312" s="29"/>
      <c r="E312" s="44"/>
      <c r="F312" s="30"/>
      <c r="G312" s="31"/>
      <c r="H312" s="32"/>
      <c r="I312" s="33"/>
      <c r="J312" s="55">
        <f t="shared" si="24"/>
        <v>0</v>
      </c>
      <c r="K312" s="61">
        <f t="shared" si="25"/>
        <v>0</v>
      </c>
      <c r="L312" s="56" t="str">
        <f t="shared" si="26"/>
        <v>Pendiente</v>
      </c>
      <c r="M312" s="34"/>
      <c r="N312" s="35"/>
    </row>
    <row r="313" spans="1:16" ht="43.5" hidden="1" customHeight="1" x14ac:dyDescent="0.3">
      <c r="B313" s="49">
        <v>408</v>
      </c>
      <c r="C313" s="28"/>
      <c r="D313" s="29"/>
      <c r="E313" s="44"/>
      <c r="F313" s="30"/>
      <c r="G313" s="31"/>
      <c r="H313" s="32"/>
      <c r="I313" s="33"/>
      <c r="J313" s="55">
        <f t="shared" si="24"/>
        <v>0</v>
      </c>
      <c r="K313" s="61">
        <f t="shared" si="25"/>
        <v>0</v>
      </c>
      <c r="L313" s="56" t="str">
        <f t="shared" si="26"/>
        <v>Pendiente</v>
      </c>
      <c r="M313" s="34"/>
      <c r="N313" s="35"/>
    </row>
    <row r="314" spans="1:16" ht="9" hidden="1" customHeight="1" x14ac:dyDescent="0.3">
      <c r="A314" s="48"/>
      <c r="B314" s="49">
        <v>409</v>
      </c>
      <c r="C314" s="60"/>
      <c r="D314" s="50"/>
      <c r="E314" s="51"/>
      <c r="F314" s="52"/>
      <c r="G314" s="61"/>
      <c r="H314" s="54"/>
      <c r="I314" s="33"/>
      <c r="J314" s="55">
        <f t="shared" si="24"/>
        <v>0</v>
      </c>
      <c r="K314" s="61">
        <f t="shared" si="25"/>
        <v>0</v>
      </c>
      <c r="L314" s="56" t="str">
        <f t="shared" si="26"/>
        <v>Pendiente</v>
      </c>
      <c r="M314" s="36"/>
      <c r="N314" s="37"/>
    </row>
    <row r="315" spans="1:16" ht="17.25" thickBot="1" x14ac:dyDescent="0.35">
      <c r="A315" s="48"/>
      <c r="B315" s="49"/>
      <c r="C315" s="60"/>
      <c r="D315" s="62" t="s">
        <v>17</v>
      </c>
      <c r="E315" s="59"/>
      <c r="F315" s="63"/>
      <c r="G315" s="64">
        <f>SUBTOTAL(9,G10:G314)</f>
        <v>286560377.37000006</v>
      </c>
      <c r="H315" s="83"/>
      <c r="I315" s="64">
        <f>SUBTOTAL(9,I10:I314)</f>
        <v>537962</v>
      </c>
      <c r="J315" s="64">
        <f>SUBTOTAL(9,J10:J314)</f>
        <v>281925599.25000006</v>
      </c>
      <c r="K315" s="64">
        <f>SUBTOTAL(9,K10:K314)</f>
        <v>4634778.12</v>
      </c>
      <c r="L315" s="69"/>
    </row>
    <row r="316" spans="1:16" ht="17.25" thickTop="1" x14ac:dyDescent="0.3">
      <c r="A316" s="48"/>
      <c r="B316" s="49"/>
      <c r="C316" s="65"/>
      <c r="D316" s="58"/>
      <c r="E316" s="59"/>
      <c r="F316" s="63"/>
      <c r="G316" s="66"/>
      <c r="H316" s="67"/>
      <c r="J316" s="82"/>
      <c r="K316" s="49"/>
      <c r="L316" s="69"/>
    </row>
    <row r="317" spans="1:16" ht="16.5" x14ac:dyDescent="0.3">
      <c r="A317" s="48"/>
      <c r="B317" s="49"/>
      <c r="C317" s="65"/>
      <c r="D317" s="68"/>
      <c r="E317" s="59"/>
      <c r="F317" s="63"/>
      <c r="G317" s="66"/>
      <c r="H317" s="67"/>
      <c r="J317" s="74"/>
      <c r="K317" s="49"/>
      <c r="L317" s="69"/>
    </row>
    <row r="318" spans="1:16" s="1" customFormat="1" ht="16.5" x14ac:dyDescent="0.3">
      <c r="A318" s="48"/>
      <c r="B318" s="49"/>
      <c r="C318" s="65"/>
      <c r="D318" s="58"/>
      <c r="E318" s="59"/>
      <c r="F318" s="63"/>
      <c r="G318" s="66"/>
      <c r="H318" s="67"/>
      <c r="I318" s="7"/>
      <c r="J318" s="74"/>
      <c r="K318" s="49"/>
      <c r="L318" s="69"/>
      <c r="M318" s="40">
        <f>+K315+J315</f>
        <v>286560377.37000006</v>
      </c>
      <c r="O318" s="10"/>
      <c r="P318" s="11"/>
    </row>
    <row r="319" spans="1:16" s="1" customFormat="1" ht="54.75" customHeight="1" x14ac:dyDescent="0.3">
      <c r="A319" s="48"/>
      <c r="B319" s="49"/>
      <c r="C319" s="65"/>
      <c r="D319" s="58"/>
      <c r="E319" s="59"/>
      <c r="F319" s="63"/>
      <c r="G319" s="66"/>
      <c r="H319" s="67"/>
      <c r="I319" s="7"/>
      <c r="J319" s="49"/>
      <c r="K319" s="49"/>
      <c r="L319" s="75"/>
      <c r="M319" s="41">
        <f>+G315-M318</f>
        <v>0</v>
      </c>
      <c r="O319" s="10"/>
      <c r="P319" s="11"/>
    </row>
    <row r="320" spans="1:16" s="1" customFormat="1" ht="13.5" customHeight="1" x14ac:dyDescent="0.3">
      <c r="A320" s="88" t="s">
        <v>18</v>
      </c>
      <c r="B320" s="88"/>
      <c r="C320" s="88"/>
      <c r="D320" s="81" t="s">
        <v>19</v>
      </c>
      <c r="E320" s="53"/>
      <c r="F320" s="67"/>
      <c r="G320" s="49"/>
      <c r="H320" s="69"/>
      <c r="J320" s="49"/>
      <c r="K320" s="49"/>
      <c r="L320" s="48"/>
      <c r="O320" s="10"/>
      <c r="P320" s="11"/>
    </row>
    <row r="321" spans="1:16" s="1" customFormat="1" ht="13.5" customHeight="1" x14ac:dyDescent="0.3">
      <c r="A321" s="89" t="s">
        <v>21</v>
      </c>
      <c r="B321" s="89"/>
      <c r="C321" s="89"/>
      <c r="D321" s="84" t="s">
        <v>22</v>
      </c>
      <c r="E321" s="81"/>
      <c r="F321" s="63"/>
      <c r="G321" s="87" t="s">
        <v>20</v>
      </c>
      <c r="H321" s="87"/>
      <c r="I321" s="78"/>
      <c r="J321" s="71"/>
      <c r="K321" s="71"/>
      <c r="L321" s="71"/>
      <c r="O321" s="10"/>
      <c r="P321" s="11"/>
    </row>
    <row r="322" spans="1:16" s="1" customFormat="1" ht="17.25" customHeight="1" x14ac:dyDescent="0.3">
      <c r="A322" s="87" t="s">
        <v>24</v>
      </c>
      <c r="B322" s="87"/>
      <c r="C322" s="87"/>
      <c r="D322" s="76" t="s">
        <v>25</v>
      </c>
      <c r="E322" s="84"/>
      <c r="F322" s="52"/>
      <c r="G322" s="86" t="s">
        <v>23</v>
      </c>
      <c r="H322" s="86"/>
      <c r="I322" s="80"/>
      <c r="J322" s="79"/>
      <c r="K322" s="79"/>
      <c r="L322" s="79"/>
      <c r="O322" s="10"/>
      <c r="P322" s="11"/>
    </row>
    <row r="323" spans="1:16" s="1" customFormat="1" ht="13.5" customHeight="1" x14ac:dyDescent="0.3">
      <c r="A323" s="71"/>
      <c r="B323" s="71"/>
      <c r="C323" s="70"/>
      <c r="E323" s="76"/>
      <c r="F323" s="63"/>
      <c r="G323" s="85" t="s">
        <v>26</v>
      </c>
      <c r="H323" s="85"/>
      <c r="I323" s="77"/>
      <c r="J323" s="76"/>
      <c r="K323" s="76"/>
      <c r="L323" s="76"/>
      <c r="O323" s="10"/>
      <c r="P323" s="11"/>
    </row>
    <row r="324" spans="1:16" s="1" customFormat="1" ht="16.5" x14ac:dyDescent="0.3">
      <c r="A324" s="72"/>
      <c r="B324" s="73"/>
      <c r="C324" s="71"/>
      <c r="D324" s="63"/>
      <c r="E324" s="53"/>
      <c r="F324" s="67"/>
      <c r="G324" s="49"/>
      <c r="H324" s="69"/>
      <c r="J324" s="49"/>
      <c r="K324" s="49"/>
      <c r="L324" s="48"/>
      <c r="O324" s="10"/>
      <c r="P324" s="11"/>
    </row>
    <row r="325" spans="1:16" s="1" customFormat="1" x14ac:dyDescent="0.25">
      <c r="A325" s="42"/>
      <c r="B325" s="43"/>
      <c r="D325" s="4"/>
      <c r="E325" s="38"/>
      <c r="F325" s="6"/>
      <c r="H325" s="8"/>
      <c r="L325" s="10"/>
      <c r="O325" s="10"/>
      <c r="P325" s="11"/>
    </row>
    <row r="326" spans="1:16" s="1" customFormat="1" x14ac:dyDescent="0.25">
      <c r="A326" s="42"/>
      <c r="B326" s="43"/>
      <c r="D326" s="4"/>
      <c r="E326" s="38"/>
      <c r="F326" s="6"/>
      <c r="H326" s="8"/>
      <c r="L326" s="10"/>
      <c r="O326" s="10"/>
      <c r="P326" s="11"/>
    </row>
    <row r="327" spans="1:16" x14ac:dyDescent="0.25">
      <c r="C327" s="1"/>
    </row>
  </sheetData>
  <autoFilter ref="B9:N314" xr:uid="{09C6330C-9156-486A-90DC-D20D8536D151}">
    <sortState xmlns:xlrd2="http://schemas.microsoft.com/office/spreadsheetml/2017/richdata2" ref="B10:N172">
      <sortCondition ref="F9:F314"/>
    </sortState>
  </autoFilter>
  <sortState xmlns:xlrd2="http://schemas.microsoft.com/office/spreadsheetml/2017/richdata2" ref="B10:N29">
    <sortCondition ref="M15:M29"/>
  </sortState>
  <mergeCells count="6">
    <mergeCell ref="G323:H323"/>
    <mergeCell ref="G322:H322"/>
    <mergeCell ref="G321:H321"/>
    <mergeCell ref="A320:C320"/>
    <mergeCell ref="A321:C321"/>
    <mergeCell ref="A322:C322"/>
  </mergeCells>
  <phoneticPr fontId="12" type="noConversion"/>
  <pageMargins left="0.70866141732283472" right="0.70866141732283472" top="0.74803149606299213" bottom="0.74803149606299213" header="0.31496062992125984" footer="0.31496062992125984"/>
  <pageSetup scale="49" orientation="landscape" r:id="rId1"/>
  <rowBreaks count="1" manualBreakCount="1">
    <brk id="163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55d64e66ae3e8c00444af74175b3e6ea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429560cd5dd6e4c9b3e9dbd1dccc93e7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449EEF-C78F-478B-AFAA-4AD146238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32E524-82A2-403D-9367-FD3789E66292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3.xml><?xml version="1.0" encoding="utf-8"?>
<ds:datastoreItem xmlns:ds="http://schemas.openxmlformats.org/officeDocument/2006/customXml" ds:itemID="{ABC7FD3D-E1A8-484C-A561-2E71299F05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PAGO A PROVEEDORES NOV</vt:lpstr>
      <vt:lpstr>'INFORME PAGO A PROVEEDORES NOV'!Área_de_impresión</vt:lpstr>
      <vt:lpstr>'INFORME PAGO A PROVEEDORES NOV'!Títulos_a_imprimir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Laura Hurtado Asencio</dc:creator>
  <cp:lastModifiedBy>Leidy Laura Hurtado Asencio</cp:lastModifiedBy>
  <cp:lastPrinted>2025-12-03T13:09:58Z</cp:lastPrinted>
  <dcterms:created xsi:type="dcterms:W3CDTF">2025-09-01T13:06:27Z</dcterms:created>
  <dcterms:modified xsi:type="dcterms:W3CDTF">2025-12-03T14:44:13Z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