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DIRECTORIO COMÚN/Financiero_CEIZTUR/Documentos Billy/Departamento Financiero 2026/CUENTAS POR PAGAR 2026/2. Febrero/"/>
    </mc:Choice>
  </mc:AlternateContent>
  <xr:revisionPtr revIDLastSave="56" documentId="8_{49AB04A7-54E7-4D7F-9BCC-CF5D5AD906E1}" xr6:coauthVersionLast="47" xr6:coauthVersionMax="47" xr10:uidLastSave="{A3C9763B-C663-43CA-A4CE-8226FCCE7D70}"/>
  <bookViews>
    <workbookView xWindow="-120" yWindow="-120" windowWidth="29040" windowHeight="15840" xr2:uid="{4CB3A301-56DB-44C1-BEF3-EBAB6E200F39}"/>
  </bookViews>
  <sheets>
    <sheet name="INFORME PAGO A PROVEEDORES FEBR" sheetId="1" r:id="rId1"/>
  </sheets>
  <definedNames>
    <definedName name="_xlnm._FilterDatabase" localSheetId="0" hidden="1">'INFORME PAGO A PROVEEDORES FEBR'!$B$9:$N$211</definedName>
    <definedName name="_xlnm.Print_Area" localSheetId="0">'INFORME PAGO A PROVEEDORES FEBR'!$A$1:$L$218</definedName>
    <definedName name="_xlnm.Print_Titles" localSheetId="0">'INFORME PAGO A PROVEEDORES FEBR'!$1:$9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2" i="1" l="1"/>
  <c r="B12" i="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J211" i="1"/>
  <c r="L211" i="1" s="1"/>
  <c r="J210" i="1"/>
  <c r="K210" i="1" s="1"/>
  <c r="J209" i="1"/>
  <c r="J208" i="1"/>
  <c r="L208" i="1" s="1"/>
  <c r="J207" i="1"/>
  <c r="J206" i="1"/>
  <c r="L206" i="1" s="1"/>
  <c r="J205" i="1"/>
  <c r="K205" i="1" s="1"/>
  <c r="I205" i="1" s="1"/>
  <c r="J204" i="1"/>
  <c r="J203" i="1"/>
  <c r="J202" i="1"/>
  <c r="L202" i="1" s="1"/>
  <c r="L201" i="1"/>
  <c r="J201" i="1"/>
  <c r="K201" i="1" s="1"/>
  <c r="I201" i="1" s="1"/>
  <c r="J200" i="1"/>
  <c r="J199" i="1"/>
  <c r="J198" i="1"/>
  <c r="L198" i="1" s="1"/>
  <c r="J197" i="1"/>
  <c r="K197" i="1" s="1"/>
  <c r="I197" i="1" s="1"/>
  <c r="J196" i="1"/>
  <c r="J195" i="1"/>
  <c r="J194" i="1"/>
  <c r="L194" i="1" s="1"/>
  <c r="J193" i="1"/>
  <c r="K193" i="1" s="1"/>
  <c r="I193" i="1" s="1"/>
  <c r="J192" i="1"/>
  <c r="J191" i="1"/>
  <c r="J190" i="1"/>
  <c r="L190" i="1" s="1"/>
  <c r="J189" i="1"/>
  <c r="K189" i="1" s="1"/>
  <c r="I189" i="1" s="1"/>
  <c r="J188" i="1"/>
  <c r="J187" i="1"/>
  <c r="J186" i="1"/>
  <c r="L186" i="1" s="1"/>
  <c r="J185" i="1"/>
  <c r="K185" i="1" s="1"/>
  <c r="I185" i="1" s="1"/>
  <c r="J184" i="1"/>
  <c r="J183" i="1"/>
  <c r="J182" i="1"/>
  <c r="L182" i="1" s="1"/>
  <c r="J181" i="1"/>
  <c r="K181" i="1" s="1"/>
  <c r="I181" i="1" s="1"/>
  <c r="J180" i="1"/>
  <c r="J179" i="1"/>
  <c r="J178" i="1"/>
  <c r="L178" i="1" s="1"/>
  <c r="J177" i="1"/>
  <c r="K177" i="1" s="1"/>
  <c r="I177" i="1" s="1"/>
  <c r="J176" i="1"/>
  <c r="J175" i="1"/>
  <c r="J174" i="1"/>
  <c r="L174" i="1" s="1"/>
  <c r="J173" i="1"/>
  <c r="K173" i="1" s="1"/>
  <c r="I173" i="1" s="1"/>
  <c r="J172" i="1"/>
  <c r="J171" i="1"/>
  <c r="J170" i="1"/>
  <c r="L170" i="1" s="1"/>
  <c r="J169" i="1"/>
  <c r="K169" i="1" s="1"/>
  <c r="I169" i="1" s="1"/>
  <c r="J168" i="1"/>
  <c r="J167" i="1"/>
  <c r="J166" i="1"/>
  <c r="L166" i="1" s="1"/>
  <c r="J165" i="1"/>
  <c r="K165" i="1" s="1"/>
  <c r="I165" i="1" s="1"/>
  <c r="J164" i="1"/>
  <c r="J163" i="1"/>
  <c r="J162" i="1"/>
  <c r="K162" i="1" s="1"/>
  <c r="I162" i="1" s="1"/>
  <c r="J161" i="1"/>
  <c r="K161" i="1" s="1"/>
  <c r="I161" i="1" s="1"/>
  <c r="J160" i="1"/>
  <c r="J159" i="1"/>
  <c r="J158" i="1"/>
  <c r="L158" i="1" s="1"/>
  <c r="J157" i="1"/>
  <c r="K157" i="1" s="1"/>
  <c r="I157" i="1" s="1"/>
  <c r="J156" i="1"/>
  <c r="J155" i="1"/>
  <c r="J154" i="1"/>
  <c r="L154" i="1" s="1"/>
  <c r="J153" i="1"/>
  <c r="K153" i="1" s="1"/>
  <c r="I153" i="1" s="1"/>
  <c r="J152" i="1"/>
  <c r="J151" i="1"/>
  <c r="J150" i="1"/>
  <c r="L150" i="1" s="1"/>
  <c r="J149" i="1"/>
  <c r="K149" i="1" s="1"/>
  <c r="I149" i="1" s="1"/>
  <c r="J148" i="1"/>
  <c r="J147" i="1"/>
  <c r="J146" i="1"/>
  <c r="L146" i="1" s="1"/>
  <c r="J145" i="1"/>
  <c r="K145" i="1" s="1"/>
  <c r="I145" i="1" s="1"/>
  <c r="J144" i="1"/>
  <c r="J143" i="1"/>
  <c r="J142" i="1"/>
  <c r="J141" i="1"/>
  <c r="J140" i="1"/>
  <c r="J139" i="1"/>
  <c r="L139" i="1" s="1"/>
  <c r="J138" i="1"/>
  <c r="K138" i="1" s="1"/>
  <c r="J137" i="1"/>
  <c r="J136" i="1"/>
  <c r="J135" i="1"/>
  <c r="J134" i="1"/>
  <c r="L134" i="1" s="1"/>
  <c r="J133" i="1"/>
  <c r="J132" i="1"/>
  <c r="J131" i="1"/>
  <c r="J130" i="1"/>
  <c r="L130" i="1" s="1"/>
  <c r="J129" i="1"/>
  <c r="J128" i="1"/>
  <c r="J127" i="1"/>
  <c r="L127" i="1" s="1"/>
  <c r="J126" i="1"/>
  <c r="L126" i="1" s="1"/>
  <c r="J125" i="1"/>
  <c r="L125" i="1" s="1"/>
  <c r="J124" i="1"/>
  <c r="K124" i="1" s="1"/>
  <c r="J123" i="1"/>
  <c r="L123" i="1" s="1"/>
  <c r="J122" i="1"/>
  <c r="L122" i="1" s="1"/>
  <c r="J121" i="1"/>
  <c r="L121" i="1" s="1"/>
  <c r="J120" i="1"/>
  <c r="K120" i="1" s="1"/>
  <c r="J119" i="1"/>
  <c r="L119" i="1" s="1"/>
  <c r="J118" i="1"/>
  <c r="L118" i="1" s="1"/>
  <c r="J117" i="1"/>
  <c r="K117" i="1" s="1"/>
  <c r="J116" i="1"/>
  <c r="K116" i="1" s="1"/>
  <c r="J115" i="1"/>
  <c r="L115" i="1" s="1"/>
  <c r="J114" i="1"/>
  <c r="K114" i="1" s="1"/>
  <c r="J113" i="1"/>
  <c r="J112" i="1"/>
  <c r="K112" i="1" s="1"/>
  <c r="J111" i="1"/>
  <c r="L111" i="1" s="1"/>
  <c r="J110" i="1"/>
  <c r="L110" i="1" s="1"/>
  <c r="J109" i="1"/>
  <c r="J108" i="1"/>
  <c r="K108" i="1" s="1"/>
  <c r="J107" i="1"/>
  <c r="L107" i="1" s="1"/>
  <c r="J106" i="1"/>
  <c r="L106" i="1" s="1"/>
  <c r="J105" i="1"/>
  <c r="L105" i="1" s="1"/>
  <c r="J104" i="1"/>
  <c r="K104" i="1" s="1"/>
  <c r="J103" i="1"/>
  <c r="L103" i="1" s="1"/>
  <c r="J102" i="1"/>
  <c r="L102" i="1" s="1"/>
  <c r="J101" i="1"/>
  <c r="K101" i="1" s="1"/>
  <c r="J100" i="1"/>
  <c r="K100" i="1" s="1"/>
  <c r="J99" i="1"/>
  <c r="L99" i="1" s="1"/>
  <c r="J98" i="1"/>
  <c r="L98" i="1" s="1"/>
  <c r="J97" i="1"/>
  <c r="L97" i="1" s="1"/>
  <c r="J96" i="1"/>
  <c r="K96" i="1" s="1"/>
  <c r="J95" i="1"/>
  <c r="L95" i="1" s="1"/>
  <c r="J94" i="1"/>
  <c r="L94" i="1" s="1"/>
  <c r="J93" i="1"/>
  <c r="K93" i="1" s="1"/>
  <c r="I93" i="1" s="1"/>
  <c r="J92" i="1"/>
  <c r="K92" i="1" s="1"/>
  <c r="J91" i="1"/>
  <c r="L91" i="1" s="1"/>
  <c r="J90" i="1"/>
  <c r="J89" i="1"/>
  <c r="L89" i="1" s="1"/>
  <c r="J88" i="1"/>
  <c r="L88" i="1" s="1"/>
  <c r="J87" i="1"/>
  <c r="K87" i="1" s="1"/>
  <c r="J86" i="1"/>
  <c r="L86" i="1" s="1"/>
  <c r="J85" i="1"/>
  <c r="J84" i="1"/>
  <c r="K84" i="1" s="1"/>
  <c r="J83" i="1"/>
  <c r="L83" i="1" s="1"/>
  <c r="J82" i="1"/>
  <c r="K82" i="1" s="1"/>
  <c r="J81" i="1"/>
  <c r="J80" i="1"/>
  <c r="L80" i="1" s="1"/>
  <c r="J79" i="1"/>
  <c r="K79" i="1" s="1"/>
  <c r="I79" i="1" s="1"/>
  <c r="J78" i="1"/>
  <c r="J77" i="1"/>
  <c r="K77" i="1" s="1"/>
  <c r="J76" i="1"/>
  <c r="L76" i="1" s="1"/>
  <c r="L75" i="1"/>
  <c r="J75" i="1"/>
  <c r="K75" i="1" s="1"/>
  <c r="I75" i="1" s="1"/>
  <c r="J74" i="1"/>
  <c r="J73" i="1"/>
  <c r="K73" i="1" s="1"/>
  <c r="J72" i="1"/>
  <c r="L72" i="1" s="1"/>
  <c r="J71" i="1"/>
  <c r="K71" i="1" s="1"/>
  <c r="I71" i="1" s="1"/>
  <c r="J70" i="1"/>
  <c r="J69" i="1"/>
  <c r="K69" i="1" s="1"/>
  <c r="K68" i="1"/>
  <c r="I68" i="1" s="1"/>
  <c r="J68" i="1"/>
  <c r="L68" i="1" s="1"/>
  <c r="J67" i="1"/>
  <c r="K67" i="1" s="1"/>
  <c r="I67" i="1" s="1"/>
  <c r="J66" i="1"/>
  <c r="J65" i="1"/>
  <c r="K65" i="1" s="1"/>
  <c r="J64" i="1"/>
  <c r="L64" i="1" s="1"/>
  <c r="J63" i="1"/>
  <c r="K63" i="1" s="1"/>
  <c r="I63" i="1" s="1"/>
  <c r="J62" i="1"/>
  <c r="J61" i="1"/>
  <c r="L61" i="1" s="1"/>
  <c r="J60" i="1"/>
  <c r="J59" i="1"/>
  <c r="L59" i="1" s="1"/>
  <c r="J58" i="1"/>
  <c r="L58" i="1" s="1"/>
  <c r="J57" i="1"/>
  <c r="L57" i="1" s="1"/>
  <c r="J56" i="1"/>
  <c r="K56" i="1" s="1"/>
  <c r="I56" i="1" s="1"/>
  <c r="J55" i="1"/>
  <c r="J54" i="1"/>
  <c r="K54" i="1" s="1"/>
  <c r="J53" i="1"/>
  <c r="I53" i="1" s="1"/>
  <c r="J52" i="1"/>
  <c r="L52" i="1" s="1"/>
  <c r="J51" i="1"/>
  <c r="K51" i="1" s="1"/>
  <c r="J50" i="1"/>
  <c r="J49" i="1"/>
  <c r="J48" i="1"/>
  <c r="L48" i="1" s="1"/>
  <c r="J47" i="1"/>
  <c r="K47" i="1" s="1"/>
  <c r="I47" i="1"/>
  <c r="J46" i="1"/>
  <c r="J45" i="1"/>
  <c r="J44" i="1"/>
  <c r="L44" i="1" s="1"/>
  <c r="L43" i="1"/>
  <c r="J43" i="1"/>
  <c r="K43" i="1" s="1"/>
  <c r="J42" i="1"/>
  <c r="J41" i="1"/>
  <c r="J40" i="1"/>
  <c r="L40" i="1" s="1"/>
  <c r="J39" i="1"/>
  <c r="K39" i="1" s="1"/>
  <c r="J38" i="1"/>
  <c r="J37" i="1"/>
  <c r="K37" i="1" s="1"/>
  <c r="J36" i="1"/>
  <c r="L36" i="1" s="1"/>
  <c r="L35" i="1"/>
  <c r="K35" i="1"/>
  <c r="I35" i="1" s="1"/>
  <c r="J34" i="1"/>
  <c r="K34" i="1" s="1"/>
  <c r="J33" i="1"/>
  <c r="L33" i="1" s="1"/>
  <c r="J32" i="1"/>
  <c r="J31" i="1"/>
  <c r="J30" i="1"/>
  <c r="K30" i="1" s="1"/>
  <c r="I30" i="1" s="1"/>
  <c r="J29" i="1"/>
  <c r="L29" i="1" s="1"/>
  <c r="J28" i="1"/>
  <c r="L28" i="1" s="1"/>
  <c r="J27" i="1"/>
  <c r="J26" i="1"/>
  <c r="J25" i="1"/>
  <c r="K25" i="1" s="1"/>
  <c r="I25" i="1" s="1"/>
  <c r="J24" i="1"/>
  <c r="L24" i="1" s="1"/>
  <c r="J23" i="1"/>
  <c r="J22" i="1"/>
  <c r="K22" i="1" s="1"/>
  <c r="L21" i="1"/>
  <c r="J21" i="1"/>
  <c r="K21" i="1" s="1"/>
  <c r="I21" i="1" s="1"/>
  <c r="J20" i="1"/>
  <c r="L20" i="1" s="1"/>
  <c r="J19" i="1"/>
  <c r="K19" i="1" s="1"/>
  <c r="J18" i="1"/>
  <c r="J17" i="1"/>
  <c r="L17" i="1" s="1"/>
  <c r="J16" i="1"/>
  <c r="K16" i="1" s="1"/>
  <c r="I16" i="1" s="1"/>
  <c r="J15" i="1"/>
  <c r="L15" i="1" s="1"/>
  <c r="J14" i="1"/>
  <c r="J13" i="1"/>
  <c r="L13" i="1" s="1"/>
  <c r="J12" i="1"/>
  <c r="K12" i="1" s="1"/>
  <c r="I12" i="1" s="1"/>
  <c r="J11" i="1"/>
  <c r="L11" i="1" s="1"/>
  <c r="J10" i="1"/>
  <c r="K52" i="1" l="1"/>
  <c r="I52" i="1" s="1"/>
  <c r="L153" i="1"/>
  <c r="K178" i="1"/>
  <c r="I178" i="1" s="1"/>
  <c r="L120" i="1"/>
  <c r="L162" i="1"/>
  <c r="L165" i="1"/>
  <c r="L205" i="1"/>
  <c r="L22" i="1"/>
  <c r="L25" i="1"/>
  <c r="K76" i="1"/>
  <c r="I76" i="1" s="1"/>
  <c r="K97" i="1"/>
  <c r="I97" i="1" s="1"/>
  <c r="I100" i="1"/>
  <c r="K13" i="1"/>
  <c r="K36" i="1"/>
  <c r="I36" i="1" s="1"/>
  <c r="L39" i="1"/>
  <c r="K48" i="1"/>
  <c r="I48" i="1" s="1"/>
  <c r="K58" i="1"/>
  <c r="L16" i="1"/>
  <c r="L30" i="1"/>
  <c r="I43" i="1"/>
  <c r="K44" i="1"/>
  <c r="I44" i="1" s="1"/>
  <c r="L51" i="1"/>
  <c r="L56" i="1"/>
  <c r="J212" i="1"/>
  <c r="L71" i="1"/>
  <c r="K80" i="1"/>
  <c r="I80" i="1" s="1"/>
  <c r="K83" i="1"/>
  <c r="I83" i="1" s="1"/>
  <c r="K109" i="1"/>
  <c r="I109" i="1" s="1"/>
  <c r="L157" i="1"/>
  <c r="L169" i="1"/>
  <c r="L181" i="1"/>
  <c r="K194" i="1"/>
  <c r="I194" i="1" s="1"/>
  <c r="L34" i="1"/>
  <c r="I39" i="1"/>
  <c r="K40" i="1"/>
  <c r="I40" i="1" s="1"/>
  <c r="L47" i="1"/>
  <c r="K59" i="1"/>
  <c r="K61" i="1"/>
  <c r="K64" i="1"/>
  <c r="I64" i="1" s="1"/>
  <c r="L109" i="1"/>
  <c r="L112" i="1"/>
  <c r="L124" i="1"/>
  <c r="K146" i="1"/>
  <c r="I146" i="1" s="1"/>
  <c r="L173" i="1"/>
  <c r="L185" i="1"/>
  <c r="L197" i="1"/>
  <c r="L210" i="1"/>
  <c r="I51" i="1"/>
  <c r="K72" i="1"/>
  <c r="I72" i="1" s="1"/>
  <c r="L79" i="1"/>
  <c r="L93" i="1"/>
  <c r="K122" i="1"/>
  <c r="I122" i="1" s="1"/>
  <c r="L149" i="1"/>
  <c r="L189" i="1"/>
  <c r="K115" i="1"/>
  <c r="I115" i="1" s="1"/>
  <c r="K123" i="1"/>
  <c r="I123" i="1" s="1"/>
  <c r="I101" i="1"/>
  <c r="K113" i="1"/>
  <c r="I113" i="1" s="1"/>
  <c r="L114" i="1"/>
  <c r="K118" i="1"/>
  <c r="I118" i="1" s="1"/>
  <c r="I120" i="1"/>
  <c r="K125" i="1"/>
  <c r="I125" i="1" s="1"/>
  <c r="K130" i="1"/>
  <c r="I130" i="1" s="1"/>
  <c r="K142" i="1"/>
  <c r="I142" i="1" s="1"/>
  <c r="K150" i="1"/>
  <c r="I150" i="1" s="1"/>
  <c r="K158" i="1"/>
  <c r="I158" i="1" s="1"/>
  <c r="K166" i="1"/>
  <c r="I166" i="1" s="1"/>
  <c r="K174" i="1"/>
  <c r="I174" i="1" s="1"/>
  <c r="K182" i="1"/>
  <c r="I182" i="1" s="1"/>
  <c r="K190" i="1"/>
  <c r="I190" i="1" s="1"/>
  <c r="K198" i="1"/>
  <c r="I198" i="1" s="1"/>
  <c r="K206" i="1"/>
  <c r="I206" i="1" s="1"/>
  <c r="K119" i="1"/>
  <c r="L113" i="1"/>
  <c r="I117" i="1"/>
  <c r="I138" i="1"/>
  <c r="I82" i="1"/>
  <c r="I96" i="1"/>
  <c r="I116" i="1"/>
  <c r="L12" i="1"/>
  <c r="I22" i="1"/>
  <c r="K26" i="1"/>
  <c r="I26" i="1" s="1"/>
  <c r="K31" i="1"/>
  <c r="I31" i="1" s="1"/>
  <c r="I34" i="1"/>
  <c r="K57" i="1"/>
  <c r="I57" i="1" s="1"/>
  <c r="L82" i="1"/>
  <c r="I87" i="1"/>
  <c r="K88" i="1"/>
  <c r="I88" i="1" s="1"/>
  <c r="I92" i="1"/>
  <c r="L101" i="1"/>
  <c r="I104" i="1"/>
  <c r="K105" i="1"/>
  <c r="I105" i="1" s="1"/>
  <c r="K110" i="1"/>
  <c r="I110" i="1" s="1"/>
  <c r="K111" i="1"/>
  <c r="I111" i="1" s="1"/>
  <c r="L116" i="1"/>
  <c r="L117" i="1"/>
  <c r="I119" i="1"/>
  <c r="K121" i="1"/>
  <c r="I121" i="1" s="1"/>
  <c r="I124" i="1"/>
  <c r="K126" i="1"/>
  <c r="I126" i="1" s="1"/>
  <c r="K127" i="1"/>
  <c r="I127" i="1" s="1"/>
  <c r="K134" i="1"/>
  <c r="I134" i="1" s="1"/>
  <c r="L138" i="1"/>
  <c r="L142" i="1"/>
  <c r="L145" i="1"/>
  <c r="K154" i="1"/>
  <c r="I154" i="1" s="1"/>
  <c r="L161" i="1"/>
  <c r="K170" i="1"/>
  <c r="I170" i="1" s="1"/>
  <c r="L177" i="1"/>
  <c r="K186" i="1"/>
  <c r="I186" i="1" s="1"/>
  <c r="L193" i="1"/>
  <c r="K202" i="1"/>
  <c r="I202" i="1" s="1"/>
  <c r="I210" i="1"/>
  <c r="K211" i="1"/>
  <c r="I211" i="1" s="1"/>
  <c r="I13" i="1"/>
  <c r="K17" i="1"/>
  <c r="I17" i="1" s="1"/>
  <c r="L26" i="1"/>
  <c r="L31" i="1"/>
  <c r="L63" i="1"/>
  <c r="L67" i="1"/>
  <c r="I108" i="1"/>
  <c r="I112" i="1"/>
  <c r="L41" i="1"/>
  <c r="L45" i="1"/>
  <c r="L49" i="1"/>
  <c r="L60" i="1"/>
  <c r="K129" i="1"/>
  <c r="I129" i="1" s="1"/>
  <c r="L129" i="1"/>
  <c r="K135" i="1"/>
  <c r="I135" i="1" s="1"/>
  <c r="L135" i="1"/>
  <c r="L171" i="1"/>
  <c r="K171" i="1"/>
  <c r="I171" i="1" s="1"/>
  <c r="K14" i="1"/>
  <c r="I14" i="1" s="1"/>
  <c r="K18" i="1"/>
  <c r="I18" i="1" s="1"/>
  <c r="K23" i="1"/>
  <c r="I23" i="1" s="1"/>
  <c r="K27" i="1"/>
  <c r="I27" i="1" s="1"/>
  <c r="K28" i="1"/>
  <c r="K32" i="1"/>
  <c r="I32" i="1" s="1"/>
  <c r="K41" i="1"/>
  <c r="I41" i="1" s="1"/>
  <c r="K45" i="1"/>
  <c r="I45" i="1" s="1"/>
  <c r="K49" i="1"/>
  <c r="I49" i="1" s="1"/>
  <c r="L53" i="1"/>
  <c r="L55" i="1"/>
  <c r="K55" i="1"/>
  <c r="I55" i="1" s="1"/>
  <c r="K60" i="1"/>
  <c r="I60" i="1" s="1"/>
  <c r="L62" i="1"/>
  <c r="K62" i="1"/>
  <c r="I62" i="1" s="1"/>
  <c r="L66" i="1"/>
  <c r="K66" i="1"/>
  <c r="I66" i="1" s="1"/>
  <c r="L70" i="1"/>
  <c r="K70" i="1"/>
  <c r="I70" i="1" s="1"/>
  <c r="L74" i="1"/>
  <c r="K74" i="1"/>
  <c r="I74" i="1" s="1"/>
  <c r="L78" i="1"/>
  <c r="K78" i="1"/>
  <c r="I78" i="1" s="1"/>
  <c r="L90" i="1"/>
  <c r="K90" i="1"/>
  <c r="I90" i="1" s="1"/>
  <c r="K131" i="1"/>
  <c r="I131" i="1" s="1"/>
  <c r="L136" i="1"/>
  <c r="K136" i="1"/>
  <c r="I136" i="1" s="1"/>
  <c r="L140" i="1"/>
  <c r="K140" i="1"/>
  <c r="I140" i="1" s="1"/>
  <c r="L179" i="1"/>
  <c r="K179" i="1"/>
  <c r="I179" i="1" s="1"/>
  <c r="L200" i="1"/>
  <c r="K200" i="1"/>
  <c r="I200" i="1" s="1"/>
  <c r="L10" i="1"/>
  <c r="K11" i="1"/>
  <c r="I11" i="1" s="1"/>
  <c r="L14" i="1"/>
  <c r="K15" i="1"/>
  <c r="I15" i="1" s="1"/>
  <c r="L18" i="1"/>
  <c r="L19" i="1"/>
  <c r="K20" i="1"/>
  <c r="I20" i="1" s="1"/>
  <c r="L23" i="1"/>
  <c r="K24" i="1"/>
  <c r="I24" i="1" s="1"/>
  <c r="L27" i="1"/>
  <c r="K29" i="1"/>
  <c r="I29" i="1" s="1"/>
  <c r="L32" i="1"/>
  <c r="K33" i="1"/>
  <c r="I33" i="1" s="1"/>
  <c r="I54" i="1"/>
  <c r="L54" i="1"/>
  <c r="I65" i="1"/>
  <c r="L65" i="1"/>
  <c r="I69" i="1"/>
  <c r="L69" i="1"/>
  <c r="I73" i="1"/>
  <c r="L73" i="1"/>
  <c r="I77" i="1"/>
  <c r="L77" i="1"/>
  <c r="L85" i="1"/>
  <c r="K85" i="1"/>
  <c r="I85" i="1" s="1"/>
  <c r="L131" i="1"/>
  <c r="K141" i="1"/>
  <c r="I141" i="1" s="1"/>
  <c r="L141" i="1"/>
  <c r="L144" i="1"/>
  <c r="K144" i="1"/>
  <c r="I144" i="1" s="1"/>
  <c r="L155" i="1"/>
  <c r="K155" i="1"/>
  <c r="I155" i="1" s="1"/>
  <c r="L176" i="1"/>
  <c r="K176" i="1"/>
  <c r="I176" i="1" s="1"/>
  <c r="L187" i="1"/>
  <c r="K187" i="1"/>
  <c r="I187" i="1" s="1"/>
  <c r="K208" i="1"/>
  <c r="I37" i="1"/>
  <c r="L37" i="1"/>
  <c r="L160" i="1"/>
  <c r="K160" i="1"/>
  <c r="I160" i="1" s="1"/>
  <c r="L192" i="1"/>
  <c r="K192" i="1"/>
  <c r="I192" i="1" s="1"/>
  <c r="L203" i="1"/>
  <c r="K203" i="1"/>
  <c r="I203" i="1" s="1"/>
  <c r="K10" i="1"/>
  <c r="L147" i="1"/>
  <c r="K147" i="1"/>
  <c r="I147" i="1" s="1"/>
  <c r="L168" i="1"/>
  <c r="K168" i="1"/>
  <c r="I168" i="1" s="1"/>
  <c r="L38" i="1"/>
  <c r="K38" i="1"/>
  <c r="I38" i="1" s="1"/>
  <c r="L42" i="1"/>
  <c r="K42" i="1"/>
  <c r="I42" i="1" s="1"/>
  <c r="L46" i="1"/>
  <c r="K46" i="1"/>
  <c r="I46" i="1" s="1"/>
  <c r="L50" i="1"/>
  <c r="K50" i="1"/>
  <c r="I50" i="1" s="1"/>
  <c r="I84" i="1"/>
  <c r="L84" i="1"/>
  <c r="L152" i="1"/>
  <c r="K152" i="1"/>
  <c r="I152" i="1" s="1"/>
  <c r="L163" i="1"/>
  <c r="K163" i="1"/>
  <c r="I163" i="1" s="1"/>
  <c r="L184" i="1"/>
  <c r="K184" i="1"/>
  <c r="I184" i="1" s="1"/>
  <c r="L195" i="1"/>
  <c r="K195" i="1"/>
  <c r="I195" i="1" s="1"/>
  <c r="I114" i="1"/>
  <c r="L128" i="1"/>
  <c r="K128" i="1"/>
  <c r="I128" i="1" s="1"/>
  <c r="K133" i="1"/>
  <c r="I133" i="1" s="1"/>
  <c r="L133" i="1"/>
  <c r="K139" i="1"/>
  <c r="I139" i="1" s="1"/>
  <c r="K86" i="1"/>
  <c r="I86" i="1" s="1"/>
  <c r="L87" i="1"/>
  <c r="K89" i="1"/>
  <c r="I89" i="1" s="1"/>
  <c r="K91" i="1"/>
  <c r="I91" i="1" s="1"/>
  <c r="L92" i="1"/>
  <c r="K94" i="1"/>
  <c r="I94" i="1" s="1"/>
  <c r="K95" i="1"/>
  <c r="I95" i="1" s="1"/>
  <c r="L96" i="1"/>
  <c r="K98" i="1"/>
  <c r="I98" i="1" s="1"/>
  <c r="K99" i="1"/>
  <c r="I99" i="1" s="1"/>
  <c r="L100" i="1"/>
  <c r="K102" i="1"/>
  <c r="I102" i="1" s="1"/>
  <c r="K103" i="1"/>
  <c r="I103" i="1" s="1"/>
  <c r="L104" i="1"/>
  <c r="K106" i="1"/>
  <c r="I106" i="1" s="1"/>
  <c r="K107" i="1"/>
  <c r="I107" i="1" s="1"/>
  <c r="L108" i="1"/>
  <c r="L132" i="1"/>
  <c r="K132" i="1"/>
  <c r="I132" i="1" s="1"/>
  <c r="K137" i="1"/>
  <c r="I137" i="1" s="1"/>
  <c r="L137" i="1"/>
  <c r="L143" i="1"/>
  <c r="K143" i="1"/>
  <c r="I143" i="1" s="1"/>
  <c r="L148" i="1"/>
  <c r="K148" i="1"/>
  <c r="I148" i="1" s="1"/>
  <c r="L151" i="1"/>
  <c r="K151" i="1"/>
  <c r="I151" i="1" s="1"/>
  <c r="L156" i="1"/>
  <c r="K156" i="1"/>
  <c r="I156" i="1" s="1"/>
  <c r="L159" i="1"/>
  <c r="K159" i="1"/>
  <c r="I159" i="1" s="1"/>
  <c r="L164" i="1"/>
  <c r="K164" i="1"/>
  <c r="I164" i="1" s="1"/>
  <c r="L167" i="1"/>
  <c r="K167" i="1"/>
  <c r="I167" i="1" s="1"/>
  <c r="L172" i="1"/>
  <c r="K172" i="1"/>
  <c r="I172" i="1" s="1"/>
  <c r="L175" i="1"/>
  <c r="K175" i="1"/>
  <c r="I175" i="1" s="1"/>
  <c r="L180" i="1"/>
  <c r="K180" i="1"/>
  <c r="I180" i="1" s="1"/>
  <c r="L183" i="1"/>
  <c r="K183" i="1"/>
  <c r="I183" i="1" s="1"/>
  <c r="L188" i="1"/>
  <c r="K188" i="1"/>
  <c r="I188" i="1" s="1"/>
  <c r="L191" i="1"/>
  <c r="K191" i="1"/>
  <c r="I191" i="1" s="1"/>
  <c r="L196" i="1"/>
  <c r="K196" i="1"/>
  <c r="I196" i="1" s="1"/>
  <c r="L199" i="1"/>
  <c r="K199" i="1"/>
  <c r="I199" i="1" s="1"/>
  <c r="L204" i="1"/>
  <c r="K204" i="1"/>
  <c r="I204" i="1" s="1"/>
  <c r="L207" i="1"/>
  <c r="K207" i="1"/>
  <c r="I207" i="1" s="1"/>
  <c r="L209" i="1"/>
  <c r="K209" i="1"/>
  <c r="I209" i="1" s="1"/>
  <c r="K212" i="1" l="1"/>
  <c r="I212" i="1" s="1"/>
  <c r="I10" i="1"/>
  <c r="M214" i="1" l="1"/>
  <c r="M2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Leidy  Laura Hurtado Asencio</author>
  </authors>
  <commentList>
    <comment ref="C90" authorId="0" shapeId="0" xr:uid="{8AA6DF97-1062-4159-88AB-3DEC79F7F4C7}">
      <text>
        <r>
          <rPr>
            <b/>
            <sz val="9"/>
            <color indexed="81"/>
            <rFont val="Tahoma"/>
            <family val="2"/>
          </rPr>
          <t>Leidy  Laura Hurtado Asencio:</t>
        </r>
        <r>
          <rPr>
            <sz val="9"/>
            <color indexed="81"/>
            <rFont val="Tahoma"/>
            <family val="2"/>
          </rPr>
          <t xml:space="preserve">
Esta factura fue devuelta al proveedor, ya que esta es una refacturacion de una factura que se pago en diciembre 2025.
</t>
        </r>
      </text>
    </comment>
  </commentList>
</comments>
</file>

<file path=xl/sharedStrings.xml><?xml version="1.0" encoding="utf-8"?>
<sst xmlns="http://schemas.openxmlformats.org/spreadsheetml/2006/main" count="286" uniqueCount="228">
  <si>
    <t>COMITE EJECUTOR DE INFRAESTRUCTURAS DE ZONAS TURISTICAS CEIZTUR</t>
  </si>
  <si>
    <t>INFORME PAGO A PROVEEDORES</t>
  </si>
  <si>
    <t>AL 28/02/2026</t>
  </si>
  <si>
    <t>ITEM</t>
  </si>
  <si>
    <t>PROVEEDOR</t>
  </si>
  <si>
    <t>CONCEPTO</t>
  </si>
  <si>
    <t>FACTURA No.(NCF)</t>
  </si>
  <si>
    <t>FECHA FACTURA</t>
  </si>
  <si>
    <t>MONTO FACTURADO</t>
  </si>
  <si>
    <t xml:space="preserve">FECHA FIN FACTURA </t>
  </si>
  <si>
    <t>cuadre</t>
  </si>
  <si>
    <t>MONTO PAGADO A LA FECHA</t>
  </si>
  <si>
    <t>MONTO PENDIENTE</t>
  </si>
  <si>
    <t>ESTADO (COMPLETO, PENDIENTE Y ATRASADO)3</t>
  </si>
  <si>
    <t>DOC. PAGO</t>
  </si>
  <si>
    <t>FECHA LIB</t>
  </si>
  <si>
    <t>SANTO DOMINGO MOTORS COMPANY SA</t>
  </si>
  <si>
    <t xml:space="preserve">Factura no. 5219. Servicio de mantenimiento a la flotilla vehicular de la institucion. </t>
  </si>
  <si>
    <t>E450000005219</t>
  </si>
  <si>
    <t xml:space="preserve">Factura no. 5235. Servicio de mantenimiento a la flotilla vehicular de la institucion. </t>
  </si>
  <si>
    <t>E450000005235</t>
  </si>
  <si>
    <t xml:space="preserve">Factura no. 5236. Servicio de mantenimiento a la flotilla vehicular de la institucion. </t>
  </si>
  <si>
    <t>E450000005236</t>
  </si>
  <si>
    <t xml:space="preserve">Factura no. 5237. Servicio de mantenimiento a la flotilla vehicular de la institucion. </t>
  </si>
  <si>
    <t>E450000005237</t>
  </si>
  <si>
    <t xml:space="preserve">Factura no. 5238. Servicio de mantenimiento a la flotilla vehicular de la institucion. </t>
  </si>
  <si>
    <t>E450000005238</t>
  </si>
  <si>
    <t>DAF TRADING SRL</t>
  </si>
  <si>
    <t xml:space="preserve">Factura no. 1840. Servicio de traslado de tractores y barredoras desde la base naval de Boca Chica hasta el Parque Del Este. </t>
  </si>
  <si>
    <t>B1500001840</t>
  </si>
  <si>
    <t>RESOLUCION TECNICA ALDASO EIRL</t>
  </si>
  <si>
    <t>Factura No. 0513. Servicio de reparacion de valcula de expansion perteneciente al departamento de RRHH.</t>
  </si>
  <si>
    <t>B1500000513</t>
  </si>
  <si>
    <t xml:space="preserve">Factura no. 5271. Servicio de mantenimiento a la flotilla vehicular de la institucion. </t>
  </si>
  <si>
    <t>E450000005271</t>
  </si>
  <si>
    <t>VIAMAR S A</t>
  </si>
  <si>
    <t xml:space="preserve">Factura no. 9092. Servicio de mantenimiento a la flotilla vehicular de la institucion. </t>
  </si>
  <si>
    <t>E450000009092</t>
  </si>
  <si>
    <t xml:space="preserve">Factura no. 9104. Servicio de mantenimiento a la flotilla vehicular de la institucion. </t>
  </si>
  <si>
    <t>E450000009104</t>
  </si>
  <si>
    <t xml:space="preserve">Factura no. 9113. Servicio de mantenimiento a la flotilla vehicular de la institucion. </t>
  </si>
  <si>
    <t>E450000009113</t>
  </si>
  <si>
    <t xml:space="preserve">Factura no. 5339. Servicio de mantenimiento a la flotilla vehicular de la institucion. </t>
  </si>
  <si>
    <t>E450000005339</t>
  </si>
  <si>
    <t>Sopratech, SRL</t>
  </si>
  <si>
    <t>Pago factura no.0002 Adquisición de Componentes y Accesorios Tecnológicos para uso de la Institución, destinado a MiPymes, según anexos.</t>
  </si>
  <si>
    <t>B1500000002</t>
  </si>
  <si>
    <t xml:space="preserve">Factura no. 9134. Servicio de mantenimiento a la flotilla vehicular de la institucion. </t>
  </si>
  <si>
    <t>E450000009134</t>
  </si>
  <si>
    <t xml:space="preserve">Factura no. 9133. Servicio de mantenimiento a la flotilla vehicular de la institucion. </t>
  </si>
  <si>
    <t>E450000009133</t>
  </si>
  <si>
    <t>INSTITUTO DE FORMACION TURISTICA DEL CARIBE</t>
  </si>
  <si>
    <t>Factura no. 1091. Servicio de almuerzo empresarial para los colaboradores del CEIZTUR, desde el  06 al 09 de enero 2026.</t>
  </si>
  <si>
    <t>B1500001091</t>
  </si>
  <si>
    <t>Factura no. 1092. Servicio de almuerzo empresarial para los colaboradores del CEIZTUR, desde el  22 al 06 de diciembre  2025.</t>
  </si>
  <si>
    <t>B1500001092</t>
  </si>
  <si>
    <t>Factura no. 1093. Servicio de almuerzo empresarial para los colaboradores del CEIZTUR, desde el 29 de diciembre 2025 al 02 de enero 2026.</t>
  </si>
  <si>
    <t>B1500001093</t>
  </si>
  <si>
    <t>Factura no. 1094. Servicio de almuerzo empresarial para los colaboradores del CEIZTUR, desde el  06 al 09 de enero 2026.</t>
  </si>
  <si>
    <t>B1500001094</t>
  </si>
  <si>
    <t>Factura no. 1095. Servicio de almuerzo empresarial para los colaboradores del CEIZTUR, desde el  12 al 16 de enero 2026.</t>
  </si>
  <si>
    <t>B1500001095</t>
  </si>
  <si>
    <t>Viamar, SA</t>
  </si>
  <si>
    <t>Pago Fact. No. 9193. Adquisición de 18 Camiones Volteos para el Programa Nacional de Limpieza de Playas y Balnearios (PNLPB) y Operatividad del CEIZTUR, según anexos.</t>
  </si>
  <si>
    <t>E450000009193</t>
  </si>
  <si>
    <t>SUPLIDORA REYSA EIRL</t>
  </si>
  <si>
    <t>Factura no. 0843. Adquisicion de 60 fardos de agua para uso de la institucion.</t>
  </si>
  <si>
    <t>B1500000843</t>
  </si>
  <si>
    <t xml:space="preserve"> Facturas No. 9484. Contratación de Mantenimiento de la flotilla Vehicular que se encuentra en garantía, según anexos.</t>
  </si>
  <si>
    <t>E450000009484</t>
  </si>
  <si>
    <t>falta imprimir</t>
  </si>
  <si>
    <t xml:space="preserve"> Facturas No. 9483. Contratación de Mantenimiento de la flotilla Vehicular que se encuentra en garantía, según anexos.</t>
  </si>
  <si>
    <t>E450000009483</t>
  </si>
  <si>
    <t>*</t>
  </si>
  <si>
    <t xml:space="preserve"> Facturas No. 9480. Contratación de Mantenimiento de la flotilla Vehicular que se encuentra en garantía, según anexos.</t>
  </si>
  <si>
    <t>E450000009480</t>
  </si>
  <si>
    <t>HUMANO SEGUROS S A</t>
  </si>
  <si>
    <t>Pago Factura No. 7109, correspondiente al mes de febrero 2026, del Seguro Médico de Salud a los empleados del CEIZTUR.</t>
  </si>
  <si>
    <t>E450000007109</t>
  </si>
  <si>
    <t>ELSA MARGARITA DE LA CRUZ MATOS</t>
  </si>
  <si>
    <t>Pago Fact. No. 0117, por concepto de pago por trámites legales, según anexos.</t>
  </si>
  <si>
    <t>B1500000117</t>
  </si>
  <si>
    <t>Factura no. 9273. Contratación de servicios mantenimientos preventivos y correctivos a vehículos en garantía (CEIZTUR), segun anexos.</t>
  </si>
  <si>
    <t>E450000009273</t>
  </si>
  <si>
    <t>Santo Domingo Motors Company, SA</t>
  </si>
  <si>
    <t>Pago Facturas No. 5471. Contratación de Mantenimiento de la flotilla Vehicular que se encuentra en garantía, según anexos.</t>
  </si>
  <si>
    <t>E450000005471</t>
  </si>
  <si>
    <t>Pago Facturas No.  5493. Contratación de Mantenimiento de la flotilla Vehicular que se encuentra en garantía, según anexos.</t>
  </si>
  <si>
    <t>E450000005493</t>
  </si>
  <si>
    <t>Pago Facturas No. 5494. Contratación de Mantenimiento de la flotilla Vehicular que se encuentra en garantía, según anexos.</t>
  </si>
  <si>
    <t>E450000005494</t>
  </si>
  <si>
    <t>Pago Facturas No. 5495. Contratación de Mantenimiento de la flotilla Vehicular que se encuentra en garantía, según anexos.</t>
  </si>
  <si>
    <t>E450000005495</t>
  </si>
  <si>
    <t>Freddy Bolivar De Jesus Almonte Brito</t>
  </si>
  <si>
    <t>Pago Fact. No. 1226, por concepto de Trámites Legales, según anexos.</t>
  </si>
  <si>
    <t>B1500001226</t>
  </si>
  <si>
    <t>Almacenes Casa Vito, SRL</t>
  </si>
  <si>
    <t>Pago Fact. 0149. Contratación de Servicio de Mantenimiento Preventivo y Correctivo Para Barredoras de la Institución, según anexos.</t>
  </si>
  <si>
    <t>B1500000149</t>
  </si>
  <si>
    <t>Editora Listin Diario, SA</t>
  </si>
  <si>
    <t>Pago Fact. No. 1850. Servicio para contratación de publicidad en dos periódicos de circulación nacional para Convocatoria de Licitación Pública Nacional Ref CEIZTUR-CCC-LPN-2025-0005, según anexos.</t>
  </si>
  <si>
    <t>E450000001850</t>
  </si>
  <si>
    <t>Factura no. 9297.  Contratación de Mantenimiento de la flotilla Vehicular que se encuentra en garantía, según anexos.</t>
  </si>
  <si>
    <t>E450000009297</t>
  </si>
  <si>
    <t xml:space="preserve"> Facturas No. 5525. Contratación de Mantenimiento de la flotilla Vehicular que se encuentra en garantía, según anexos.</t>
  </si>
  <si>
    <t>E450000005525</t>
  </si>
  <si>
    <t>Factura no. 9306.  Contratación de Mantenimiento de la flotilla Vehicular que se encuentra en garantía, según anexos.</t>
  </si>
  <si>
    <t>E450000009306</t>
  </si>
  <si>
    <t>Factura no. 9312.  Contratación de Mantenimiento de la flotilla Vehicular que se encuentra en garantía, según anexos.</t>
  </si>
  <si>
    <t>E450000009312</t>
  </si>
  <si>
    <t>CENTRO DE EXPORTACION E INVERSIONES DE LA REPUBLICA DOMINICANA</t>
  </si>
  <si>
    <t>Pago Factura No. 0088. Concesión de espacio en edificio de CEI-RD, correspondiente al mes de febrero 2026,segun anexos.</t>
  </si>
  <si>
    <t>B1500000088</t>
  </si>
  <si>
    <t xml:space="preserve"> </t>
  </si>
  <si>
    <t xml:space="preserve"> Facturas No. 5542. Contratación de Mantenimiento de la flotilla Vehicular que se encuentra en garantía, según anexos.</t>
  </si>
  <si>
    <t>E450000005542</t>
  </si>
  <si>
    <t xml:space="preserve"> Facturas No. 5543. Contratación de Mantenimiento de la flotilla Vehicular que se encuentra en garantía, según anexos.</t>
  </si>
  <si>
    <t>E450000005543</t>
  </si>
  <si>
    <t>Altice Dominicana, SA</t>
  </si>
  <si>
    <t>Fcatura no. 2348. Servicios de renta correspondinete a los servicios de internet correspondiete al mes de ferero 2026.</t>
  </si>
  <si>
    <t>E450000022348</t>
  </si>
  <si>
    <t>31/12/226</t>
  </si>
  <si>
    <t>Factura no. 9318.  Contratación de Mantenimiento de la flotilla Vehicular que se encuentra en garantía, según anexos.</t>
  </si>
  <si>
    <t>E450000009318</t>
  </si>
  <si>
    <t xml:space="preserve"> Facturas No. 5569. Contratación de Mantenimiento de la flotilla Vehicular que se encuentra en garantía, según anexos.</t>
  </si>
  <si>
    <t>E450000005569</t>
  </si>
  <si>
    <t>Factura no. 9330.  Contratación de Mantenimiento de la flotilla Vehicular que se encuentra en garantía, según anexos.</t>
  </si>
  <si>
    <t>E450000009330</t>
  </si>
  <si>
    <t xml:space="preserve"> Facturas No. 5576. Contratación de Mantenimiento de la flotilla Vehicular que se encuentra en garantía, según anexos.</t>
  </si>
  <si>
    <t>E450000005576</t>
  </si>
  <si>
    <t xml:space="preserve"> Facturas No. 5577. Contratación de Mantenimiento de la flotilla Vehicular que se encuentra en garantía, según anexos.</t>
  </si>
  <si>
    <t>E450000005577</t>
  </si>
  <si>
    <t>Pago fact. nos. 1098Almuerzo empresarial de fecha del 19 al 23 de enero   del 2026 para CEIZTUR.</t>
  </si>
  <si>
    <t>B1500001098</t>
  </si>
  <si>
    <t>Pago fact. no. 1099,Almuerzo empresarial de fecha del 27 al 30 de enero del 2026 para CEIZTUR.</t>
  </si>
  <si>
    <t>B1500001099</t>
  </si>
  <si>
    <t>Pago fact. nos. 1100,Almuerzo empresarial del 2 al 06 de febrero del 2026 para CEIZTUR.</t>
  </si>
  <si>
    <t>B1500001100</t>
  </si>
  <si>
    <t>Factura no. 1099. Servicio de almuerzo empresarial, correspondiente ddel 27 ak 30 de enero 2026.</t>
  </si>
  <si>
    <t>Cros Publicidad, SRL</t>
  </si>
  <si>
    <t>Pago Fact. No. 0005. Adquisición de insumos para actividad de integración del "Programa Juntos Agregamos Valor", según anexos.</t>
  </si>
  <si>
    <t>E450000000005</t>
  </si>
  <si>
    <t xml:space="preserve"> Facturas No. 5596. Contratación de Mantenimiento de la flotilla Vehicular que se encuentra en garantía, según anexos.</t>
  </si>
  <si>
    <t>E450000005596</t>
  </si>
  <si>
    <t>Alconci Ingeniería, SRL</t>
  </si>
  <si>
    <t>Pago Fact. No.0024 , Cub. No.16, Proy. No. 400 contrato No.21-2023; Construcción de Estacionamiento Vehicular para Visitantes de la Playa Bayahíbe, Provincia La Altagracia.</t>
  </si>
  <si>
    <t>B1500000024</t>
  </si>
  <si>
    <t>Ingenieria Garuda, SRL</t>
  </si>
  <si>
    <t>Pago fact. No.0046, Cub. No. 2 Proy. no. 433 cont. 13-2025; Reconstrucción de Isleta en carretera Manolo Tavárez Justo, municipio Salcedo, provincia Hermanas Mirabal.</t>
  </si>
  <si>
    <t>B1500000046</t>
  </si>
  <si>
    <t>Ing. Julio A. Baez &amp; Asociados, SRL</t>
  </si>
  <si>
    <t>Pago Fact. No. 0306, Cub. No.8, Proy. No. 413 contrato No.13-2024; Construcción Verja Perimetral del Santuario Nacional Santo Cristo de los Milagros, Municipio de Bayaguana, Provincia Monte Plata</t>
  </si>
  <si>
    <t>B1500000306</t>
  </si>
  <si>
    <t>Grupo Marfa, SRL</t>
  </si>
  <si>
    <t>Pago Fact. No. 0005, Cub. No.33 Proy. No.371 Cont. No.2-2022; Mejoramiento del Malecón Santo Domingo Este.</t>
  </si>
  <si>
    <t>E450000000009</t>
  </si>
  <si>
    <t xml:space="preserve"> Facturas No. 5632. Contratación de Mantenimiento de la flotilla Vehicular que se encuentra en garantía, según anexos.</t>
  </si>
  <si>
    <t>E450000005632</t>
  </si>
  <si>
    <t>Factura no. 9401.  Contratación de Mantenimiento de la flotilla Vehicular que se encuentra en garantía, según anexos.</t>
  </si>
  <si>
    <t>E450000009401</t>
  </si>
  <si>
    <t>COMPANIA DOMINICANA DE TELEFONOS C POR A</t>
  </si>
  <si>
    <t>Factura no. 3355. Servicios de Renta mensual  por los servicios de telecomunicaciones  correspondiente al mes de enero  2026.</t>
  </si>
  <si>
    <t>E450000103355</t>
  </si>
  <si>
    <t>Factura no. 9408.  Contratación de Mantenimiento de la flotilla Vehicular que se encuentra en garantía, según anexos.</t>
  </si>
  <si>
    <t>E450000009408</t>
  </si>
  <si>
    <t xml:space="preserve"> Facturas No. 5649. Contratación de Mantenimiento de la flotilla Vehicular que se encuentra en garantía, según anexos.</t>
  </si>
  <si>
    <t>E450000005649</t>
  </si>
  <si>
    <t xml:space="preserve"> Facturas No. 5645. Contratación de Mantenimiento de la flotilla Vehicular que se encuentra en garantía, según anexos.</t>
  </si>
  <si>
    <t>E450000005645</t>
  </si>
  <si>
    <t>MYTRAK TECHNOLOGY SRL</t>
  </si>
  <si>
    <t>Factura no. 0300. Servicio de monitoreo de GPS de la flotilla vehicular del CEIZTUR, correspondiente al mes de diciembre 2025 y enero 2026.</t>
  </si>
  <si>
    <t>B1500000300</t>
  </si>
  <si>
    <t xml:space="preserve"> Facturas No. 5656. Contratación de Mantenimiento de la flotilla Vehicular que se encuentra en garantía, según anexos.</t>
  </si>
  <si>
    <t>E450000005656</t>
  </si>
  <si>
    <t xml:space="preserve"> Facturas No. 5655. Contratación de Mantenimiento de la flotilla Vehicular que se encuentra en garantía, según anexos.</t>
  </si>
  <si>
    <t>E450000005655</t>
  </si>
  <si>
    <t xml:space="preserve"> Facturas No. 5668. Contratación de Mantenimiento de la flotilla Vehicular que se encuentra en garantía, según anexos.</t>
  </si>
  <si>
    <t>E450000005668</t>
  </si>
  <si>
    <t xml:space="preserve">Factura no. 0850. Adquisicion de 60 fardos de agua para uso de la institucion. </t>
  </si>
  <si>
    <t>B1500000850</t>
  </si>
  <si>
    <t>Suplidora Reysa, EIRL</t>
  </si>
  <si>
    <t>Pago Fact. No. 0850. Adquisición de Agua potable para uso del PNLPB, destinado a MiPymes (60 fardos de agua), según anexos.</t>
  </si>
  <si>
    <t>ITCORP GONGLOSS SRL</t>
  </si>
  <si>
    <t>Adquisición de Mouse y Teclado para diferentes Departamento de la Institución, Destinado a MiPymes</t>
  </si>
  <si>
    <t>E450000000261</t>
  </si>
  <si>
    <t>Pago factura no. 1232,  por concepto de Tramites Legales de Documentos, según anexos.</t>
  </si>
  <si>
    <t>B1500001232</t>
  </si>
  <si>
    <t>Completo</t>
  </si>
  <si>
    <t xml:space="preserve"> Facturas No. 5682. Contratación de Mantenimiento de la flotilla Vehicular que se encuentra en garantía, según anexos.</t>
  </si>
  <si>
    <t>E450000005682</t>
  </si>
  <si>
    <t>PRODUCCIONES CUCALAMBE, SRL</t>
  </si>
  <si>
    <t>Pago Fact. No. 0076. Contratación de Servicios de Desayunos y Almuerzos para los Operativos del Programa Nacional de Limpieza de Playas y Balnearios (PNLPB), destinado a Mipymes Mujer (Zona Este), según anexos.</t>
  </si>
  <si>
    <t>B1500000076</t>
  </si>
  <si>
    <t>Benesta, SRL</t>
  </si>
  <si>
    <t>Pago Fact. No. 0099, Cub. No. 1 Proy. No. 447  Cont. No. 29-2025; Mejoramiento entorno de la Playa El Faro, Municipio San Pedro, Provincia San Pedro de Macorís</t>
  </si>
  <si>
    <t>B1500000099</t>
  </si>
  <si>
    <t xml:space="preserve"> Facturas No. 5719. Contratación de Mantenimiento de la flotilla Vehicular que se encuentra en garantía, según anexos.</t>
  </si>
  <si>
    <t>E450000005719</t>
  </si>
  <si>
    <t>Edinsa, SRL</t>
  </si>
  <si>
    <t>Pago Fact. No.0015 Cub. No.14 Proy. No.372 Contrato No.5-2022; Mejoramiento del Frente Costero de la Playa Sosua, Provincia Puerto Plata (Plaza Sur), Lote 1.</t>
  </si>
  <si>
    <t>E450000000015</t>
  </si>
  <si>
    <t>SERD NET, SRL</t>
  </si>
  <si>
    <t>Pago Fact. No. 0591. Servicio de Alquiler de Furgon para almacen provisional de los trabajos de restauracion del monumento Alcazar de Colon, Ciudad Colonial, Distrito Nacional por dos meses (Pago enero y febrero), según anexos.</t>
  </si>
  <si>
    <t>B1500000591</t>
  </si>
  <si>
    <t>CIAO, SRL</t>
  </si>
  <si>
    <t>Pago fact. No. 0079 Proy. No. 385 Cub No. 6  Contrato No. 18-2022,  Habilitación de Planta de Tratamiento Juan Dolio, San Pedro de Macorís, Relanzamiento.</t>
  </si>
  <si>
    <t>B1500000079</t>
  </si>
  <si>
    <t xml:space="preserve">Factura no. 0855. Adquisicion de 60 fardos de agua para uso de la institucion.  </t>
  </si>
  <si>
    <t>B1500000855</t>
  </si>
  <si>
    <t xml:space="preserve">Factura no. 5241. Servicio de mantenimiento a la flotilla vehicular de la institucion. </t>
  </si>
  <si>
    <t>E450000005241</t>
  </si>
  <si>
    <t>Fcatura no. 1101. Servicio de almuerzo empresarial correspondiente del 9 al 13 de febrero 2026.</t>
  </si>
  <si>
    <t>B1500001101</t>
  </si>
  <si>
    <t>Fcatura no. 1102. Servicio de almuerzo empresarial correspondiente del 9 al 13 de febrero 2026.</t>
  </si>
  <si>
    <t>B1500001102</t>
  </si>
  <si>
    <t>Agencia Bella, SAS.</t>
  </si>
  <si>
    <t>Pago Fact. No. 0477. Servicio de Mantenimiento Preventivo y Correctivo para Motocicleta Utilizada para Mensajería Externa del CEIZTUR, según anexos.</t>
  </si>
  <si>
    <t>E450000000477</t>
  </si>
  <si>
    <t>Total General</t>
  </si>
  <si>
    <t>Preparado Por</t>
  </si>
  <si>
    <t>Revisado Por</t>
  </si>
  <si>
    <t>Aprobado Por</t>
  </si>
  <si>
    <t>Leidy Hurtado</t>
  </si>
  <si>
    <t>Anyolani Nolasco</t>
  </si>
  <si>
    <t xml:space="preserve">Jose Luis Mañón  </t>
  </si>
  <si>
    <t>Analista y/o Tecnico Financiero</t>
  </si>
  <si>
    <t>Encargada División Contabilidad</t>
  </si>
  <si>
    <t xml:space="preserve"> Encargado Financiero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</si>
</sst>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0"/>
    <numFmt numFmtId="166" formatCode="dd/mm/yyyy;@"/>
    <numFmt numFmtId="167" formatCode="_-* #,##0_-;\-* #,##0_-;_-* &quot;-&quot;??_-;_-@_-"/>
  </numFmts>
  <fonts count="12" x14ac:knownFonts="1">
    <font>
      <sz val="11"/>
      <color theme="1"/>
      <name val="Aptos Narrow"/>
      <family val="2"/>
      <scheme val="minor"/>
    </font>
    <font>
      <sz val="11"/>
      <color theme="1"/>
      <name val="Aptos Narrow"/>
      <family val="2"/>
      <scheme val="minor"/>
    </font>
    <font>
      <sz val="11"/>
      <color theme="1"/>
      <name val="Century Gothic"/>
      <family val="2"/>
    </font>
    <font>
      <b/>
      <sz val="11"/>
      <name val="Century Gothic"/>
      <family val="2"/>
    </font>
    <font>
      <b/>
      <sz val="11"/>
      <color rgb="FFFF0000"/>
      <name val="Century Gothic"/>
      <family val="2"/>
    </font>
    <font>
      <b/>
      <sz val="11"/>
      <color theme="1"/>
      <name val="Century Gothic"/>
      <family val="2"/>
    </font>
    <font>
      <sz val="11"/>
      <color rgb="FFFF0000"/>
      <name val="Century Gothic"/>
      <family val="2"/>
    </font>
    <font>
      <sz val="11"/>
      <color theme="1"/>
      <name val="Book Antiqua"/>
      <family val="1"/>
    </font>
    <font>
      <sz val="11"/>
      <color rgb="FF000000"/>
      <name val="Century Gothic"/>
      <family val="2"/>
    </font>
    <font>
      <b/>
      <sz val="11"/>
      <color rgb="FF000000"/>
      <name val="Century Gothic"/>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rgb="FFFFFFFF"/>
        <bgColor indexed="64"/>
      </patternFill>
    </fill>
    <fill>
      <patternFill patternType="solid">
        <fgColor rgb="FFB4C6E7"/>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top style="double">
        <color indexed="64"/>
      </top>
      <bottom/>
      <diagonal/>
    </border>
  </borders>
  <cellStyleXfs count="2">
    <xf numFmtId="0" fontId="0" fillId="0" borderId="0"/>
    <xf numFmtId="164" fontId="1" fillId="0" borderId="0" applyFont="0" applyFill="0" applyBorder="0" applyAlignment="0" applyProtection="0"/>
  </cellStyleXfs>
  <cellXfs count="71">
    <xf numFmtId="0" fontId="0" fillId="0" borderId="0" xfId="0"/>
    <xf numFmtId="0" fontId="2" fillId="0" borderId="0" xfId="0" applyFont="1" applyAlignment="1">
      <alignment horizontal="center"/>
    </xf>
    <xf numFmtId="0" fontId="2" fillId="0" borderId="0" xfId="0" applyFont="1" applyAlignment="1">
      <alignment horizontal="center" vertical="center" wrapText="1"/>
    </xf>
    <xf numFmtId="49" fontId="2" fillId="0" borderId="0" xfId="1" applyNumberFormat="1" applyFont="1" applyAlignment="1">
      <alignment horizontal="center" vertical="center"/>
    </xf>
    <xf numFmtId="0" fontId="2" fillId="0" borderId="0" xfId="0" applyFont="1" applyAlignment="1">
      <alignment vertical="top"/>
    </xf>
    <xf numFmtId="14" fontId="2" fillId="0" borderId="0" xfId="0" applyNumberFormat="1" applyFont="1" applyAlignment="1">
      <alignment horizontal="center" vertical="center"/>
    </xf>
    <xf numFmtId="164" fontId="2" fillId="0" borderId="0" xfId="1" applyFont="1" applyAlignment="1"/>
    <xf numFmtId="14" fontId="2" fillId="0" borderId="0" xfId="0" applyNumberFormat="1" applyFont="1" applyAlignment="1">
      <alignment horizontal="left"/>
    </xf>
    <xf numFmtId="164" fontId="2" fillId="0" borderId="0" xfId="1" applyFont="1" applyAlignment="1">
      <alignment horizontal="left"/>
    </xf>
    <xf numFmtId="0" fontId="2" fillId="0" borderId="0" xfId="0" applyFont="1" applyAlignment="1">
      <alignment horizontal="center" vertical="center"/>
    </xf>
    <xf numFmtId="1" fontId="2" fillId="0" borderId="0" xfId="0" applyNumberFormat="1" applyFont="1" applyAlignment="1">
      <alignment horizontal="center" vertical="center"/>
    </xf>
    <xf numFmtId="165" fontId="2" fillId="0" borderId="0" xfId="0" applyNumberFormat="1" applyFont="1" applyAlignment="1">
      <alignment horizontal="center" vertical="center"/>
    </xf>
    <xf numFmtId="0" fontId="2" fillId="0" borderId="0" xfId="0" applyFont="1"/>
    <xf numFmtId="2" fontId="2" fillId="0" borderId="0" xfId="0" applyNumberFormat="1" applyFont="1"/>
    <xf numFmtId="0" fontId="3" fillId="2" borderId="0" xfId="0" applyFont="1" applyFill="1"/>
    <xf numFmtId="0" fontId="4" fillId="2" borderId="0" xfId="0" applyFont="1" applyFill="1" applyAlignment="1">
      <alignment horizontal="center" vertical="center" wrapText="1"/>
    </xf>
    <xf numFmtId="49" fontId="4" fillId="2" borderId="0" xfId="0" applyNumberFormat="1" applyFont="1" applyFill="1" applyAlignment="1">
      <alignment horizontal="center" vertical="center"/>
    </xf>
    <xf numFmtId="0" fontId="4" fillId="2" borderId="0" xfId="0" applyFont="1" applyFill="1" applyAlignment="1">
      <alignment vertical="top"/>
    </xf>
    <xf numFmtId="14" fontId="4" fillId="2" borderId="0" xfId="0" applyNumberFormat="1" applyFont="1" applyFill="1" applyAlignment="1">
      <alignment horizontal="center" vertical="center"/>
    </xf>
    <xf numFmtId="43" fontId="4" fillId="2" borderId="0" xfId="0" applyNumberFormat="1" applyFont="1" applyFill="1"/>
    <xf numFmtId="14" fontId="4" fillId="2" borderId="0" xfId="0" applyNumberFormat="1" applyFont="1" applyFill="1" applyAlignment="1">
      <alignment horizontal="left"/>
    </xf>
    <xf numFmtId="164" fontId="4" fillId="2" borderId="0" xfId="1" applyFont="1" applyFill="1" applyAlignment="1">
      <alignment horizontal="left"/>
    </xf>
    <xf numFmtId="0" fontId="4" fillId="2" borderId="0" xfId="0" applyFont="1" applyFill="1"/>
    <xf numFmtId="1" fontId="4" fillId="0" borderId="0" xfId="0" applyNumberFormat="1" applyFont="1" applyAlignment="1">
      <alignment horizontal="center" vertical="center"/>
    </xf>
    <xf numFmtId="165" fontId="4" fillId="2" borderId="0" xfId="0" applyNumberFormat="1" applyFont="1" applyFill="1" applyAlignment="1">
      <alignment horizontal="center" vertical="center"/>
    </xf>
    <xf numFmtId="0" fontId="4" fillId="2" borderId="0" xfId="0" applyFont="1" applyFill="1" applyAlignment="1">
      <alignment horizontal="center" vertical="center"/>
    </xf>
    <xf numFmtId="1" fontId="5" fillId="3" borderId="1" xfId="0" applyNumberFormat="1" applyFont="1" applyFill="1" applyBorder="1" applyAlignment="1">
      <alignment horizontal="center" vertical="center"/>
    </xf>
    <xf numFmtId="43" fontId="5"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xf>
    <xf numFmtId="164" fontId="5" fillId="3" borderId="1" xfId="1" applyFont="1" applyFill="1" applyBorder="1" applyAlignment="1">
      <alignment horizontal="center" vertical="center" wrapText="1"/>
    </xf>
    <xf numFmtId="43"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2" fontId="2" fillId="0" borderId="0" xfId="0" applyNumberFormat="1" applyFont="1" applyAlignment="1">
      <alignment horizontal="center" vertical="center"/>
    </xf>
    <xf numFmtId="43"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43" fontId="2" fillId="0" borderId="0" xfId="0" applyNumberFormat="1" applyFont="1" applyAlignment="1">
      <alignment horizontal="center" vertical="center"/>
    </xf>
    <xf numFmtId="164" fontId="2" fillId="0" borderId="0" xfId="1" applyFont="1" applyFill="1" applyAlignment="1">
      <alignment horizontal="center" vertical="center"/>
    </xf>
    <xf numFmtId="164" fontId="2" fillId="0" borderId="0" xfId="1" applyFont="1" applyFill="1" applyAlignment="1">
      <alignment horizontal="left" vertical="center"/>
    </xf>
    <xf numFmtId="164" fontId="2" fillId="0" borderId="0" xfId="1" applyFont="1" applyAlignment="1">
      <alignment horizontal="center" vertical="center"/>
    </xf>
    <xf numFmtId="166" fontId="2" fillId="0" borderId="0" xfId="0" applyNumberFormat="1" applyFont="1" applyAlignment="1">
      <alignment horizontal="center" vertical="center"/>
    </xf>
    <xf numFmtId="1" fontId="6" fillId="0" borderId="0" xfId="0" applyNumberFormat="1" applyFont="1" applyAlignment="1">
      <alignment horizontal="center" vertical="center"/>
    </xf>
    <xf numFmtId="14" fontId="6" fillId="0" borderId="0" xfId="0" applyNumberFormat="1" applyFont="1" applyAlignment="1">
      <alignment horizontal="center" vertical="center"/>
    </xf>
    <xf numFmtId="0" fontId="6" fillId="0" borderId="0" xfId="0" applyFont="1" applyAlignment="1">
      <alignment horizontal="center" vertical="center"/>
    </xf>
    <xf numFmtId="0" fontId="2" fillId="0" borderId="0" xfId="1" applyNumberFormat="1" applyFont="1" applyFill="1" applyAlignment="1">
      <alignment horizontal="left" vertical="center"/>
    </xf>
    <xf numFmtId="49" fontId="5" fillId="0" borderId="0" xfId="0" applyNumberFormat="1" applyFont="1" applyAlignment="1">
      <alignment horizontal="center" wrapText="1"/>
    </xf>
    <xf numFmtId="164" fontId="5" fillId="0" borderId="3" xfId="1" applyFont="1" applyBorder="1" applyAlignment="1"/>
    <xf numFmtId="164" fontId="5" fillId="0" borderId="0" xfId="1" applyFont="1" applyBorder="1" applyAlignment="1"/>
    <xf numFmtId="49" fontId="2" fillId="0" borderId="0" xfId="0" applyNumberFormat="1" applyFont="1" applyAlignment="1">
      <alignment horizontal="center" vertical="center"/>
    </xf>
    <xf numFmtId="43" fontId="2" fillId="0" borderId="4" xfId="0" applyNumberFormat="1" applyFont="1" applyBorder="1" applyAlignment="1">
      <alignment horizontal="center"/>
    </xf>
    <xf numFmtId="49" fontId="7" fillId="0" borderId="0" xfId="0" applyNumberFormat="1" applyFont="1" applyAlignment="1">
      <alignment horizontal="center" vertical="center" wrapText="1"/>
    </xf>
    <xf numFmtId="43" fontId="2" fillId="0" borderId="0" xfId="0" applyNumberFormat="1" applyFont="1" applyAlignment="1">
      <alignment horizontal="center"/>
    </xf>
    <xf numFmtId="0" fontId="3" fillId="0" borderId="0" xfId="0" applyFont="1" applyAlignment="1">
      <alignment horizontal="center"/>
    </xf>
    <xf numFmtId="164" fontId="2" fillId="0" borderId="0" xfId="1" applyFont="1" applyAlignment="1">
      <alignment vertical="top"/>
    </xf>
    <xf numFmtId="0" fontId="5" fillId="0" borderId="0" xfId="0" applyFont="1" applyAlignment="1">
      <alignment horizontal="center" wrapText="1"/>
    </xf>
    <xf numFmtId="0" fontId="2" fillId="0" borderId="0" xfId="0" applyFont="1" applyAlignment="1">
      <alignment horizontal="center" wrapText="1"/>
    </xf>
    <xf numFmtId="167" fontId="2" fillId="0" borderId="0" xfId="1" applyNumberFormat="1" applyFont="1" applyAlignment="1">
      <alignment horizontal="center" vertical="center"/>
    </xf>
    <xf numFmtId="0" fontId="3" fillId="0" borderId="0" xfId="0" applyFont="1" applyAlignment="1">
      <alignment vertical="top"/>
    </xf>
    <xf numFmtId="0" fontId="8" fillId="0" borderId="0" xfId="0" applyFont="1" applyAlignment="1">
      <alignment horizontal="center"/>
    </xf>
    <xf numFmtId="0" fontId="5" fillId="0" borderId="0" xfId="0" applyFont="1" applyAlignment="1">
      <alignment horizontal="center" vertical="center" wrapText="1"/>
    </xf>
    <xf numFmtId="0" fontId="9" fillId="0" borderId="0" xfId="0" applyFont="1" applyAlignment="1">
      <alignment horizontal="center" vertical="center" wrapText="1"/>
    </xf>
    <xf numFmtId="167" fontId="2" fillId="0" borderId="0" xfId="1" applyNumberFormat="1" applyFont="1" applyAlignment="1">
      <alignment vertical="top"/>
    </xf>
    <xf numFmtId="0" fontId="8" fillId="0" borderId="0" xfId="0" applyFont="1" applyAlignment="1">
      <alignment horizontal="center" vertical="center"/>
    </xf>
    <xf numFmtId="0" fontId="9" fillId="0" borderId="0" xfId="0" applyFont="1" applyAlignment="1">
      <alignment vertical="top" wrapText="1"/>
    </xf>
    <xf numFmtId="0" fontId="2" fillId="0" borderId="0" xfId="0" applyFont="1" applyAlignment="1">
      <alignment horizontal="left" wrapText="1"/>
    </xf>
    <xf numFmtId="14" fontId="2" fillId="0" borderId="0" xfId="0" applyNumberFormat="1" applyFont="1" applyAlignment="1">
      <alignment horizontal="center"/>
    </xf>
    <xf numFmtId="0" fontId="2" fillId="0" borderId="0" xfId="0" applyFont="1" applyAlignment="1">
      <alignment horizontal="left"/>
    </xf>
    <xf numFmtId="0" fontId="3" fillId="0" borderId="0" xfId="0" applyFont="1" applyAlignment="1">
      <alignment horizontal="center" wrapText="1"/>
    </xf>
    <xf numFmtId="0" fontId="5" fillId="0" borderId="0" xfId="0" applyFont="1" applyAlignment="1">
      <alignment horizontal="center" wrapText="1"/>
    </xf>
    <xf numFmtId="0" fontId="2" fillId="0" borderId="0" xfId="0" applyFont="1" applyAlignment="1">
      <alignment horizontal="center" wrapText="1"/>
    </xf>
    <xf numFmtId="0" fontId="8" fillId="0" borderId="0" xfId="0" applyFont="1" applyAlignment="1">
      <alignment horizontal="center"/>
    </xf>
    <xf numFmtId="0" fontId="9"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27517</xdr:rowOff>
    </xdr:from>
    <xdr:to>
      <xdr:col>3</xdr:col>
      <xdr:colOff>2765765</xdr:colOff>
      <xdr:row>3</xdr:row>
      <xdr:rowOff>61247</xdr:rowOff>
    </xdr:to>
    <xdr:pic>
      <xdr:nvPicPr>
        <xdr:cNvPr id="2" name="Picture 1">
          <a:extLst>
            <a:ext uri="{FF2B5EF4-FFF2-40B4-BE49-F238E27FC236}">
              <a16:creationId xmlns:a16="http://schemas.microsoft.com/office/drawing/2014/main" id="{83B531AC-D5FA-4A78-9163-A434F96A903C}"/>
            </a:ext>
          </a:extLst>
        </xdr:cNvPr>
        <xdr:cNvPicPr/>
      </xdr:nvPicPr>
      <xdr:blipFill rotWithShape="1">
        <a:blip xmlns:r="http://schemas.openxmlformats.org/officeDocument/2006/relationships" r:embed="rId1"/>
        <a:srcRect l="21147" t="21357" r="20430" b="67487"/>
        <a:stretch/>
      </xdr:blipFill>
      <xdr:spPr bwMode="auto">
        <a:xfrm>
          <a:off x="12700" y="27517"/>
          <a:ext cx="5972515" cy="66238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1997A-3851-40ED-A75E-1F1B9F9E5B6E}">
  <sheetPr filterMode="1">
    <pageSetUpPr fitToPage="1"/>
  </sheetPr>
  <dimension ref="A4:Q223"/>
  <sheetViews>
    <sheetView showGridLines="0" tabSelected="1" view="pageBreakPreview" zoomScale="96" zoomScaleNormal="90" zoomScaleSheetLayoutView="96" workbookViewId="0">
      <pane xSplit="12" ySplit="9" topLeftCell="M87" activePane="bottomRight" state="frozen"/>
      <selection pane="topRight" activeCell="M1" sqref="M1"/>
      <selection pane="bottomLeft" activeCell="A10" sqref="A10"/>
      <selection pane="bottomRight" activeCell="A212" sqref="A212:XFD212"/>
    </sheetView>
  </sheetViews>
  <sheetFormatPr baseColWidth="10" defaultColWidth="4.28515625" defaultRowHeight="16.5" x14ac:dyDescent="0.3"/>
  <cols>
    <col min="1" max="1" width="2.5703125" style="12" customWidth="1"/>
    <col min="2" max="2" width="5.7109375" style="1" customWidth="1"/>
    <col min="3" max="3" width="40" style="2" customWidth="1"/>
    <col min="4" max="4" width="70.7109375" style="47" customWidth="1"/>
    <col min="5" max="5" width="17.7109375" style="4" customWidth="1"/>
    <col min="6" max="6" width="13.28515625" style="5" customWidth="1"/>
    <col min="7" max="7" width="18.140625" style="6" customWidth="1"/>
    <col min="8" max="8" width="14.7109375" style="7" customWidth="1"/>
    <col min="9" max="9" width="13.85546875" style="8" hidden="1" customWidth="1"/>
    <col min="10" max="10" width="17.7109375" style="1" customWidth="1"/>
    <col min="11" max="11" width="19.5703125" style="1" customWidth="1"/>
    <col min="12" max="12" width="15" style="9" customWidth="1"/>
    <col min="13" max="13" width="18.140625" style="10" customWidth="1"/>
    <col min="14" max="14" width="15.28515625" style="9" customWidth="1"/>
    <col min="15" max="15" width="5.5703125" style="12" customWidth="1"/>
    <col min="16" max="16" width="10" style="13" bestFit="1" customWidth="1"/>
    <col min="17" max="16384" width="4.28515625" style="12"/>
  </cols>
  <sheetData>
    <row r="4" spans="2:16" x14ac:dyDescent="0.3">
      <c r="D4" s="3"/>
      <c r="N4" s="11"/>
    </row>
    <row r="5" spans="2:16" x14ac:dyDescent="0.3">
      <c r="B5" s="14" t="s">
        <v>0</v>
      </c>
      <c r="D5" s="3"/>
    </row>
    <row r="6" spans="2:16" x14ac:dyDescent="0.3">
      <c r="B6" s="14" t="s">
        <v>1</v>
      </c>
      <c r="C6" s="15"/>
      <c r="D6" s="16"/>
      <c r="E6" s="17"/>
      <c r="F6" s="18"/>
      <c r="G6" s="19"/>
      <c r="H6" s="20"/>
      <c r="I6" s="21"/>
      <c r="J6" s="22"/>
      <c r="K6" s="22"/>
      <c r="M6" s="23"/>
      <c r="N6" s="24"/>
    </row>
    <row r="7" spans="2:16" x14ac:dyDescent="0.3">
      <c r="B7" s="14" t="s">
        <v>2</v>
      </c>
      <c r="C7" s="15"/>
      <c r="D7" s="16"/>
      <c r="E7" s="17"/>
      <c r="F7" s="18"/>
      <c r="G7" s="22"/>
      <c r="H7" s="20"/>
      <c r="I7" s="21"/>
      <c r="J7" s="22"/>
      <c r="K7" s="22"/>
      <c r="M7" s="23"/>
      <c r="N7" s="25"/>
    </row>
    <row r="9" spans="2:16" s="9" customFormat="1" ht="57" x14ac:dyDescent="0.25">
      <c r="B9" s="26" t="s">
        <v>3</v>
      </c>
      <c r="C9" s="27" t="s">
        <v>4</v>
      </c>
      <c r="D9" s="28" t="s">
        <v>5</v>
      </c>
      <c r="E9" s="27" t="s">
        <v>6</v>
      </c>
      <c r="F9" s="27" t="s">
        <v>7</v>
      </c>
      <c r="G9" s="27" t="s">
        <v>8</v>
      </c>
      <c r="H9" s="27" t="s">
        <v>9</v>
      </c>
      <c r="I9" s="29" t="s">
        <v>10</v>
      </c>
      <c r="J9" s="27" t="s">
        <v>11</v>
      </c>
      <c r="K9" s="30" t="s">
        <v>12</v>
      </c>
      <c r="L9" s="27" t="s">
        <v>13</v>
      </c>
      <c r="M9" s="31" t="s">
        <v>14</v>
      </c>
      <c r="N9" s="27" t="s">
        <v>15</v>
      </c>
      <c r="P9" s="32"/>
    </row>
    <row r="10" spans="2:16" ht="40.5" customHeight="1" x14ac:dyDescent="0.3">
      <c r="B10" s="1">
        <v>1</v>
      </c>
      <c r="C10" s="33" t="s">
        <v>16</v>
      </c>
      <c r="D10" s="34" t="s">
        <v>17</v>
      </c>
      <c r="E10" s="35" t="s">
        <v>18</v>
      </c>
      <c r="F10" s="5">
        <v>46024</v>
      </c>
      <c r="G10" s="36">
        <v>24776.81</v>
      </c>
      <c r="H10" s="5">
        <v>46387</v>
      </c>
      <c r="I10" s="37">
        <f t="shared" ref="I10:I18" si="0">+J10-G10+K10</f>
        <v>0</v>
      </c>
      <c r="J10" s="38">
        <f t="shared" ref="J10:J34" si="1">IF(M10&gt;0,G10,0)</f>
        <v>24776.81</v>
      </c>
      <c r="K10" s="36">
        <f t="shared" ref="K10:K52" si="2">IF(J10&gt;0,0,G10)</f>
        <v>0</v>
      </c>
      <c r="L10" s="39" t="str">
        <f t="shared" ref="L10:L41" si="3">IF(J10&gt;0,"Completo","Pendiente")</f>
        <v>Completo</v>
      </c>
      <c r="M10" s="40">
        <v>137</v>
      </c>
      <c r="N10" s="41">
        <v>46057</v>
      </c>
    </row>
    <row r="11" spans="2:16" ht="33" x14ac:dyDescent="0.3">
      <c r="B11" s="1">
        <v>2</v>
      </c>
      <c r="C11" s="33" t="s">
        <v>16</v>
      </c>
      <c r="D11" s="34" t="s">
        <v>19</v>
      </c>
      <c r="E11" s="35" t="s">
        <v>20</v>
      </c>
      <c r="F11" s="5">
        <v>46024</v>
      </c>
      <c r="G11" s="36">
        <v>40375.21</v>
      </c>
      <c r="H11" s="5">
        <v>46387</v>
      </c>
      <c r="I11" s="37">
        <f t="shared" si="0"/>
        <v>0</v>
      </c>
      <c r="J11" s="38">
        <f t="shared" si="1"/>
        <v>40375.21</v>
      </c>
      <c r="K11" s="36">
        <f t="shared" si="2"/>
        <v>0</v>
      </c>
      <c r="L11" s="39" t="str">
        <f t="shared" si="3"/>
        <v>Completo</v>
      </c>
      <c r="M11" s="40">
        <v>137</v>
      </c>
      <c r="N11" s="41">
        <v>46057</v>
      </c>
    </row>
    <row r="12" spans="2:16" ht="33" x14ac:dyDescent="0.3">
      <c r="B12" s="1">
        <f>+B11+1</f>
        <v>3</v>
      </c>
      <c r="C12" s="33" t="s">
        <v>16</v>
      </c>
      <c r="D12" s="34" t="s">
        <v>21</v>
      </c>
      <c r="E12" s="35" t="s">
        <v>22</v>
      </c>
      <c r="F12" s="5">
        <v>46024</v>
      </c>
      <c r="G12" s="36">
        <v>31345.43</v>
      </c>
      <c r="H12" s="5">
        <v>46387</v>
      </c>
      <c r="I12" s="37">
        <f t="shared" si="0"/>
        <v>0</v>
      </c>
      <c r="J12" s="38">
        <f t="shared" si="1"/>
        <v>31345.43</v>
      </c>
      <c r="K12" s="36">
        <f t="shared" si="2"/>
        <v>0</v>
      </c>
      <c r="L12" s="39" t="str">
        <f t="shared" si="3"/>
        <v>Completo</v>
      </c>
      <c r="M12" s="40">
        <v>137</v>
      </c>
      <c r="N12" s="41">
        <v>46057</v>
      </c>
    </row>
    <row r="13" spans="2:16" ht="38.25" customHeight="1" x14ac:dyDescent="0.3">
      <c r="B13" s="1">
        <f t="shared" ref="B13:B76" si="4">+B12+1</f>
        <v>4</v>
      </c>
      <c r="C13" s="33" t="s">
        <v>16</v>
      </c>
      <c r="D13" s="34" t="s">
        <v>23</v>
      </c>
      <c r="E13" s="35" t="s">
        <v>24</v>
      </c>
      <c r="F13" s="5">
        <v>46024</v>
      </c>
      <c r="G13" s="36">
        <v>14527.57</v>
      </c>
      <c r="H13" s="5">
        <v>46387</v>
      </c>
      <c r="I13" s="37">
        <f t="shared" si="0"/>
        <v>0</v>
      </c>
      <c r="J13" s="38">
        <f t="shared" si="1"/>
        <v>14527.57</v>
      </c>
      <c r="K13" s="36">
        <f t="shared" si="2"/>
        <v>0</v>
      </c>
      <c r="L13" s="39" t="str">
        <f t="shared" si="3"/>
        <v>Completo</v>
      </c>
      <c r="M13" s="40">
        <v>137</v>
      </c>
      <c r="N13" s="41">
        <v>46057</v>
      </c>
    </row>
    <row r="14" spans="2:16" ht="50.25" customHeight="1" x14ac:dyDescent="0.3">
      <c r="B14" s="1">
        <f t="shared" si="4"/>
        <v>5</v>
      </c>
      <c r="C14" s="33" t="s">
        <v>16</v>
      </c>
      <c r="D14" s="34" t="s">
        <v>25</v>
      </c>
      <c r="E14" s="35" t="s">
        <v>26</v>
      </c>
      <c r="F14" s="5">
        <v>46024</v>
      </c>
      <c r="G14" s="36">
        <v>17137.53</v>
      </c>
      <c r="H14" s="5">
        <v>46387</v>
      </c>
      <c r="I14" s="37">
        <f t="shared" si="0"/>
        <v>0</v>
      </c>
      <c r="J14" s="38">
        <f t="shared" si="1"/>
        <v>17137.53</v>
      </c>
      <c r="K14" s="36">
        <f t="shared" si="2"/>
        <v>0</v>
      </c>
      <c r="L14" s="39" t="str">
        <f t="shared" si="3"/>
        <v>Completo</v>
      </c>
      <c r="M14" s="40">
        <v>137</v>
      </c>
      <c r="N14" s="41">
        <v>46057</v>
      </c>
    </row>
    <row r="15" spans="2:16" ht="39" customHeight="1" x14ac:dyDescent="0.3">
      <c r="B15" s="1">
        <f t="shared" si="4"/>
        <v>6</v>
      </c>
      <c r="C15" s="33" t="s">
        <v>27</v>
      </c>
      <c r="D15" s="34" t="s">
        <v>28</v>
      </c>
      <c r="E15" s="35" t="s">
        <v>29</v>
      </c>
      <c r="F15" s="5">
        <v>46024</v>
      </c>
      <c r="G15" s="36">
        <v>120000</v>
      </c>
      <c r="H15" s="5">
        <v>46387</v>
      </c>
      <c r="I15" s="37">
        <f t="shared" si="0"/>
        <v>0</v>
      </c>
      <c r="J15" s="38">
        <f t="shared" si="1"/>
        <v>120000</v>
      </c>
      <c r="K15" s="36">
        <f t="shared" si="2"/>
        <v>0</v>
      </c>
      <c r="L15" s="39" t="str">
        <f t="shared" si="3"/>
        <v>Completo</v>
      </c>
      <c r="M15" s="40">
        <v>186</v>
      </c>
      <c r="N15" s="41">
        <v>46062</v>
      </c>
    </row>
    <row r="16" spans="2:16" ht="33" customHeight="1" x14ac:dyDescent="0.3">
      <c r="B16" s="1">
        <f t="shared" si="4"/>
        <v>7</v>
      </c>
      <c r="C16" s="33" t="s">
        <v>30</v>
      </c>
      <c r="D16" s="34" t="s">
        <v>31</v>
      </c>
      <c r="E16" s="35" t="s">
        <v>32</v>
      </c>
      <c r="F16" s="5">
        <v>46029</v>
      </c>
      <c r="G16" s="36">
        <v>35400</v>
      </c>
      <c r="H16" s="5">
        <v>46387</v>
      </c>
      <c r="I16" s="37">
        <f t="shared" si="0"/>
        <v>0</v>
      </c>
      <c r="J16" s="38">
        <f t="shared" si="1"/>
        <v>0</v>
      </c>
      <c r="K16" s="36">
        <f t="shared" si="2"/>
        <v>35400</v>
      </c>
      <c r="L16" s="39" t="str">
        <f t="shared" si="3"/>
        <v>Pendiente</v>
      </c>
      <c r="M16" s="40"/>
      <c r="N16" s="41"/>
    </row>
    <row r="17" spans="2:15" ht="43.5" customHeight="1" x14ac:dyDescent="0.3">
      <c r="B17" s="1">
        <f t="shared" si="4"/>
        <v>8</v>
      </c>
      <c r="C17" s="33" t="s">
        <v>16</v>
      </c>
      <c r="D17" s="34" t="s">
        <v>33</v>
      </c>
      <c r="E17" s="35" t="s">
        <v>34</v>
      </c>
      <c r="F17" s="5">
        <v>46030</v>
      </c>
      <c r="G17" s="36">
        <v>41102.519999999997</v>
      </c>
      <c r="H17" s="5">
        <v>46387</v>
      </c>
      <c r="I17" s="37">
        <f t="shared" si="0"/>
        <v>0</v>
      </c>
      <c r="J17" s="38">
        <f t="shared" si="1"/>
        <v>41102.519999999997</v>
      </c>
      <c r="K17" s="36">
        <f t="shared" si="2"/>
        <v>0</v>
      </c>
      <c r="L17" s="39" t="str">
        <f t="shared" si="3"/>
        <v>Completo</v>
      </c>
      <c r="M17" s="40">
        <v>137</v>
      </c>
      <c r="N17" s="41">
        <v>46057</v>
      </c>
    </row>
    <row r="18" spans="2:15" ht="42.75" customHeight="1" x14ac:dyDescent="0.3">
      <c r="B18" s="1">
        <f t="shared" si="4"/>
        <v>9</v>
      </c>
      <c r="C18" s="33" t="s">
        <v>35</v>
      </c>
      <c r="D18" s="34" t="s">
        <v>36</v>
      </c>
      <c r="E18" s="35" t="s">
        <v>37</v>
      </c>
      <c r="F18" s="5">
        <v>46034</v>
      </c>
      <c r="G18" s="36">
        <v>32629.95</v>
      </c>
      <c r="H18" s="5">
        <v>46387</v>
      </c>
      <c r="I18" s="37">
        <f t="shared" si="0"/>
        <v>0</v>
      </c>
      <c r="J18" s="38">
        <f t="shared" si="1"/>
        <v>32629.95</v>
      </c>
      <c r="K18" s="36">
        <f t="shared" si="2"/>
        <v>0</v>
      </c>
      <c r="L18" s="39" t="str">
        <f t="shared" si="3"/>
        <v>Completo</v>
      </c>
      <c r="M18" s="40">
        <v>129</v>
      </c>
      <c r="N18" s="41">
        <v>46056</v>
      </c>
    </row>
    <row r="19" spans="2:15" ht="43.5" customHeight="1" x14ac:dyDescent="0.3">
      <c r="B19" s="1">
        <f t="shared" si="4"/>
        <v>10</v>
      </c>
      <c r="C19" s="33" t="s">
        <v>35</v>
      </c>
      <c r="D19" s="34" t="s">
        <v>38</v>
      </c>
      <c r="E19" s="35" t="s">
        <v>39</v>
      </c>
      <c r="F19" s="5">
        <v>46035</v>
      </c>
      <c r="G19" s="36">
        <v>15454.49</v>
      </c>
      <c r="H19" s="5">
        <v>46387</v>
      </c>
      <c r="I19" s="38">
        <v>0</v>
      </c>
      <c r="J19" s="38">
        <f t="shared" si="1"/>
        <v>15454.49</v>
      </c>
      <c r="K19" s="36">
        <f t="shared" si="2"/>
        <v>0</v>
      </c>
      <c r="L19" s="39" t="str">
        <f t="shared" si="3"/>
        <v>Completo</v>
      </c>
      <c r="M19" s="40">
        <v>129</v>
      </c>
      <c r="N19" s="41">
        <v>46056</v>
      </c>
    </row>
    <row r="20" spans="2:15" ht="43.5" customHeight="1" x14ac:dyDescent="0.3">
      <c r="B20" s="1">
        <f t="shared" si="4"/>
        <v>11</v>
      </c>
      <c r="C20" s="33" t="s">
        <v>35</v>
      </c>
      <c r="D20" s="34" t="s">
        <v>40</v>
      </c>
      <c r="E20" s="35" t="s">
        <v>41</v>
      </c>
      <c r="F20" s="5">
        <v>46035</v>
      </c>
      <c r="G20" s="36">
        <v>36269.03</v>
      </c>
      <c r="H20" s="5">
        <v>46387</v>
      </c>
      <c r="I20" s="37">
        <f t="shared" ref="I20:I27" si="5">+J20-G20+K20</f>
        <v>0</v>
      </c>
      <c r="J20" s="38">
        <f t="shared" si="1"/>
        <v>36269.03</v>
      </c>
      <c r="K20" s="36">
        <f t="shared" si="2"/>
        <v>0</v>
      </c>
      <c r="L20" s="39" t="str">
        <f t="shared" si="3"/>
        <v>Completo</v>
      </c>
      <c r="M20" s="40">
        <v>129</v>
      </c>
      <c r="N20" s="41">
        <v>46056</v>
      </c>
    </row>
    <row r="21" spans="2:15" ht="43.5" customHeight="1" x14ac:dyDescent="0.3">
      <c r="B21" s="1">
        <f t="shared" si="4"/>
        <v>12</v>
      </c>
      <c r="C21" s="33" t="s">
        <v>16</v>
      </c>
      <c r="D21" s="34" t="s">
        <v>42</v>
      </c>
      <c r="E21" s="35" t="s">
        <v>43</v>
      </c>
      <c r="F21" s="5">
        <v>46036</v>
      </c>
      <c r="G21" s="36">
        <v>13206.73</v>
      </c>
      <c r="H21" s="5">
        <v>46387</v>
      </c>
      <c r="I21" s="37">
        <f t="shared" si="5"/>
        <v>0</v>
      </c>
      <c r="J21" s="38">
        <f t="shared" si="1"/>
        <v>13206.73</v>
      </c>
      <c r="K21" s="36">
        <f t="shared" si="2"/>
        <v>0</v>
      </c>
      <c r="L21" s="39" t="str">
        <f t="shared" si="3"/>
        <v>Completo</v>
      </c>
      <c r="M21" s="40">
        <v>137</v>
      </c>
      <c r="N21" s="41">
        <v>46057</v>
      </c>
    </row>
    <row r="22" spans="2:15" ht="51.75" customHeight="1" x14ac:dyDescent="0.3">
      <c r="B22" s="1">
        <f t="shared" si="4"/>
        <v>13</v>
      </c>
      <c r="C22" s="33" t="s">
        <v>44</v>
      </c>
      <c r="D22" s="34" t="s">
        <v>45</v>
      </c>
      <c r="E22" s="35" t="s">
        <v>46</v>
      </c>
      <c r="F22" s="5">
        <v>46036</v>
      </c>
      <c r="G22" s="36">
        <v>240130</v>
      </c>
      <c r="H22" s="5">
        <v>46387</v>
      </c>
      <c r="I22" s="37">
        <f t="shared" si="5"/>
        <v>0</v>
      </c>
      <c r="J22" s="38">
        <f t="shared" si="1"/>
        <v>240130</v>
      </c>
      <c r="K22" s="36">
        <f t="shared" si="2"/>
        <v>0</v>
      </c>
      <c r="L22" s="39" t="str">
        <f t="shared" si="3"/>
        <v>Completo</v>
      </c>
      <c r="M22" s="40">
        <v>173</v>
      </c>
      <c r="N22" s="41">
        <v>46062</v>
      </c>
    </row>
    <row r="23" spans="2:15" ht="44.25" customHeight="1" x14ac:dyDescent="0.3">
      <c r="B23" s="1">
        <f t="shared" si="4"/>
        <v>14</v>
      </c>
      <c r="C23" s="33" t="s">
        <v>35</v>
      </c>
      <c r="D23" s="34" t="s">
        <v>47</v>
      </c>
      <c r="E23" s="35" t="s">
        <v>48</v>
      </c>
      <c r="F23" s="5">
        <v>46037</v>
      </c>
      <c r="G23" s="36">
        <v>21237.82</v>
      </c>
      <c r="H23" s="5">
        <v>46387</v>
      </c>
      <c r="I23" s="37">
        <f t="shared" si="5"/>
        <v>0</v>
      </c>
      <c r="J23" s="38">
        <f t="shared" si="1"/>
        <v>21237.82</v>
      </c>
      <c r="K23" s="36">
        <f t="shared" si="2"/>
        <v>0</v>
      </c>
      <c r="L23" s="39" t="str">
        <f t="shared" si="3"/>
        <v>Completo</v>
      </c>
      <c r="M23" s="40">
        <v>129</v>
      </c>
      <c r="N23" s="41">
        <v>46056</v>
      </c>
    </row>
    <row r="24" spans="2:15" ht="33" customHeight="1" x14ac:dyDescent="0.3">
      <c r="B24" s="1">
        <f t="shared" si="4"/>
        <v>15</v>
      </c>
      <c r="C24" s="33" t="s">
        <v>35</v>
      </c>
      <c r="D24" s="34" t="s">
        <v>49</v>
      </c>
      <c r="E24" s="35" t="s">
        <v>50</v>
      </c>
      <c r="F24" s="5">
        <v>46037</v>
      </c>
      <c r="G24" s="36">
        <v>23209.82</v>
      </c>
      <c r="H24" s="5">
        <v>46387</v>
      </c>
      <c r="I24" s="37">
        <f t="shared" si="5"/>
        <v>0</v>
      </c>
      <c r="J24" s="38">
        <f t="shared" si="1"/>
        <v>23209.82</v>
      </c>
      <c r="K24" s="36">
        <f t="shared" si="2"/>
        <v>0</v>
      </c>
      <c r="L24" s="39" t="str">
        <f t="shared" si="3"/>
        <v>Completo</v>
      </c>
      <c r="M24" s="40">
        <v>129</v>
      </c>
      <c r="N24" s="41">
        <v>46056</v>
      </c>
    </row>
    <row r="25" spans="2:15" ht="44.25" customHeight="1" x14ac:dyDescent="0.3">
      <c r="B25" s="1">
        <f t="shared" si="4"/>
        <v>16</v>
      </c>
      <c r="C25" s="33" t="s">
        <v>51</v>
      </c>
      <c r="D25" s="34" t="s">
        <v>52</v>
      </c>
      <c r="E25" s="35" t="s">
        <v>53</v>
      </c>
      <c r="F25" s="5">
        <v>46042</v>
      </c>
      <c r="G25" s="36">
        <v>86848</v>
      </c>
      <c r="H25" s="5">
        <v>46387</v>
      </c>
      <c r="I25" s="37">
        <f t="shared" si="5"/>
        <v>0</v>
      </c>
      <c r="J25" s="38">
        <f t="shared" si="1"/>
        <v>86848</v>
      </c>
      <c r="K25" s="36">
        <f t="shared" si="2"/>
        <v>0</v>
      </c>
      <c r="L25" s="39" t="str">
        <f t="shared" si="3"/>
        <v>Completo</v>
      </c>
      <c r="M25" s="40">
        <v>135</v>
      </c>
      <c r="N25" s="41">
        <v>46057</v>
      </c>
    </row>
    <row r="26" spans="2:15" ht="48" customHeight="1" x14ac:dyDescent="0.3">
      <c r="B26" s="1">
        <f t="shared" si="4"/>
        <v>17</v>
      </c>
      <c r="C26" s="33" t="s">
        <v>51</v>
      </c>
      <c r="D26" s="34" t="s">
        <v>54</v>
      </c>
      <c r="E26" s="35" t="s">
        <v>55</v>
      </c>
      <c r="F26" s="5">
        <v>46042</v>
      </c>
      <c r="G26" s="36">
        <v>44840</v>
      </c>
      <c r="H26" s="5">
        <v>46387</v>
      </c>
      <c r="I26" s="37">
        <f t="shared" si="5"/>
        <v>0</v>
      </c>
      <c r="J26" s="38">
        <f t="shared" si="1"/>
        <v>44840</v>
      </c>
      <c r="K26" s="36">
        <f t="shared" si="2"/>
        <v>0</v>
      </c>
      <c r="L26" s="39" t="str">
        <f t="shared" si="3"/>
        <v>Completo</v>
      </c>
      <c r="M26" s="40">
        <v>135</v>
      </c>
      <c r="N26" s="41">
        <v>46057</v>
      </c>
    </row>
    <row r="27" spans="2:15" ht="45.75" customHeight="1" x14ac:dyDescent="0.3">
      <c r="B27" s="1">
        <f t="shared" si="4"/>
        <v>18</v>
      </c>
      <c r="C27" s="33" t="s">
        <v>51</v>
      </c>
      <c r="D27" s="34" t="s">
        <v>56</v>
      </c>
      <c r="E27" s="35" t="s">
        <v>57</v>
      </c>
      <c r="F27" s="5">
        <v>46042</v>
      </c>
      <c r="G27" s="36">
        <v>33984</v>
      </c>
      <c r="H27" s="5">
        <v>46387</v>
      </c>
      <c r="I27" s="37">
        <f t="shared" si="5"/>
        <v>0</v>
      </c>
      <c r="J27" s="38">
        <f t="shared" si="1"/>
        <v>33984</v>
      </c>
      <c r="K27" s="36">
        <f t="shared" si="2"/>
        <v>0</v>
      </c>
      <c r="L27" s="39" t="str">
        <f t="shared" si="3"/>
        <v>Completo</v>
      </c>
      <c r="M27" s="40">
        <v>135</v>
      </c>
      <c r="N27" s="41">
        <v>46057</v>
      </c>
    </row>
    <row r="28" spans="2:15" ht="46.5" customHeight="1" x14ac:dyDescent="0.3">
      <c r="B28" s="1">
        <f t="shared" si="4"/>
        <v>19</v>
      </c>
      <c r="C28" s="33" t="s">
        <v>51</v>
      </c>
      <c r="D28" s="34" t="s">
        <v>58</v>
      </c>
      <c r="E28" s="35" t="s">
        <v>59</v>
      </c>
      <c r="F28" s="5">
        <v>46042</v>
      </c>
      <c r="G28" s="36">
        <v>62776</v>
      </c>
      <c r="H28" s="5">
        <v>46387</v>
      </c>
      <c r="I28" s="37">
        <v>0</v>
      </c>
      <c r="J28" s="38">
        <f t="shared" si="1"/>
        <v>62776</v>
      </c>
      <c r="K28" s="36">
        <f t="shared" si="2"/>
        <v>0</v>
      </c>
      <c r="L28" s="39" t="str">
        <f t="shared" si="3"/>
        <v>Completo</v>
      </c>
      <c r="M28" s="40">
        <v>135</v>
      </c>
      <c r="N28" s="41">
        <v>46057</v>
      </c>
    </row>
    <row r="29" spans="2:15" ht="54" customHeight="1" x14ac:dyDescent="0.3">
      <c r="B29" s="1">
        <f t="shared" si="4"/>
        <v>20</v>
      </c>
      <c r="C29" s="33" t="s">
        <v>51</v>
      </c>
      <c r="D29" s="34" t="s">
        <v>60</v>
      </c>
      <c r="E29" s="35" t="s">
        <v>61</v>
      </c>
      <c r="F29" s="5">
        <v>46042</v>
      </c>
      <c r="G29" s="36">
        <v>88264</v>
      </c>
      <c r="H29" s="5">
        <v>46387</v>
      </c>
      <c r="I29" s="37">
        <f t="shared" ref="I29:I57" si="6">+J29-G29+K29</f>
        <v>0</v>
      </c>
      <c r="J29" s="38">
        <f t="shared" si="1"/>
        <v>88264</v>
      </c>
      <c r="K29" s="36">
        <f t="shared" si="2"/>
        <v>0</v>
      </c>
      <c r="L29" s="39" t="str">
        <f t="shared" si="3"/>
        <v>Completo</v>
      </c>
      <c r="M29" s="40">
        <v>135</v>
      </c>
      <c r="N29" s="41">
        <v>46057</v>
      </c>
    </row>
    <row r="30" spans="2:15" ht="48" customHeight="1" x14ac:dyDescent="0.3">
      <c r="B30" s="1">
        <f t="shared" si="4"/>
        <v>21</v>
      </c>
      <c r="C30" s="33" t="s">
        <v>62</v>
      </c>
      <c r="D30" s="34" t="s">
        <v>63</v>
      </c>
      <c r="E30" s="35" t="s">
        <v>64</v>
      </c>
      <c r="F30" s="5">
        <v>46045</v>
      </c>
      <c r="G30" s="36">
        <v>37774152</v>
      </c>
      <c r="H30" s="5">
        <v>46387</v>
      </c>
      <c r="I30" s="37">
        <f t="shared" si="6"/>
        <v>0</v>
      </c>
      <c r="J30" s="38">
        <f t="shared" si="1"/>
        <v>37774152</v>
      </c>
      <c r="K30" s="36">
        <f t="shared" si="2"/>
        <v>0</v>
      </c>
      <c r="L30" s="39" t="str">
        <f t="shared" si="3"/>
        <v>Completo</v>
      </c>
      <c r="M30" s="40">
        <v>257</v>
      </c>
      <c r="N30" s="41">
        <v>46071</v>
      </c>
    </row>
    <row r="31" spans="2:15" ht="33" x14ac:dyDescent="0.3">
      <c r="B31" s="1">
        <f t="shared" si="4"/>
        <v>22</v>
      </c>
      <c r="C31" s="33" t="s">
        <v>65</v>
      </c>
      <c r="D31" s="34" t="s">
        <v>66</v>
      </c>
      <c r="E31" s="35" t="s">
        <v>67</v>
      </c>
      <c r="F31" s="5">
        <v>46049</v>
      </c>
      <c r="G31" s="36">
        <v>12900</v>
      </c>
      <c r="H31" s="5">
        <v>46752</v>
      </c>
      <c r="I31" s="37">
        <f t="shared" si="6"/>
        <v>0</v>
      </c>
      <c r="J31" s="38">
        <f t="shared" si="1"/>
        <v>12900</v>
      </c>
      <c r="K31" s="36">
        <f t="shared" si="2"/>
        <v>0</v>
      </c>
      <c r="L31" s="39" t="str">
        <f t="shared" si="3"/>
        <v>Completo</v>
      </c>
      <c r="M31" s="40">
        <v>168</v>
      </c>
      <c r="N31" s="41">
        <v>46062</v>
      </c>
    </row>
    <row r="32" spans="2:15" ht="50.25" customHeight="1" x14ac:dyDescent="0.3">
      <c r="B32" s="1">
        <f t="shared" si="4"/>
        <v>23</v>
      </c>
      <c r="C32" s="33" t="s">
        <v>35</v>
      </c>
      <c r="D32" s="34" t="s">
        <v>68</v>
      </c>
      <c r="E32" s="35" t="s">
        <v>69</v>
      </c>
      <c r="F32" s="5">
        <v>46050</v>
      </c>
      <c r="G32" s="36">
        <v>18412.900000000001</v>
      </c>
      <c r="H32" s="5">
        <v>46387</v>
      </c>
      <c r="I32" s="37">
        <f t="shared" si="6"/>
        <v>0</v>
      </c>
      <c r="J32" s="38">
        <f t="shared" si="1"/>
        <v>0</v>
      </c>
      <c r="K32" s="36">
        <f t="shared" si="2"/>
        <v>18412.900000000001</v>
      </c>
      <c r="L32" s="39" t="str">
        <f t="shared" si="3"/>
        <v>Pendiente</v>
      </c>
      <c r="M32" s="40"/>
      <c r="N32" s="41"/>
      <c r="O32" s="12" t="s">
        <v>70</v>
      </c>
    </row>
    <row r="33" spans="2:15" ht="41.25" customHeight="1" x14ac:dyDescent="0.3">
      <c r="B33" s="1">
        <f t="shared" si="4"/>
        <v>24</v>
      </c>
      <c r="C33" s="33" t="s">
        <v>35</v>
      </c>
      <c r="D33" s="34" t="s">
        <v>71</v>
      </c>
      <c r="E33" s="35" t="s">
        <v>72</v>
      </c>
      <c r="F33" s="5">
        <v>46051</v>
      </c>
      <c r="G33" s="36">
        <v>22212.5</v>
      </c>
      <c r="H33" s="5">
        <v>46387</v>
      </c>
      <c r="I33" s="37">
        <f t="shared" si="6"/>
        <v>0</v>
      </c>
      <c r="J33" s="38">
        <f t="shared" si="1"/>
        <v>0</v>
      </c>
      <c r="K33" s="36">
        <f t="shared" si="2"/>
        <v>22212.5</v>
      </c>
      <c r="L33" s="39" t="str">
        <f t="shared" si="3"/>
        <v>Pendiente</v>
      </c>
      <c r="M33" s="40"/>
      <c r="N33" s="41"/>
      <c r="O33" s="12" t="s">
        <v>73</v>
      </c>
    </row>
    <row r="34" spans="2:15" ht="46.5" customHeight="1" x14ac:dyDescent="0.3">
      <c r="B34" s="1">
        <f t="shared" si="4"/>
        <v>25</v>
      </c>
      <c r="C34" s="33" t="s">
        <v>35</v>
      </c>
      <c r="D34" s="34" t="s">
        <v>74</v>
      </c>
      <c r="E34" s="35" t="s">
        <v>75</v>
      </c>
      <c r="F34" s="5">
        <v>46051</v>
      </c>
      <c r="G34" s="36">
        <v>24394.13</v>
      </c>
      <c r="H34" s="5">
        <v>46387</v>
      </c>
      <c r="I34" s="37">
        <f t="shared" si="6"/>
        <v>0</v>
      </c>
      <c r="J34" s="38">
        <f t="shared" si="1"/>
        <v>0</v>
      </c>
      <c r="K34" s="36">
        <f t="shared" si="2"/>
        <v>24394.13</v>
      </c>
      <c r="L34" s="39" t="str">
        <f t="shared" si="3"/>
        <v>Pendiente</v>
      </c>
      <c r="M34" s="40"/>
      <c r="N34" s="41"/>
    </row>
    <row r="35" spans="2:15" ht="33" x14ac:dyDescent="0.3">
      <c r="B35" s="1">
        <f t="shared" si="4"/>
        <v>26</v>
      </c>
      <c r="C35" s="33" t="s">
        <v>76</v>
      </c>
      <c r="D35" s="34" t="s">
        <v>77</v>
      </c>
      <c r="E35" s="35" t="s">
        <v>78</v>
      </c>
      <c r="F35" s="5">
        <v>46054</v>
      </c>
      <c r="G35" s="36">
        <v>2118167.16</v>
      </c>
      <c r="H35" s="5">
        <v>46387</v>
      </c>
      <c r="I35" s="37">
        <f t="shared" si="6"/>
        <v>0</v>
      </c>
      <c r="J35" s="38">
        <v>2118167.16</v>
      </c>
      <c r="K35" s="36">
        <f t="shared" si="2"/>
        <v>0</v>
      </c>
      <c r="L35" s="39" t="str">
        <f t="shared" si="3"/>
        <v>Completo</v>
      </c>
      <c r="M35" s="40">
        <v>176</v>
      </c>
      <c r="N35" s="41">
        <v>46062</v>
      </c>
    </row>
    <row r="36" spans="2:15" ht="33" x14ac:dyDescent="0.3">
      <c r="B36" s="1">
        <f t="shared" si="4"/>
        <v>27</v>
      </c>
      <c r="C36" s="33" t="s">
        <v>79</v>
      </c>
      <c r="D36" s="34" t="s">
        <v>80</v>
      </c>
      <c r="E36" s="35" t="s">
        <v>81</v>
      </c>
      <c r="F36" s="5">
        <v>46055</v>
      </c>
      <c r="G36" s="36">
        <v>130980</v>
      </c>
      <c r="H36" s="5">
        <v>46387</v>
      </c>
      <c r="I36" s="37">
        <f t="shared" si="6"/>
        <v>0</v>
      </c>
      <c r="J36" s="38">
        <f t="shared" ref="J36:J80" si="7">IF(M36&gt;0,G36,0)</f>
        <v>130980</v>
      </c>
      <c r="K36" s="36">
        <f t="shared" si="2"/>
        <v>0</v>
      </c>
      <c r="L36" s="39" t="str">
        <f t="shared" si="3"/>
        <v>Completo</v>
      </c>
      <c r="M36" s="40">
        <v>141</v>
      </c>
      <c r="N36" s="41">
        <v>46057</v>
      </c>
    </row>
    <row r="37" spans="2:15" ht="49.5" x14ac:dyDescent="0.3">
      <c r="B37" s="1">
        <f t="shared" si="4"/>
        <v>28</v>
      </c>
      <c r="C37" s="33" t="s">
        <v>35</v>
      </c>
      <c r="D37" s="34" t="s">
        <v>82</v>
      </c>
      <c r="E37" s="35" t="s">
        <v>83</v>
      </c>
      <c r="F37" s="5">
        <v>46055</v>
      </c>
      <c r="G37" s="36">
        <v>28205</v>
      </c>
      <c r="H37" s="5">
        <v>46387</v>
      </c>
      <c r="I37" s="37">
        <f t="shared" si="6"/>
        <v>0</v>
      </c>
      <c r="J37" s="38">
        <f t="shared" si="7"/>
        <v>0</v>
      </c>
      <c r="K37" s="36">
        <f t="shared" si="2"/>
        <v>28205</v>
      </c>
      <c r="L37" s="39" t="str">
        <f t="shared" si="3"/>
        <v>Pendiente</v>
      </c>
      <c r="M37" s="40"/>
      <c r="N37" s="41"/>
    </row>
    <row r="38" spans="2:15" ht="50.25" customHeight="1" x14ac:dyDescent="0.3">
      <c r="B38" s="1">
        <f t="shared" si="4"/>
        <v>29</v>
      </c>
      <c r="C38" s="33" t="s">
        <v>84</v>
      </c>
      <c r="D38" s="34" t="s">
        <v>85</v>
      </c>
      <c r="E38" s="35" t="s">
        <v>86</v>
      </c>
      <c r="F38" s="5">
        <v>46055</v>
      </c>
      <c r="G38" s="36">
        <v>14729.23</v>
      </c>
      <c r="H38" s="5">
        <v>46387</v>
      </c>
      <c r="I38" s="37">
        <f t="shared" si="6"/>
        <v>0</v>
      </c>
      <c r="J38" s="38">
        <f t="shared" si="7"/>
        <v>14729.23</v>
      </c>
      <c r="K38" s="36">
        <f t="shared" si="2"/>
        <v>0</v>
      </c>
      <c r="L38" s="39" t="str">
        <f t="shared" si="3"/>
        <v>Completo</v>
      </c>
      <c r="M38" s="40">
        <v>213</v>
      </c>
      <c r="N38" s="41">
        <v>46066</v>
      </c>
    </row>
    <row r="39" spans="2:15" ht="57.75" customHeight="1" x14ac:dyDescent="0.3">
      <c r="B39" s="1">
        <f t="shared" si="4"/>
        <v>30</v>
      </c>
      <c r="C39" s="33" t="s">
        <v>84</v>
      </c>
      <c r="D39" s="34" t="s">
        <v>87</v>
      </c>
      <c r="E39" s="35" t="s">
        <v>88</v>
      </c>
      <c r="F39" s="5">
        <v>46055</v>
      </c>
      <c r="G39" s="36">
        <v>19605.32</v>
      </c>
      <c r="H39" s="5">
        <v>46387</v>
      </c>
      <c r="I39" s="37">
        <f t="shared" si="6"/>
        <v>0</v>
      </c>
      <c r="J39" s="38">
        <f t="shared" si="7"/>
        <v>19605.32</v>
      </c>
      <c r="K39" s="36">
        <f t="shared" si="2"/>
        <v>0</v>
      </c>
      <c r="L39" s="39" t="str">
        <f t="shared" si="3"/>
        <v>Completo</v>
      </c>
      <c r="M39" s="40">
        <v>213</v>
      </c>
      <c r="N39" s="41">
        <v>46066</v>
      </c>
      <c r="O39" s="12" t="s">
        <v>73</v>
      </c>
    </row>
    <row r="40" spans="2:15" ht="32.25" customHeight="1" x14ac:dyDescent="0.3">
      <c r="B40" s="1">
        <f t="shared" si="4"/>
        <v>31</v>
      </c>
      <c r="C40" s="33" t="s">
        <v>84</v>
      </c>
      <c r="D40" s="34" t="s">
        <v>89</v>
      </c>
      <c r="E40" s="35" t="s">
        <v>90</v>
      </c>
      <c r="F40" s="5">
        <v>46055</v>
      </c>
      <c r="G40" s="36">
        <v>12056.51</v>
      </c>
      <c r="H40" s="5">
        <v>46387</v>
      </c>
      <c r="I40" s="37">
        <f t="shared" si="6"/>
        <v>0</v>
      </c>
      <c r="J40" s="38">
        <f t="shared" si="7"/>
        <v>12056.51</v>
      </c>
      <c r="K40" s="36">
        <f t="shared" si="2"/>
        <v>0</v>
      </c>
      <c r="L40" s="39" t="str">
        <f t="shared" si="3"/>
        <v>Completo</v>
      </c>
      <c r="M40" s="40">
        <v>213</v>
      </c>
      <c r="N40" s="41">
        <v>46066</v>
      </c>
    </row>
    <row r="41" spans="2:15" ht="42" customHeight="1" x14ac:dyDescent="0.3">
      <c r="B41" s="1">
        <f t="shared" si="4"/>
        <v>32</v>
      </c>
      <c r="C41" s="33" t="s">
        <v>84</v>
      </c>
      <c r="D41" s="34" t="s">
        <v>91</v>
      </c>
      <c r="E41" s="35" t="s">
        <v>92</v>
      </c>
      <c r="F41" s="5">
        <v>46055</v>
      </c>
      <c r="G41" s="36">
        <v>13946.93</v>
      </c>
      <c r="H41" s="5">
        <v>46387</v>
      </c>
      <c r="I41" s="37">
        <f t="shared" si="6"/>
        <v>0</v>
      </c>
      <c r="J41" s="38">
        <f t="shared" si="7"/>
        <v>13946.93</v>
      </c>
      <c r="K41" s="36">
        <f t="shared" si="2"/>
        <v>0</v>
      </c>
      <c r="L41" s="39" t="str">
        <f t="shared" si="3"/>
        <v>Completo</v>
      </c>
      <c r="M41" s="40">
        <v>213</v>
      </c>
      <c r="N41" s="41">
        <v>46066</v>
      </c>
    </row>
    <row r="42" spans="2:15" ht="46.5" customHeight="1" x14ac:dyDescent="0.3">
      <c r="B42" s="1">
        <f t="shared" si="4"/>
        <v>33</v>
      </c>
      <c r="C42" s="33" t="s">
        <v>93</v>
      </c>
      <c r="D42" s="34" t="s">
        <v>94</v>
      </c>
      <c r="E42" s="35" t="s">
        <v>95</v>
      </c>
      <c r="F42" s="5">
        <v>46055</v>
      </c>
      <c r="G42" s="36">
        <v>212400</v>
      </c>
      <c r="H42" s="5">
        <v>46387</v>
      </c>
      <c r="I42" s="37">
        <f t="shared" si="6"/>
        <v>0</v>
      </c>
      <c r="J42" s="38">
        <f t="shared" si="7"/>
        <v>212400</v>
      </c>
      <c r="K42" s="36">
        <f t="shared" si="2"/>
        <v>0</v>
      </c>
      <c r="L42" s="39" t="str">
        <f t="shared" ref="L42:L73" si="8">IF(J42&gt;0,"Completo","Pendiente")</f>
        <v>Completo</v>
      </c>
      <c r="M42" s="40">
        <v>179</v>
      </c>
      <c r="N42" s="41">
        <v>46062</v>
      </c>
    </row>
    <row r="43" spans="2:15" ht="63.75" customHeight="1" x14ac:dyDescent="0.3">
      <c r="B43" s="1">
        <f t="shared" si="4"/>
        <v>34</v>
      </c>
      <c r="C43" s="33" t="s">
        <v>96</v>
      </c>
      <c r="D43" s="34" t="s">
        <v>97</v>
      </c>
      <c r="E43" s="35" t="s">
        <v>98</v>
      </c>
      <c r="F43" s="5">
        <v>46055</v>
      </c>
      <c r="G43" s="36">
        <v>432769.72</v>
      </c>
      <c r="H43" s="5">
        <v>46387</v>
      </c>
      <c r="I43" s="37">
        <f t="shared" si="6"/>
        <v>0</v>
      </c>
      <c r="J43" s="38">
        <f t="shared" si="7"/>
        <v>432769.72</v>
      </c>
      <c r="K43" s="36">
        <f t="shared" si="2"/>
        <v>0</v>
      </c>
      <c r="L43" s="39" t="str">
        <f t="shared" si="8"/>
        <v>Completo</v>
      </c>
      <c r="M43" s="40">
        <v>184</v>
      </c>
      <c r="N43" s="41">
        <v>46062</v>
      </c>
    </row>
    <row r="44" spans="2:15" ht="33" customHeight="1" x14ac:dyDescent="0.3">
      <c r="B44" s="1">
        <f t="shared" si="4"/>
        <v>35</v>
      </c>
      <c r="C44" s="33" t="s">
        <v>99</v>
      </c>
      <c r="D44" s="34" t="s">
        <v>100</v>
      </c>
      <c r="E44" s="35" t="s">
        <v>101</v>
      </c>
      <c r="F44" s="5">
        <v>46055</v>
      </c>
      <c r="G44" s="36">
        <v>70800</v>
      </c>
      <c r="H44" s="5">
        <v>46387</v>
      </c>
      <c r="I44" s="37">
        <f t="shared" si="6"/>
        <v>0</v>
      </c>
      <c r="J44" s="38">
        <f t="shared" si="7"/>
        <v>70800</v>
      </c>
      <c r="K44" s="36">
        <f t="shared" si="2"/>
        <v>0</v>
      </c>
      <c r="L44" s="39" t="str">
        <f t="shared" si="8"/>
        <v>Completo</v>
      </c>
      <c r="M44" s="40">
        <v>188</v>
      </c>
      <c r="N44" s="41">
        <v>46063</v>
      </c>
    </row>
    <row r="45" spans="2:15" ht="49.5" customHeight="1" x14ac:dyDescent="0.3">
      <c r="B45" s="1">
        <f t="shared" si="4"/>
        <v>36</v>
      </c>
      <c r="C45" s="33" t="s">
        <v>35</v>
      </c>
      <c r="D45" s="34" t="s">
        <v>102</v>
      </c>
      <c r="E45" s="35" t="s">
        <v>103</v>
      </c>
      <c r="F45" s="5">
        <v>46056</v>
      </c>
      <c r="G45" s="36">
        <v>16824.91</v>
      </c>
      <c r="H45" s="5">
        <v>46387</v>
      </c>
      <c r="I45" s="37">
        <f t="shared" si="6"/>
        <v>0</v>
      </c>
      <c r="J45" s="38">
        <f t="shared" si="7"/>
        <v>0</v>
      </c>
      <c r="K45" s="36">
        <f t="shared" si="2"/>
        <v>16824.91</v>
      </c>
      <c r="L45" s="39" t="str">
        <f t="shared" si="8"/>
        <v>Pendiente</v>
      </c>
      <c r="M45" s="40"/>
      <c r="N45" s="41"/>
    </row>
    <row r="46" spans="2:15" ht="49.5" customHeight="1" x14ac:dyDescent="0.3">
      <c r="B46" s="1">
        <f t="shared" si="4"/>
        <v>37</v>
      </c>
      <c r="C46" s="33" t="s">
        <v>16</v>
      </c>
      <c r="D46" s="34" t="s">
        <v>104</v>
      </c>
      <c r="E46" s="35" t="s">
        <v>105</v>
      </c>
      <c r="F46" s="5">
        <v>46057</v>
      </c>
      <c r="G46" s="36">
        <v>49657.88</v>
      </c>
      <c r="H46" s="5">
        <v>46387</v>
      </c>
      <c r="I46" s="37">
        <f t="shared" si="6"/>
        <v>0</v>
      </c>
      <c r="J46" s="38">
        <f t="shared" si="7"/>
        <v>0</v>
      </c>
      <c r="K46" s="36">
        <f t="shared" si="2"/>
        <v>49657.88</v>
      </c>
      <c r="L46" s="39" t="str">
        <f t="shared" si="8"/>
        <v>Pendiente</v>
      </c>
      <c r="M46" s="40"/>
      <c r="N46" s="41"/>
    </row>
    <row r="47" spans="2:15" ht="57.75" customHeight="1" x14ac:dyDescent="0.3">
      <c r="B47" s="1">
        <f t="shared" si="4"/>
        <v>38</v>
      </c>
      <c r="C47" s="33" t="s">
        <v>35</v>
      </c>
      <c r="D47" s="34" t="s">
        <v>106</v>
      </c>
      <c r="E47" s="35" t="s">
        <v>107</v>
      </c>
      <c r="F47" s="5">
        <v>46057</v>
      </c>
      <c r="G47" s="36">
        <v>30096.720000000001</v>
      </c>
      <c r="H47" s="5">
        <v>46387</v>
      </c>
      <c r="I47" s="37">
        <f t="shared" si="6"/>
        <v>0</v>
      </c>
      <c r="J47" s="38">
        <f t="shared" si="7"/>
        <v>0</v>
      </c>
      <c r="K47" s="36">
        <f t="shared" si="2"/>
        <v>30096.720000000001</v>
      </c>
      <c r="L47" s="39" t="str">
        <f t="shared" si="8"/>
        <v>Pendiente</v>
      </c>
      <c r="M47" s="40"/>
      <c r="N47" s="41"/>
    </row>
    <row r="48" spans="2:15" ht="32.25" customHeight="1" x14ac:dyDescent="0.3">
      <c r="B48" s="1">
        <f t="shared" si="4"/>
        <v>39</v>
      </c>
      <c r="C48" s="33" t="s">
        <v>35</v>
      </c>
      <c r="D48" s="34" t="s">
        <v>108</v>
      </c>
      <c r="E48" s="35" t="s">
        <v>109</v>
      </c>
      <c r="F48" s="5">
        <v>46057</v>
      </c>
      <c r="G48" s="36">
        <v>31134.74</v>
      </c>
      <c r="H48" s="5">
        <v>46387</v>
      </c>
      <c r="I48" s="37">
        <f t="shared" si="6"/>
        <v>0</v>
      </c>
      <c r="J48" s="38">
        <f t="shared" si="7"/>
        <v>0</v>
      </c>
      <c r="K48" s="36">
        <f t="shared" si="2"/>
        <v>31134.74</v>
      </c>
      <c r="L48" s="39" t="str">
        <f t="shared" si="8"/>
        <v>Pendiente</v>
      </c>
      <c r="M48" s="40"/>
      <c r="N48" s="41"/>
    </row>
    <row r="49" spans="2:17" ht="55.5" customHeight="1" x14ac:dyDescent="0.3">
      <c r="B49" s="1">
        <f t="shared" si="4"/>
        <v>40</v>
      </c>
      <c r="C49" s="33" t="s">
        <v>110</v>
      </c>
      <c r="D49" s="34" t="s">
        <v>111</v>
      </c>
      <c r="E49" s="35" t="s">
        <v>112</v>
      </c>
      <c r="F49" s="5">
        <v>46058</v>
      </c>
      <c r="G49" s="36">
        <v>300000</v>
      </c>
      <c r="H49" s="5">
        <v>46387</v>
      </c>
      <c r="I49" s="37">
        <f t="shared" si="6"/>
        <v>0</v>
      </c>
      <c r="J49" s="38">
        <f t="shared" si="7"/>
        <v>300000</v>
      </c>
      <c r="K49" s="36">
        <f t="shared" si="2"/>
        <v>0</v>
      </c>
      <c r="L49" s="39" t="str">
        <f t="shared" si="8"/>
        <v>Completo</v>
      </c>
      <c r="M49" s="40">
        <v>161</v>
      </c>
      <c r="N49" s="41">
        <v>46059</v>
      </c>
      <c r="Q49" s="12" t="s">
        <v>113</v>
      </c>
    </row>
    <row r="50" spans="2:17" ht="45.75" customHeight="1" x14ac:dyDescent="0.3">
      <c r="B50" s="1">
        <f t="shared" si="4"/>
        <v>41</v>
      </c>
      <c r="C50" s="33" t="s">
        <v>16</v>
      </c>
      <c r="D50" s="34" t="s">
        <v>114</v>
      </c>
      <c r="E50" s="35" t="s">
        <v>115</v>
      </c>
      <c r="F50" s="5">
        <v>46058</v>
      </c>
      <c r="G50" s="36">
        <v>113980.44</v>
      </c>
      <c r="H50" s="5">
        <v>46387</v>
      </c>
      <c r="I50" s="37">
        <f t="shared" si="6"/>
        <v>0</v>
      </c>
      <c r="J50" s="38">
        <f t="shared" si="7"/>
        <v>0</v>
      </c>
      <c r="K50" s="36">
        <f t="shared" si="2"/>
        <v>113980.44</v>
      </c>
      <c r="L50" s="39" t="str">
        <f t="shared" si="8"/>
        <v>Pendiente</v>
      </c>
      <c r="M50" s="40"/>
      <c r="N50" s="41"/>
    </row>
    <row r="51" spans="2:17" ht="51" customHeight="1" x14ac:dyDescent="0.3">
      <c r="B51" s="1">
        <f t="shared" si="4"/>
        <v>42</v>
      </c>
      <c r="C51" s="33" t="s">
        <v>84</v>
      </c>
      <c r="D51" s="34" t="s">
        <v>116</v>
      </c>
      <c r="E51" s="35" t="s">
        <v>117</v>
      </c>
      <c r="F51" s="5">
        <v>46058</v>
      </c>
      <c r="G51" s="36">
        <v>52347.199999999997</v>
      </c>
      <c r="H51" s="5">
        <v>46387</v>
      </c>
      <c r="I51" s="37">
        <f t="shared" si="6"/>
        <v>0</v>
      </c>
      <c r="J51" s="38">
        <f t="shared" si="7"/>
        <v>0</v>
      </c>
      <c r="K51" s="36">
        <f t="shared" si="2"/>
        <v>52347.199999999997</v>
      </c>
      <c r="L51" s="39" t="str">
        <f t="shared" si="8"/>
        <v>Pendiente</v>
      </c>
      <c r="M51" s="40"/>
      <c r="N51" s="41"/>
    </row>
    <row r="52" spans="2:17" ht="36.75" customHeight="1" x14ac:dyDescent="0.3">
      <c r="B52" s="1">
        <f t="shared" si="4"/>
        <v>43</v>
      </c>
      <c r="C52" s="33" t="s">
        <v>118</v>
      </c>
      <c r="D52" s="34" t="s">
        <v>119</v>
      </c>
      <c r="E52" s="35" t="s">
        <v>120</v>
      </c>
      <c r="F52" s="5">
        <v>46058</v>
      </c>
      <c r="G52" s="36">
        <v>41307.4</v>
      </c>
      <c r="H52" s="5" t="s">
        <v>121</v>
      </c>
      <c r="I52" s="37">
        <f t="shared" si="6"/>
        <v>0</v>
      </c>
      <c r="J52" s="38">
        <f t="shared" si="7"/>
        <v>0</v>
      </c>
      <c r="K52" s="36">
        <f t="shared" si="2"/>
        <v>41307.4</v>
      </c>
      <c r="L52" s="39" t="str">
        <f t="shared" si="8"/>
        <v>Pendiente</v>
      </c>
      <c r="M52" s="40"/>
      <c r="N52" s="41"/>
    </row>
    <row r="53" spans="2:17" ht="45" customHeight="1" x14ac:dyDescent="0.3">
      <c r="B53" s="1">
        <f t="shared" si="4"/>
        <v>44</v>
      </c>
      <c r="C53" s="33" t="s">
        <v>35</v>
      </c>
      <c r="D53" s="34" t="s">
        <v>122</v>
      </c>
      <c r="E53" s="35" t="s">
        <v>123</v>
      </c>
      <c r="F53" s="5">
        <v>46058</v>
      </c>
      <c r="G53" s="36">
        <v>42564.32</v>
      </c>
      <c r="H53" s="5">
        <v>46387</v>
      </c>
      <c r="I53" s="37">
        <f t="shared" si="6"/>
        <v>0</v>
      </c>
      <c r="J53" s="38">
        <f t="shared" si="7"/>
        <v>0</v>
      </c>
      <c r="K53" s="36">
        <v>42564.32</v>
      </c>
      <c r="L53" s="39" t="str">
        <f t="shared" si="8"/>
        <v>Pendiente</v>
      </c>
      <c r="M53" s="40"/>
      <c r="N53" s="41"/>
    </row>
    <row r="54" spans="2:17" ht="36" customHeight="1" x14ac:dyDescent="0.3">
      <c r="B54" s="1">
        <f t="shared" si="4"/>
        <v>45</v>
      </c>
      <c r="C54" s="33" t="s">
        <v>16</v>
      </c>
      <c r="D54" s="34" t="s">
        <v>124</v>
      </c>
      <c r="E54" s="35" t="s">
        <v>125</v>
      </c>
      <c r="F54" s="5">
        <v>46059</v>
      </c>
      <c r="G54" s="36">
        <v>55742.559999999998</v>
      </c>
      <c r="H54" s="5">
        <v>46387</v>
      </c>
      <c r="I54" s="37">
        <f t="shared" si="6"/>
        <v>0</v>
      </c>
      <c r="J54" s="38">
        <f t="shared" si="7"/>
        <v>0</v>
      </c>
      <c r="K54" s="36">
        <f t="shared" ref="K54:K80" si="9">IF(J54&gt;0,0,G54)</f>
        <v>55742.559999999998</v>
      </c>
      <c r="L54" s="39" t="str">
        <f t="shared" si="8"/>
        <v>Pendiente</v>
      </c>
      <c r="M54" s="40"/>
      <c r="N54" s="41"/>
    </row>
    <row r="55" spans="2:17" ht="50.25" customHeight="1" x14ac:dyDescent="0.3">
      <c r="B55" s="1">
        <f t="shared" si="4"/>
        <v>46</v>
      </c>
      <c r="C55" s="33" t="s">
        <v>35</v>
      </c>
      <c r="D55" s="34" t="s">
        <v>126</v>
      </c>
      <c r="E55" s="35" t="s">
        <v>127</v>
      </c>
      <c r="F55" s="5">
        <v>46059</v>
      </c>
      <c r="G55" s="36">
        <v>12406.16</v>
      </c>
      <c r="H55" s="5">
        <v>46387</v>
      </c>
      <c r="I55" s="37">
        <f t="shared" si="6"/>
        <v>0</v>
      </c>
      <c r="J55" s="38">
        <f t="shared" si="7"/>
        <v>0</v>
      </c>
      <c r="K55" s="36">
        <f t="shared" si="9"/>
        <v>12406.16</v>
      </c>
      <c r="L55" s="39" t="str">
        <f t="shared" si="8"/>
        <v>Pendiente</v>
      </c>
      <c r="M55" s="40"/>
      <c r="N55" s="41"/>
    </row>
    <row r="56" spans="2:17" ht="69" customHeight="1" x14ac:dyDescent="0.3">
      <c r="B56" s="1">
        <f t="shared" si="4"/>
        <v>47</v>
      </c>
      <c r="C56" s="33" t="s">
        <v>16</v>
      </c>
      <c r="D56" s="34" t="s">
        <v>128</v>
      </c>
      <c r="E56" s="35" t="s">
        <v>129</v>
      </c>
      <c r="F56" s="5">
        <v>46060</v>
      </c>
      <c r="G56" s="36">
        <v>21505.5</v>
      </c>
      <c r="H56" s="5">
        <v>46387</v>
      </c>
      <c r="I56" s="37">
        <f t="shared" si="6"/>
        <v>0</v>
      </c>
      <c r="J56" s="38">
        <f t="shared" si="7"/>
        <v>0</v>
      </c>
      <c r="K56" s="36">
        <f t="shared" si="9"/>
        <v>21505.5</v>
      </c>
      <c r="L56" s="39" t="str">
        <f t="shared" si="8"/>
        <v>Pendiente</v>
      </c>
      <c r="M56" s="40"/>
      <c r="N56" s="41"/>
    </row>
    <row r="57" spans="2:17" ht="43.5" customHeight="1" x14ac:dyDescent="0.3">
      <c r="B57" s="1">
        <f t="shared" si="4"/>
        <v>48</v>
      </c>
      <c r="C57" s="33" t="s">
        <v>16</v>
      </c>
      <c r="D57" s="34" t="s">
        <v>130</v>
      </c>
      <c r="E57" s="35" t="s">
        <v>131</v>
      </c>
      <c r="F57" s="5">
        <v>46060</v>
      </c>
      <c r="G57" s="36">
        <v>77216.14</v>
      </c>
      <c r="H57" s="5">
        <v>46387</v>
      </c>
      <c r="I57" s="37">
        <f t="shared" si="6"/>
        <v>0</v>
      </c>
      <c r="J57" s="38">
        <f t="shared" si="7"/>
        <v>0</v>
      </c>
      <c r="K57" s="36">
        <f t="shared" si="9"/>
        <v>77216.14</v>
      </c>
      <c r="L57" s="39" t="str">
        <f t="shared" si="8"/>
        <v>Pendiente</v>
      </c>
      <c r="M57" s="40"/>
      <c r="N57" s="41"/>
    </row>
    <row r="58" spans="2:17" ht="43.5" customHeight="1" x14ac:dyDescent="0.3">
      <c r="B58" s="1">
        <f t="shared" si="4"/>
        <v>49</v>
      </c>
      <c r="C58" s="33" t="s">
        <v>51</v>
      </c>
      <c r="D58" s="34" t="s">
        <v>132</v>
      </c>
      <c r="E58" s="35" t="s">
        <v>133</v>
      </c>
      <c r="F58" s="5">
        <v>46062</v>
      </c>
      <c r="G58" s="36">
        <v>68912</v>
      </c>
      <c r="H58" s="5">
        <v>46387</v>
      </c>
      <c r="I58" s="37"/>
      <c r="J58" s="38">
        <f t="shared" si="7"/>
        <v>68912</v>
      </c>
      <c r="K58" s="36">
        <f t="shared" si="9"/>
        <v>0</v>
      </c>
      <c r="L58" s="39" t="str">
        <f t="shared" si="8"/>
        <v>Completo</v>
      </c>
      <c r="M58" s="40">
        <v>198</v>
      </c>
      <c r="N58" s="41">
        <v>46064</v>
      </c>
    </row>
    <row r="59" spans="2:17" ht="29.25" customHeight="1" x14ac:dyDescent="0.3">
      <c r="B59" s="1">
        <f t="shared" si="4"/>
        <v>50</v>
      </c>
      <c r="C59" s="33" t="s">
        <v>51</v>
      </c>
      <c r="D59" s="34" t="s">
        <v>134</v>
      </c>
      <c r="E59" s="35" t="s">
        <v>135</v>
      </c>
      <c r="F59" s="5">
        <v>46062</v>
      </c>
      <c r="G59" s="36">
        <v>70328</v>
      </c>
      <c r="H59" s="5">
        <v>46387</v>
      </c>
      <c r="I59" s="37"/>
      <c r="J59" s="38">
        <f t="shared" si="7"/>
        <v>70328</v>
      </c>
      <c r="K59" s="36">
        <f t="shared" si="9"/>
        <v>0</v>
      </c>
      <c r="L59" s="39" t="str">
        <f t="shared" si="8"/>
        <v>Completo</v>
      </c>
      <c r="M59" s="40">
        <v>198</v>
      </c>
      <c r="N59" s="41">
        <v>46064</v>
      </c>
    </row>
    <row r="60" spans="2:17" ht="66" customHeight="1" x14ac:dyDescent="0.3">
      <c r="B60" s="1">
        <f t="shared" si="4"/>
        <v>51</v>
      </c>
      <c r="C60" s="33" t="s">
        <v>51</v>
      </c>
      <c r="D60" s="34" t="s">
        <v>136</v>
      </c>
      <c r="E60" s="35" t="s">
        <v>137</v>
      </c>
      <c r="F60" s="5">
        <v>46062</v>
      </c>
      <c r="G60" s="36">
        <v>98412</v>
      </c>
      <c r="H60" s="5">
        <v>46387</v>
      </c>
      <c r="I60" s="37">
        <f>+J60-G60+K60</f>
        <v>0</v>
      </c>
      <c r="J60" s="38">
        <f t="shared" si="7"/>
        <v>98412</v>
      </c>
      <c r="K60" s="36">
        <f t="shared" si="9"/>
        <v>0</v>
      </c>
      <c r="L60" s="39" t="str">
        <f t="shared" si="8"/>
        <v>Completo</v>
      </c>
      <c r="M60" s="40">
        <v>198</v>
      </c>
      <c r="N60" s="41">
        <v>46064</v>
      </c>
    </row>
    <row r="61" spans="2:17" ht="36.75" customHeight="1" x14ac:dyDescent="0.3">
      <c r="B61" s="1">
        <f t="shared" si="4"/>
        <v>52</v>
      </c>
      <c r="C61" s="33" t="s">
        <v>51</v>
      </c>
      <c r="D61" s="34" t="s">
        <v>138</v>
      </c>
      <c r="E61" s="35" t="s">
        <v>135</v>
      </c>
      <c r="F61" s="5">
        <v>46062</v>
      </c>
      <c r="G61" s="36">
        <v>70328</v>
      </c>
      <c r="H61" s="5">
        <v>46387</v>
      </c>
      <c r="I61" s="37"/>
      <c r="J61" s="38">
        <f t="shared" si="7"/>
        <v>0</v>
      </c>
      <c r="K61" s="36">
        <f t="shared" si="9"/>
        <v>70328</v>
      </c>
      <c r="L61" s="39" t="str">
        <f t="shared" si="8"/>
        <v>Pendiente</v>
      </c>
      <c r="M61" s="40"/>
      <c r="N61" s="41"/>
    </row>
    <row r="62" spans="2:17" ht="39" customHeight="1" x14ac:dyDescent="0.3">
      <c r="B62" s="1">
        <f t="shared" si="4"/>
        <v>53</v>
      </c>
      <c r="C62" s="33" t="s">
        <v>139</v>
      </c>
      <c r="D62" s="34" t="s">
        <v>140</v>
      </c>
      <c r="E62" s="35" t="s">
        <v>141</v>
      </c>
      <c r="F62" s="5">
        <v>46062</v>
      </c>
      <c r="G62" s="36">
        <v>137293</v>
      </c>
      <c r="H62" s="5">
        <v>46387</v>
      </c>
      <c r="I62" s="37">
        <f t="shared" ref="I62:I80" si="10">+J62-G62+K62</f>
        <v>0</v>
      </c>
      <c r="J62" s="38">
        <f t="shared" si="7"/>
        <v>137293</v>
      </c>
      <c r="K62" s="36">
        <f t="shared" si="9"/>
        <v>0</v>
      </c>
      <c r="L62" s="39" t="str">
        <f t="shared" si="8"/>
        <v>Completo</v>
      </c>
      <c r="M62" s="40">
        <v>208</v>
      </c>
      <c r="N62" s="41">
        <v>46066</v>
      </c>
    </row>
    <row r="63" spans="2:17" ht="35.25" customHeight="1" x14ac:dyDescent="0.3">
      <c r="B63" s="1">
        <f t="shared" si="4"/>
        <v>54</v>
      </c>
      <c r="C63" s="33" t="s">
        <v>84</v>
      </c>
      <c r="D63" s="34" t="s">
        <v>142</v>
      </c>
      <c r="E63" s="35" t="s">
        <v>143</v>
      </c>
      <c r="F63" s="5">
        <v>46063</v>
      </c>
      <c r="G63" s="36">
        <v>21551.45</v>
      </c>
      <c r="H63" s="5">
        <v>46387</v>
      </c>
      <c r="I63" s="37">
        <f t="shared" si="10"/>
        <v>0</v>
      </c>
      <c r="J63" s="38">
        <f t="shared" si="7"/>
        <v>0</v>
      </c>
      <c r="K63" s="36">
        <f t="shared" si="9"/>
        <v>21551.45</v>
      </c>
      <c r="L63" s="39" t="str">
        <f t="shared" si="8"/>
        <v>Pendiente</v>
      </c>
      <c r="M63" s="40"/>
      <c r="N63" s="41"/>
    </row>
    <row r="64" spans="2:17" ht="57.75" customHeight="1" x14ac:dyDescent="0.3">
      <c r="B64" s="1">
        <f t="shared" si="4"/>
        <v>55</v>
      </c>
      <c r="C64" s="33" t="s">
        <v>144</v>
      </c>
      <c r="D64" s="34" t="s">
        <v>145</v>
      </c>
      <c r="E64" s="35" t="s">
        <v>146</v>
      </c>
      <c r="F64" s="5">
        <v>46064</v>
      </c>
      <c r="G64" s="36">
        <v>3695996.16</v>
      </c>
      <c r="H64" s="5">
        <v>46387</v>
      </c>
      <c r="I64" s="37">
        <f t="shared" si="10"/>
        <v>0</v>
      </c>
      <c r="J64" s="38">
        <f t="shared" si="7"/>
        <v>3695996.16</v>
      </c>
      <c r="K64" s="36">
        <f t="shared" si="9"/>
        <v>0</v>
      </c>
      <c r="L64" s="39" t="str">
        <f t="shared" si="8"/>
        <v>Completo</v>
      </c>
      <c r="M64" s="40">
        <v>234</v>
      </c>
      <c r="N64" s="41">
        <v>46069</v>
      </c>
    </row>
    <row r="65" spans="2:14" ht="59.25" customHeight="1" x14ac:dyDescent="0.3">
      <c r="B65" s="1">
        <f t="shared" si="4"/>
        <v>56</v>
      </c>
      <c r="C65" s="33" t="s">
        <v>147</v>
      </c>
      <c r="D65" s="34" t="s">
        <v>148</v>
      </c>
      <c r="E65" s="35" t="s">
        <v>149</v>
      </c>
      <c r="F65" s="5">
        <v>46065</v>
      </c>
      <c r="G65" s="36">
        <v>1965754.98</v>
      </c>
      <c r="H65" s="5">
        <v>46387</v>
      </c>
      <c r="I65" s="37">
        <f t="shared" si="10"/>
        <v>0</v>
      </c>
      <c r="J65" s="38">
        <f t="shared" si="7"/>
        <v>1965754.98</v>
      </c>
      <c r="K65" s="36">
        <f t="shared" si="9"/>
        <v>0</v>
      </c>
      <c r="L65" s="39" t="str">
        <f t="shared" si="8"/>
        <v>Completo</v>
      </c>
      <c r="M65" s="40">
        <v>222</v>
      </c>
      <c r="N65" s="41">
        <v>46066</v>
      </c>
    </row>
    <row r="66" spans="2:14" ht="48" customHeight="1" x14ac:dyDescent="0.3">
      <c r="B66" s="1">
        <f t="shared" si="4"/>
        <v>57</v>
      </c>
      <c r="C66" s="33" t="s">
        <v>150</v>
      </c>
      <c r="D66" s="34" t="s">
        <v>151</v>
      </c>
      <c r="E66" s="35" t="s">
        <v>152</v>
      </c>
      <c r="F66" s="5">
        <v>46065</v>
      </c>
      <c r="G66" s="36">
        <v>8564710.0800000001</v>
      </c>
      <c r="H66" s="5">
        <v>46752</v>
      </c>
      <c r="I66" s="37">
        <f t="shared" si="10"/>
        <v>0</v>
      </c>
      <c r="J66" s="38">
        <f t="shared" si="7"/>
        <v>8564710.0800000001</v>
      </c>
      <c r="K66" s="36">
        <f t="shared" si="9"/>
        <v>0</v>
      </c>
      <c r="L66" s="39" t="str">
        <f t="shared" si="8"/>
        <v>Completo</v>
      </c>
      <c r="M66" s="40">
        <v>223</v>
      </c>
      <c r="N66" s="41">
        <v>46066</v>
      </c>
    </row>
    <row r="67" spans="2:14" ht="54" customHeight="1" x14ac:dyDescent="0.3">
      <c r="B67" s="1">
        <f t="shared" si="4"/>
        <v>58</v>
      </c>
      <c r="C67" s="33" t="s">
        <v>153</v>
      </c>
      <c r="D67" s="34" t="s">
        <v>154</v>
      </c>
      <c r="E67" s="35" t="s">
        <v>155</v>
      </c>
      <c r="F67" s="5">
        <v>46065</v>
      </c>
      <c r="G67" s="36">
        <v>9132769.0700000003</v>
      </c>
      <c r="H67" s="5">
        <v>46387</v>
      </c>
      <c r="I67" s="37">
        <f t="shared" si="10"/>
        <v>0</v>
      </c>
      <c r="J67" s="38">
        <f t="shared" si="7"/>
        <v>9132769.0700000003</v>
      </c>
      <c r="K67" s="36">
        <f t="shared" si="9"/>
        <v>0</v>
      </c>
      <c r="L67" s="39" t="str">
        <f t="shared" si="8"/>
        <v>Completo</v>
      </c>
      <c r="M67" s="40">
        <v>230</v>
      </c>
      <c r="N67" s="41">
        <v>46069</v>
      </c>
    </row>
    <row r="68" spans="2:14" ht="39" customHeight="1" x14ac:dyDescent="0.3">
      <c r="B68" s="1">
        <f t="shared" si="4"/>
        <v>59</v>
      </c>
      <c r="C68" s="33" t="s">
        <v>16</v>
      </c>
      <c r="D68" s="34" t="s">
        <v>156</v>
      </c>
      <c r="E68" s="35" t="s">
        <v>157</v>
      </c>
      <c r="F68" s="5">
        <v>46065</v>
      </c>
      <c r="G68" s="36">
        <v>24344.5</v>
      </c>
      <c r="H68" s="5">
        <v>46387</v>
      </c>
      <c r="I68" s="37">
        <f t="shared" si="10"/>
        <v>0</v>
      </c>
      <c r="J68" s="38">
        <f t="shared" si="7"/>
        <v>0</v>
      </c>
      <c r="K68" s="36">
        <f t="shared" si="9"/>
        <v>24344.5</v>
      </c>
      <c r="L68" s="39" t="str">
        <f t="shared" si="8"/>
        <v>Pendiente</v>
      </c>
      <c r="M68" s="40"/>
      <c r="N68" s="41"/>
    </row>
    <row r="69" spans="2:14" ht="42.75" customHeight="1" x14ac:dyDescent="0.3">
      <c r="B69" s="1">
        <f t="shared" si="4"/>
        <v>60</v>
      </c>
      <c r="C69" s="33" t="s">
        <v>35</v>
      </c>
      <c r="D69" s="34" t="s">
        <v>158</v>
      </c>
      <c r="E69" s="35" t="s">
        <v>159</v>
      </c>
      <c r="F69" s="5">
        <v>46065</v>
      </c>
      <c r="G69" s="36">
        <v>16466.93</v>
      </c>
      <c r="H69" s="5">
        <v>46387</v>
      </c>
      <c r="I69" s="37">
        <f t="shared" si="10"/>
        <v>0</v>
      </c>
      <c r="J69" s="38">
        <f t="shared" si="7"/>
        <v>0</v>
      </c>
      <c r="K69" s="36">
        <f t="shared" si="9"/>
        <v>16466.93</v>
      </c>
      <c r="L69" s="39" t="str">
        <f t="shared" si="8"/>
        <v>Pendiente</v>
      </c>
      <c r="M69" s="40"/>
      <c r="N69" s="41"/>
    </row>
    <row r="70" spans="2:14" ht="42.75" customHeight="1" x14ac:dyDescent="0.3">
      <c r="B70" s="1">
        <f t="shared" si="4"/>
        <v>61</v>
      </c>
      <c r="C70" s="33" t="s">
        <v>160</v>
      </c>
      <c r="D70" s="34" t="s">
        <v>161</v>
      </c>
      <c r="E70" s="35" t="s">
        <v>162</v>
      </c>
      <c r="F70" s="5">
        <v>46066</v>
      </c>
      <c r="G70" s="36">
        <v>199667.57</v>
      </c>
      <c r="H70" s="5">
        <v>46387</v>
      </c>
      <c r="I70" s="37">
        <f t="shared" si="10"/>
        <v>0</v>
      </c>
      <c r="J70" s="38">
        <f t="shared" si="7"/>
        <v>0</v>
      </c>
      <c r="K70" s="36">
        <f t="shared" si="9"/>
        <v>199667.57</v>
      </c>
      <c r="L70" s="39" t="str">
        <f t="shared" si="8"/>
        <v>Pendiente</v>
      </c>
      <c r="M70" s="40"/>
      <c r="N70" s="41"/>
    </row>
    <row r="71" spans="2:14" ht="34.5" customHeight="1" x14ac:dyDescent="0.3">
      <c r="B71" s="1">
        <f t="shared" si="4"/>
        <v>62</v>
      </c>
      <c r="C71" s="33" t="s">
        <v>35</v>
      </c>
      <c r="D71" s="34" t="s">
        <v>163</v>
      </c>
      <c r="E71" s="35" t="s">
        <v>164</v>
      </c>
      <c r="F71" s="5">
        <v>46066</v>
      </c>
      <c r="G71" s="36">
        <v>22406.02</v>
      </c>
      <c r="H71" s="5">
        <v>46387</v>
      </c>
      <c r="I71" s="37">
        <f t="shared" si="10"/>
        <v>0</v>
      </c>
      <c r="J71" s="38">
        <f t="shared" si="7"/>
        <v>0</v>
      </c>
      <c r="K71" s="36">
        <f t="shared" si="9"/>
        <v>22406.02</v>
      </c>
      <c r="L71" s="39" t="str">
        <f t="shared" si="8"/>
        <v>Pendiente</v>
      </c>
      <c r="M71" s="40"/>
      <c r="N71" s="41"/>
    </row>
    <row r="72" spans="2:14" ht="47.25" customHeight="1" x14ac:dyDescent="0.3">
      <c r="B72" s="1">
        <f t="shared" si="4"/>
        <v>63</v>
      </c>
      <c r="C72" s="33" t="s">
        <v>16</v>
      </c>
      <c r="D72" s="34" t="s">
        <v>165</v>
      </c>
      <c r="E72" s="35" t="s">
        <v>166</v>
      </c>
      <c r="F72" s="5">
        <v>46067</v>
      </c>
      <c r="G72" s="36">
        <v>62653.58</v>
      </c>
      <c r="H72" s="5">
        <v>46387</v>
      </c>
      <c r="I72" s="37">
        <f t="shared" si="10"/>
        <v>0</v>
      </c>
      <c r="J72" s="38">
        <f t="shared" si="7"/>
        <v>0</v>
      </c>
      <c r="K72" s="36">
        <f t="shared" si="9"/>
        <v>62653.58</v>
      </c>
      <c r="L72" s="39" t="str">
        <f t="shared" si="8"/>
        <v>Pendiente</v>
      </c>
      <c r="M72" s="40"/>
      <c r="N72" s="41"/>
    </row>
    <row r="73" spans="2:14" ht="54.75" customHeight="1" x14ac:dyDescent="0.3">
      <c r="B73" s="1">
        <f t="shared" si="4"/>
        <v>64</v>
      </c>
      <c r="C73" s="33" t="s">
        <v>16</v>
      </c>
      <c r="D73" s="34" t="s">
        <v>167</v>
      </c>
      <c r="E73" s="35" t="s">
        <v>168</v>
      </c>
      <c r="F73" s="5">
        <v>46067</v>
      </c>
      <c r="G73" s="36">
        <v>137834.41</v>
      </c>
      <c r="H73" s="5">
        <v>46387</v>
      </c>
      <c r="I73" s="37">
        <f t="shared" si="10"/>
        <v>0</v>
      </c>
      <c r="J73" s="38">
        <f t="shared" si="7"/>
        <v>0</v>
      </c>
      <c r="K73" s="36">
        <f t="shared" si="9"/>
        <v>137834.41</v>
      </c>
      <c r="L73" s="39" t="str">
        <f t="shared" si="8"/>
        <v>Pendiente</v>
      </c>
      <c r="M73" s="40"/>
      <c r="N73" s="41"/>
    </row>
    <row r="74" spans="2:14" ht="43.5" customHeight="1" x14ac:dyDescent="0.3">
      <c r="B74" s="1">
        <f t="shared" si="4"/>
        <v>65</v>
      </c>
      <c r="C74" s="33" t="s">
        <v>169</v>
      </c>
      <c r="D74" s="34" t="s">
        <v>170</v>
      </c>
      <c r="E74" s="35" t="s">
        <v>171</v>
      </c>
      <c r="F74" s="5">
        <v>46067</v>
      </c>
      <c r="G74" s="36">
        <v>29311.200000000001</v>
      </c>
      <c r="H74" s="5">
        <v>46387</v>
      </c>
      <c r="I74" s="37">
        <f t="shared" si="10"/>
        <v>0</v>
      </c>
      <c r="J74" s="38">
        <f t="shared" si="7"/>
        <v>0</v>
      </c>
      <c r="K74" s="36">
        <f t="shared" si="9"/>
        <v>29311.200000000001</v>
      </c>
      <c r="L74" s="39" t="str">
        <f t="shared" ref="L74:L80" si="11">IF(J74&gt;0,"Completo","Pendiente")</f>
        <v>Pendiente</v>
      </c>
      <c r="M74" s="40"/>
      <c r="N74" s="41"/>
    </row>
    <row r="75" spans="2:14" ht="43.5" customHeight="1" x14ac:dyDescent="0.3">
      <c r="B75" s="1">
        <f t="shared" si="4"/>
        <v>66</v>
      </c>
      <c r="C75" s="33" t="s">
        <v>16</v>
      </c>
      <c r="D75" s="34" t="s">
        <v>172</v>
      </c>
      <c r="E75" s="35" t="s">
        <v>173</v>
      </c>
      <c r="F75" s="5">
        <v>46069</v>
      </c>
      <c r="G75" s="36">
        <v>12058.1</v>
      </c>
      <c r="H75" s="5">
        <v>46387</v>
      </c>
      <c r="I75" s="37">
        <f t="shared" si="10"/>
        <v>0</v>
      </c>
      <c r="J75" s="38">
        <f t="shared" si="7"/>
        <v>0</v>
      </c>
      <c r="K75" s="36">
        <f t="shared" si="9"/>
        <v>12058.1</v>
      </c>
      <c r="L75" s="39" t="str">
        <f t="shared" si="11"/>
        <v>Pendiente</v>
      </c>
      <c r="M75" s="40"/>
      <c r="N75" s="41"/>
    </row>
    <row r="76" spans="2:14" ht="43.5" customHeight="1" x14ac:dyDescent="0.3">
      <c r="B76" s="1">
        <f t="shared" si="4"/>
        <v>67</v>
      </c>
      <c r="C76" s="33" t="s">
        <v>16</v>
      </c>
      <c r="D76" s="34" t="s">
        <v>174</v>
      </c>
      <c r="E76" s="35" t="s">
        <v>175</v>
      </c>
      <c r="F76" s="5">
        <v>46069</v>
      </c>
      <c r="G76" s="36">
        <v>24606.28</v>
      </c>
      <c r="H76" s="5">
        <v>46387</v>
      </c>
      <c r="I76" s="37">
        <f t="shared" si="10"/>
        <v>0</v>
      </c>
      <c r="J76" s="38">
        <f t="shared" si="7"/>
        <v>0</v>
      </c>
      <c r="K76" s="36">
        <f t="shared" si="9"/>
        <v>24606.28</v>
      </c>
      <c r="L76" s="39" t="str">
        <f t="shared" si="11"/>
        <v>Pendiente</v>
      </c>
      <c r="M76" s="40"/>
      <c r="N76" s="41"/>
    </row>
    <row r="77" spans="2:14" ht="56.25" customHeight="1" x14ac:dyDescent="0.3">
      <c r="B77" s="1">
        <f t="shared" ref="B77:B89" si="12">+B76+1</f>
        <v>68</v>
      </c>
      <c r="C77" s="33" t="s">
        <v>16</v>
      </c>
      <c r="D77" s="34" t="s">
        <v>176</v>
      </c>
      <c r="E77" s="35" t="s">
        <v>177</v>
      </c>
      <c r="F77" s="5">
        <v>46069</v>
      </c>
      <c r="G77" s="36">
        <v>57154.13</v>
      </c>
      <c r="H77" s="5">
        <v>46387</v>
      </c>
      <c r="I77" s="37">
        <f t="shared" si="10"/>
        <v>0</v>
      </c>
      <c r="J77" s="38">
        <f t="shared" si="7"/>
        <v>0</v>
      </c>
      <c r="K77" s="36">
        <f t="shared" si="9"/>
        <v>57154.13</v>
      </c>
      <c r="L77" s="39" t="str">
        <f t="shared" si="11"/>
        <v>Pendiente</v>
      </c>
      <c r="M77" s="40"/>
      <c r="N77" s="41"/>
    </row>
    <row r="78" spans="2:14" ht="51" customHeight="1" x14ac:dyDescent="0.3">
      <c r="B78" s="1">
        <f t="shared" si="12"/>
        <v>69</v>
      </c>
      <c r="C78" s="33" t="s">
        <v>65</v>
      </c>
      <c r="D78" s="34" t="s">
        <v>178</v>
      </c>
      <c r="E78" s="35" t="s">
        <v>179</v>
      </c>
      <c r="F78" s="5">
        <v>46069</v>
      </c>
      <c r="G78" s="36">
        <v>12900</v>
      </c>
      <c r="H78" s="5">
        <v>46752</v>
      </c>
      <c r="I78" s="37">
        <f t="shared" si="10"/>
        <v>0</v>
      </c>
      <c r="J78" s="38">
        <f t="shared" si="7"/>
        <v>0</v>
      </c>
      <c r="K78" s="36">
        <f t="shared" si="9"/>
        <v>12900</v>
      </c>
      <c r="L78" s="39" t="str">
        <f t="shared" si="11"/>
        <v>Pendiente</v>
      </c>
      <c r="M78" s="40"/>
      <c r="N78" s="41"/>
    </row>
    <row r="79" spans="2:14" ht="43.5" customHeight="1" x14ac:dyDescent="0.3">
      <c r="B79" s="1">
        <f t="shared" si="12"/>
        <v>70</v>
      </c>
      <c r="C79" s="33" t="s">
        <v>180</v>
      </c>
      <c r="D79" s="34" t="s">
        <v>181</v>
      </c>
      <c r="E79" s="35" t="s">
        <v>179</v>
      </c>
      <c r="F79" s="5">
        <v>46069</v>
      </c>
      <c r="G79" s="36">
        <v>12900</v>
      </c>
      <c r="H79" s="5">
        <v>46387</v>
      </c>
      <c r="I79" s="37">
        <f t="shared" si="10"/>
        <v>0</v>
      </c>
      <c r="J79" s="38">
        <f t="shared" si="7"/>
        <v>12900</v>
      </c>
      <c r="K79" s="36">
        <f t="shared" si="9"/>
        <v>0</v>
      </c>
      <c r="L79" s="39" t="str">
        <f t="shared" si="11"/>
        <v>Completo</v>
      </c>
      <c r="M79" s="40">
        <v>349</v>
      </c>
      <c r="N79" s="41">
        <v>46079</v>
      </c>
    </row>
    <row r="80" spans="2:14" ht="56.25" customHeight="1" x14ac:dyDescent="0.3">
      <c r="B80" s="1">
        <f t="shared" si="12"/>
        <v>71</v>
      </c>
      <c r="C80" s="33" t="s">
        <v>182</v>
      </c>
      <c r="D80" s="34" t="s">
        <v>183</v>
      </c>
      <c r="E80" s="35" t="s">
        <v>184</v>
      </c>
      <c r="F80" s="5">
        <v>46070</v>
      </c>
      <c r="G80" s="36">
        <v>208011.23</v>
      </c>
      <c r="H80" s="5">
        <v>46387</v>
      </c>
      <c r="I80" s="37">
        <f t="shared" si="10"/>
        <v>0</v>
      </c>
      <c r="J80" s="38">
        <f t="shared" si="7"/>
        <v>208011.23</v>
      </c>
      <c r="K80" s="36">
        <f t="shared" si="9"/>
        <v>0</v>
      </c>
      <c r="L80" s="39" t="str">
        <f t="shared" si="11"/>
        <v>Completo</v>
      </c>
      <c r="M80" s="40">
        <v>285</v>
      </c>
      <c r="N80" s="41">
        <v>46076</v>
      </c>
    </row>
    <row r="81" spans="2:15" ht="43.5" customHeight="1" x14ac:dyDescent="0.3">
      <c r="B81" s="1">
        <f t="shared" si="12"/>
        <v>72</v>
      </c>
      <c r="C81" s="33" t="s">
        <v>93</v>
      </c>
      <c r="D81" s="34" t="s">
        <v>185</v>
      </c>
      <c r="E81" s="35" t="s">
        <v>186</v>
      </c>
      <c r="F81" s="5">
        <v>46070</v>
      </c>
      <c r="G81" s="36">
        <v>47200</v>
      </c>
      <c r="H81" s="5">
        <v>46752</v>
      </c>
      <c r="I81" s="37"/>
      <c r="J81" s="38">
        <f>+G81</f>
        <v>47200</v>
      </c>
      <c r="K81" s="36">
        <v>0</v>
      </c>
      <c r="L81" s="39" t="s">
        <v>187</v>
      </c>
      <c r="M81" s="40">
        <v>303</v>
      </c>
      <c r="N81" s="41">
        <v>46076</v>
      </c>
    </row>
    <row r="82" spans="2:15" ht="43.5" customHeight="1" x14ac:dyDescent="0.3">
      <c r="B82" s="1">
        <f t="shared" si="12"/>
        <v>73</v>
      </c>
      <c r="C82" s="33" t="s">
        <v>16</v>
      </c>
      <c r="D82" s="34" t="s">
        <v>188</v>
      </c>
      <c r="E82" s="35" t="s">
        <v>189</v>
      </c>
      <c r="F82" s="5">
        <v>46071</v>
      </c>
      <c r="G82" s="36">
        <v>105832.4</v>
      </c>
      <c r="H82" s="5">
        <v>46387</v>
      </c>
      <c r="I82" s="37">
        <f t="shared" ref="I82:I113" si="13">+J82-G82+K82</f>
        <v>0</v>
      </c>
      <c r="J82" s="38">
        <f t="shared" ref="J82:J113" si="14">IF(M82&gt;0,G82,0)</f>
        <v>0</v>
      </c>
      <c r="K82" s="36">
        <f t="shared" ref="K82:K113" si="15">IF(J82&gt;0,0,G82)</f>
        <v>105832.4</v>
      </c>
      <c r="L82" s="39" t="str">
        <f t="shared" ref="L82:L113" si="16">IF(J82&gt;0,"Completo","Pendiente")</f>
        <v>Pendiente</v>
      </c>
      <c r="M82" s="40"/>
      <c r="N82" s="41"/>
      <c r="O82" s="12" t="s">
        <v>70</v>
      </c>
    </row>
    <row r="83" spans="2:15" ht="72" customHeight="1" x14ac:dyDescent="0.3">
      <c r="B83" s="1">
        <f t="shared" si="12"/>
        <v>74</v>
      </c>
      <c r="C83" s="33" t="s">
        <v>190</v>
      </c>
      <c r="D83" s="34" t="s">
        <v>191</v>
      </c>
      <c r="E83" s="35" t="s">
        <v>192</v>
      </c>
      <c r="F83" s="5">
        <v>46072</v>
      </c>
      <c r="G83" s="36">
        <v>222194</v>
      </c>
      <c r="H83" s="5">
        <v>46387</v>
      </c>
      <c r="I83" s="37">
        <f t="shared" si="13"/>
        <v>0</v>
      </c>
      <c r="J83" s="38">
        <f t="shared" si="14"/>
        <v>222194</v>
      </c>
      <c r="K83" s="36">
        <f t="shared" si="15"/>
        <v>0</v>
      </c>
      <c r="L83" s="39" t="str">
        <f t="shared" si="16"/>
        <v>Completo</v>
      </c>
      <c r="M83" s="40">
        <v>310</v>
      </c>
      <c r="N83" s="41">
        <v>46442</v>
      </c>
      <c r="O83" s="12" t="s">
        <v>70</v>
      </c>
    </row>
    <row r="84" spans="2:15" ht="60" customHeight="1" x14ac:dyDescent="0.3">
      <c r="B84" s="1">
        <f t="shared" si="12"/>
        <v>75</v>
      </c>
      <c r="C84" s="33" t="s">
        <v>193</v>
      </c>
      <c r="D84" s="34" t="s">
        <v>194</v>
      </c>
      <c r="E84" s="35" t="s">
        <v>195</v>
      </c>
      <c r="F84" s="5">
        <v>46073</v>
      </c>
      <c r="G84" s="36">
        <v>12828489.710000001</v>
      </c>
      <c r="H84" s="5">
        <v>46752</v>
      </c>
      <c r="I84" s="37">
        <f t="shared" si="13"/>
        <v>0</v>
      </c>
      <c r="J84" s="38">
        <f t="shared" si="14"/>
        <v>12828489.710000001</v>
      </c>
      <c r="K84" s="36">
        <f t="shared" si="15"/>
        <v>0</v>
      </c>
      <c r="L84" s="39" t="str">
        <f t="shared" si="16"/>
        <v>Completo</v>
      </c>
      <c r="M84" s="40">
        <v>300</v>
      </c>
      <c r="N84" s="41">
        <v>46076</v>
      </c>
    </row>
    <row r="85" spans="2:15" ht="51" customHeight="1" x14ac:dyDescent="0.3">
      <c r="B85" s="1">
        <f t="shared" si="12"/>
        <v>76</v>
      </c>
      <c r="C85" s="33" t="s">
        <v>16</v>
      </c>
      <c r="D85" s="34" t="s">
        <v>196</v>
      </c>
      <c r="E85" s="35" t="s">
        <v>197</v>
      </c>
      <c r="F85" s="5">
        <v>46076</v>
      </c>
      <c r="G85" s="36">
        <v>67021.16</v>
      </c>
      <c r="H85" s="5">
        <v>46387</v>
      </c>
      <c r="I85" s="37">
        <f t="shared" si="13"/>
        <v>0</v>
      </c>
      <c r="J85" s="38">
        <f t="shared" si="14"/>
        <v>0</v>
      </c>
      <c r="K85" s="36">
        <f t="shared" si="15"/>
        <v>67021.16</v>
      </c>
      <c r="L85" s="39" t="str">
        <f t="shared" si="16"/>
        <v>Pendiente</v>
      </c>
      <c r="M85" s="40"/>
      <c r="N85" s="41"/>
    </row>
    <row r="86" spans="2:15" ht="51.75" customHeight="1" x14ac:dyDescent="0.3">
      <c r="B86" s="1">
        <f t="shared" si="12"/>
        <v>77</v>
      </c>
      <c r="C86" s="33" t="s">
        <v>198</v>
      </c>
      <c r="D86" s="34" t="s">
        <v>199</v>
      </c>
      <c r="E86" s="35" t="s">
        <v>200</v>
      </c>
      <c r="F86" s="5">
        <v>46077</v>
      </c>
      <c r="G86" s="36">
        <v>55571065.130000003</v>
      </c>
      <c r="H86" s="5">
        <v>46387</v>
      </c>
      <c r="I86" s="37">
        <f t="shared" si="13"/>
        <v>0</v>
      </c>
      <c r="J86" s="38">
        <f t="shared" si="14"/>
        <v>55571065.130000003</v>
      </c>
      <c r="K86" s="36">
        <f t="shared" si="15"/>
        <v>0</v>
      </c>
      <c r="L86" s="39" t="str">
        <f t="shared" si="16"/>
        <v>Completo</v>
      </c>
      <c r="M86" s="40">
        <v>328</v>
      </c>
      <c r="N86" s="41">
        <v>46079</v>
      </c>
    </row>
    <row r="87" spans="2:15" ht="84" customHeight="1" x14ac:dyDescent="0.3">
      <c r="B87" s="1">
        <f t="shared" si="12"/>
        <v>78</v>
      </c>
      <c r="C87" s="33" t="s">
        <v>201</v>
      </c>
      <c r="D87" s="34" t="s">
        <v>202</v>
      </c>
      <c r="E87" s="35" t="s">
        <v>203</v>
      </c>
      <c r="F87" s="5">
        <v>46077</v>
      </c>
      <c r="G87" s="36">
        <v>206500</v>
      </c>
      <c r="H87" s="5">
        <v>46387</v>
      </c>
      <c r="I87" s="37">
        <f t="shared" si="13"/>
        <v>0</v>
      </c>
      <c r="J87" s="38">
        <f t="shared" si="14"/>
        <v>206500</v>
      </c>
      <c r="K87" s="36">
        <f t="shared" si="15"/>
        <v>0</v>
      </c>
      <c r="L87" s="39" t="str">
        <f t="shared" si="16"/>
        <v>Completo</v>
      </c>
      <c r="M87" s="40">
        <v>351</v>
      </c>
      <c r="N87" s="41">
        <v>46079</v>
      </c>
    </row>
    <row r="88" spans="2:15" ht="56.25" customHeight="1" x14ac:dyDescent="0.3">
      <c r="B88" s="1">
        <f t="shared" si="12"/>
        <v>79</v>
      </c>
      <c r="C88" s="33" t="s">
        <v>204</v>
      </c>
      <c r="D88" s="34" t="s">
        <v>205</v>
      </c>
      <c r="E88" s="35" t="s">
        <v>206</v>
      </c>
      <c r="F88" s="5">
        <v>46078</v>
      </c>
      <c r="G88" s="36">
        <v>6660764.1399999997</v>
      </c>
      <c r="H88" s="5">
        <v>46387</v>
      </c>
      <c r="I88" s="37">
        <f t="shared" si="13"/>
        <v>0</v>
      </c>
      <c r="J88" s="38">
        <f t="shared" si="14"/>
        <v>6660764.1399999997</v>
      </c>
      <c r="K88" s="36">
        <f t="shared" si="15"/>
        <v>0</v>
      </c>
      <c r="L88" s="39" t="str">
        <f t="shared" si="16"/>
        <v>Completo</v>
      </c>
      <c r="M88" s="40">
        <v>338</v>
      </c>
      <c r="N88" s="41">
        <v>46079</v>
      </c>
    </row>
    <row r="89" spans="2:15" ht="50.25" customHeight="1" x14ac:dyDescent="0.3">
      <c r="B89" s="1">
        <f t="shared" si="12"/>
        <v>80</v>
      </c>
      <c r="C89" s="33" t="s">
        <v>65</v>
      </c>
      <c r="D89" s="34" t="s">
        <v>207</v>
      </c>
      <c r="E89" s="35" t="s">
        <v>208</v>
      </c>
      <c r="F89" s="5">
        <v>46079</v>
      </c>
      <c r="G89" s="36">
        <v>12900</v>
      </c>
      <c r="H89" s="5">
        <v>46752</v>
      </c>
      <c r="I89" s="37">
        <f t="shared" si="13"/>
        <v>0</v>
      </c>
      <c r="J89" s="38">
        <f t="shared" si="14"/>
        <v>0</v>
      </c>
      <c r="K89" s="36">
        <f t="shared" si="15"/>
        <v>12900</v>
      </c>
      <c r="L89" s="39" t="str">
        <f t="shared" si="16"/>
        <v>Pendiente</v>
      </c>
      <c r="M89" s="40"/>
      <c r="N89" s="41"/>
    </row>
    <row r="90" spans="2:15" ht="38.25" customHeight="1" x14ac:dyDescent="0.3">
      <c r="B90" s="1">
        <f>+B89+1</f>
        <v>81</v>
      </c>
      <c r="C90" s="33" t="s">
        <v>16</v>
      </c>
      <c r="D90" s="34" t="s">
        <v>209</v>
      </c>
      <c r="E90" s="35" t="s">
        <v>210</v>
      </c>
      <c r="F90" s="5">
        <v>46024</v>
      </c>
      <c r="G90" s="36">
        <v>45282.879999999997</v>
      </c>
      <c r="H90" s="5">
        <v>46387</v>
      </c>
      <c r="I90" s="37">
        <f t="shared" si="13"/>
        <v>0</v>
      </c>
      <c r="J90" s="38">
        <f t="shared" si="14"/>
        <v>45282.879999999997</v>
      </c>
      <c r="K90" s="36">
        <f t="shared" si="15"/>
        <v>0</v>
      </c>
      <c r="L90" s="39" t="str">
        <f t="shared" si="16"/>
        <v>Completo</v>
      </c>
      <c r="M90" s="40">
        <v>5180</v>
      </c>
      <c r="N90" s="41">
        <v>46009</v>
      </c>
    </row>
    <row r="91" spans="2:15" ht="38.25" customHeight="1" x14ac:dyDescent="0.3">
      <c r="B91" s="1">
        <f t="shared" ref="B91:B95" si="17">+B90+1</f>
        <v>82</v>
      </c>
      <c r="C91" s="33" t="s">
        <v>51</v>
      </c>
      <c r="D91" s="34" t="s">
        <v>211</v>
      </c>
      <c r="E91" s="35" t="s">
        <v>212</v>
      </c>
      <c r="F91" s="5">
        <v>46079</v>
      </c>
      <c r="G91" s="36">
        <v>86612</v>
      </c>
      <c r="H91" s="5">
        <v>46387</v>
      </c>
      <c r="I91" s="37">
        <f t="shared" si="13"/>
        <v>0</v>
      </c>
      <c r="J91" s="38">
        <f t="shared" si="14"/>
        <v>0</v>
      </c>
      <c r="K91" s="36">
        <f t="shared" si="15"/>
        <v>86612</v>
      </c>
      <c r="L91" s="39" t="str">
        <f t="shared" si="16"/>
        <v>Pendiente</v>
      </c>
      <c r="M91" s="40"/>
      <c r="N91" s="41"/>
    </row>
    <row r="92" spans="2:15" ht="33" x14ac:dyDescent="0.3">
      <c r="B92" s="1">
        <f t="shared" si="17"/>
        <v>83</v>
      </c>
      <c r="C92" s="33" t="s">
        <v>51</v>
      </c>
      <c r="D92" s="34" t="s">
        <v>213</v>
      </c>
      <c r="E92" s="35" t="s">
        <v>214</v>
      </c>
      <c r="F92" s="5">
        <v>46079</v>
      </c>
      <c r="G92" s="36">
        <v>89916</v>
      </c>
      <c r="H92" s="5">
        <v>46387</v>
      </c>
      <c r="I92" s="37">
        <f t="shared" si="13"/>
        <v>0</v>
      </c>
      <c r="J92" s="38">
        <f t="shared" si="14"/>
        <v>0</v>
      </c>
      <c r="K92" s="36">
        <f t="shared" si="15"/>
        <v>89916</v>
      </c>
      <c r="L92" s="39" t="str">
        <f t="shared" si="16"/>
        <v>Pendiente</v>
      </c>
      <c r="M92" s="40"/>
      <c r="N92" s="41"/>
    </row>
    <row r="93" spans="2:15" ht="62.25" customHeight="1" x14ac:dyDescent="0.3">
      <c r="B93" s="1">
        <f t="shared" si="17"/>
        <v>84</v>
      </c>
      <c r="C93" s="33" t="s">
        <v>215</v>
      </c>
      <c r="D93" s="34" t="s">
        <v>216</v>
      </c>
      <c r="E93" s="35" t="s">
        <v>217</v>
      </c>
      <c r="F93" s="5">
        <v>46362</v>
      </c>
      <c r="G93" s="36">
        <v>11524.77</v>
      </c>
      <c r="H93" s="5">
        <v>46387</v>
      </c>
      <c r="I93" s="37">
        <f t="shared" si="13"/>
        <v>0</v>
      </c>
      <c r="J93" s="38">
        <f t="shared" si="14"/>
        <v>11524.77</v>
      </c>
      <c r="K93" s="36">
        <f t="shared" si="15"/>
        <v>0</v>
      </c>
      <c r="L93" s="39" t="str">
        <f t="shared" si="16"/>
        <v>Completo</v>
      </c>
      <c r="M93" s="40">
        <v>253</v>
      </c>
      <c r="N93" s="41">
        <v>46070</v>
      </c>
    </row>
    <row r="94" spans="2:15" hidden="1" x14ac:dyDescent="0.3">
      <c r="B94" s="1">
        <f t="shared" si="17"/>
        <v>85</v>
      </c>
      <c r="C94" s="33"/>
      <c r="D94" s="34"/>
      <c r="E94" s="35"/>
      <c r="G94" s="36"/>
      <c r="H94" s="5"/>
      <c r="I94" s="37">
        <f t="shared" si="13"/>
        <v>0</v>
      </c>
      <c r="J94" s="38">
        <f t="shared" si="14"/>
        <v>0</v>
      </c>
      <c r="K94" s="36">
        <f t="shared" si="15"/>
        <v>0</v>
      </c>
      <c r="L94" s="39" t="str">
        <f t="shared" si="16"/>
        <v>Pendiente</v>
      </c>
      <c r="M94" s="40"/>
      <c r="N94" s="41"/>
    </row>
    <row r="95" spans="2:15" hidden="1" x14ac:dyDescent="0.3">
      <c r="B95" s="1">
        <f t="shared" si="17"/>
        <v>86</v>
      </c>
      <c r="C95" s="33"/>
      <c r="D95" s="34"/>
      <c r="E95" s="35"/>
      <c r="G95" s="36"/>
      <c r="H95" s="5"/>
      <c r="I95" s="37">
        <f t="shared" si="13"/>
        <v>0</v>
      </c>
      <c r="J95" s="38">
        <f t="shared" si="14"/>
        <v>0</v>
      </c>
      <c r="K95" s="36">
        <f t="shared" si="15"/>
        <v>0</v>
      </c>
      <c r="L95" s="39" t="str">
        <f t="shared" si="16"/>
        <v>Pendiente</v>
      </c>
      <c r="M95" s="40"/>
      <c r="N95" s="41"/>
    </row>
    <row r="96" spans="2:15" hidden="1" x14ac:dyDescent="0.3">
      <c r="B96" s="1">
        <f t="shared" ref="B96:B154" si="18">+B95+1</f>
        <v>87</v>
      </c>
      <c r="C96" s="33"/>
      <c r="D96" s="34"/>
      <c r="E96" s="35"/>
      <c r="G96" s="36"/>
      <c r="H96" s="5"/>
      <c r="I96" s="37">
        <f t="shared" si="13"/>
        <v>0</v>
      </c>
      <c r="J96" s="38">
        <f t="shared" si="14"/>
        <v>0</v>
      </c>
      <c r="K96" s="36">
        <f t="shared" si="15"/>
        <v>0</v>
      </c>
      <c r="L96" s="39" t="str">
        <f t="shared" si="16"/>
        <v>Pendiente</v>
      </c>
      <c r="M96" s="40"/>
      <c r="N96" s="41"/>
    </row>
    <row r="97" spans="2:14" hidden="1" x14ac:dyDescent="0.3">
      <c r="B97" s="1">
        <f t="shared" si="18"/>
        <v>88</v>
      </c>
      <c r="C97" s="33"/>
      <c r="D97" s="34"/>
      <c r="E97" s="35"/>
      <c r="G97" s="36"/>
      <c r="H97" s="5"/>
      <c r="I97" s="37">
        <f t="shared" si="13"/>
        <v>0</v>
      </c>
      <c r="J97" s="38">
        <f t="shared" si="14"/>
        <v>0</v>
      </c>
      <c r="K97" s="36">
        <f t="shared" si="15"/>
        <v>0</v>
      </c>
      <c r="L97" s="39" t="str">
        <f t="shared" si="16"/>
        <v>Pendiente</v>
      </c>
      <c r="M97" s="40"/>
      <c r="N97" s="41"/>
    </row>
    <row r="98" spans="2:14" hidden="1" x14ac:dyDescent="0.3">
      <c r="B98" s="1">
        <f t="shared" si="18"/>
        <v>89</v>
      </c>
      <c r="C98" s="33"/>
      <c r="D98" s="34"/>
      <c r="E98" s="35"/>
      <c r="G98" s="36"/>
      <c r="H98" s="5"/>
      <c r="I98" s="37">
        <f t="shared" si="13"/>
        <v>0</v>
      </c>
      <c r="J98" s="38">
        <f t="shared" si="14"/>
        <v>0</v>
      </c>
      <c r="K98" s="36">
        <f t="shared" si="15"/>
        <v>0</v>
      </c>
      <c r="L98" s="39" t="str">
        <f t="shared" si="16"/>
        <v>Pendiente</v>
      </c>
      <c r="M98" s="40"/>
      <c r="N98" s="41"/>
    </row>
    <row r="99" spans="2:14" hidden="1" x14ac:dyDescent="0.3">
      <c r="B99" s="1">
        <f t="shared" si="18"/>
        <v>90</v>
      </c>
      <c r="C99" s="33"/>
      <c r="D99" s="34"/>
      <c r="E99" s="35"/>
      <c r="G99" s="36"/>
      <c r="H99" s="5"/>
      <c r="I99" s="37">
        <f t="shared" si="13"/>
        <v>0</v>
      </c>
      <c r="J99" s="38">
        <f t="shared" si="14"/>
        <v>0</v>
      </c>
      <c r="K99" s="36">
        <f t="shared" si="15"/>
        <v>0</v>
      </c>
      <c r="L99" s="39" t="str">
        <f t="shared" si="16"/>
        <v>Pendiente</v>
      </c>
      <c r="M99" s="42"/>
      <c r="N99" s="41"/>
    </row>
    <row r="100" spans="2:14" hidden="1" x14ac:dyDescent="0.3">
      <c r="B100" s="1">
        <f t="shared" si="18"/>
        <v>91</v>
      </c>
      <c r="C100" s="33"/>
      <c r="D100" s="34"/>
      <c r="E100" s="35"/>
      <c r="G100" s="36"/>
      <c r="H100" s="5"/>
      <c r="I100" s="37">
        <f t="shared" si="13"/>
        <v>0</v>
      </c>
      <c r="J100" s="38">
        <f t="shared" si="14"/>
        <v>0</v>
      </c>
      <c r="K100" s="36">
        <f t="shared" si="15"/>
        <v>0</v>
      </c>
      <c r="L100" s="39" t="str">
        <f t="shared" si="16"/>
        <v>Pendiente</v>
      </c>
      <c r="M100" s="40"/>
      <c r="N100" s="41"/>
    </row>
    <row r="101" spans="2:14" hidden="1" x14ac:dyDescent="0.3">
      <c r="B101" s="1">
        <f t="shared" si="18"/>
        <v>92</v>
      </c>
      <c r="C101" s="33"/>
      <c r="D101" s="34"/>
      <c r="E101" s="35"/>
      <c r="G101" s="36"/>
      <c r="H101" s="5"/>
      <c r="I101" s="37">
        <f t="shared" si="13"/>
        <v>0</v>
      </c>
      <c r="J101" s="38">
        <f t="shared" si="14"/>
        <v>0</v>
      </c>
      <c r="K101" s="36">
        <f t="shared" si="15"/>
        <v>0</v>
      </c>
      <c r="L101" s="39" t="str">
        <f t="shared" si="16"/>
        <v>Pendiente</v>
      </c>
      <c r="M101" s="40"/>
      <c r="N101" s="41"/>
    </row>
    <row r="102" spans="2:14" hidden="1" x14ac:dyDescent="0.3">
      <c r="B102" s="1">
        <f t="shared" si="18"/>
        <v>93</v>
      </c>
      <c r="C102" s="33"/>
      <c r="D102" s="34"/>
      <c r="E102" s="35"/>
      <c r="G102" s="36"/>
      <c r="H102" s="5"/>
      <c r="I102" s="37">
        <f t="shared" si="13"/>
        <v>0</v>
      </c>
      <c r="J102" s="38">
        <f t="shared" si="14"/>
        <v>0</v>
      </c>
      <c r="K102" s="36">
        <f t="shared" si="15"/>
        <v>0</v>
      </c>
      <c r="L102" s="39" t="str">
        <f t="shared" si="16"/>
        <v>Pendiente</v>
      </c>
      <c r="M102" s="40"/>
      <c r="N102" s="41"/>
    </row>
    <row r="103" spans="2:14" hidden="1" x14ac:dyDescent="0.3">
      <c r="B103" s="1">
        <f t="shared" si="18"/>
        <v>94</v>
      </c>
      <c r="C103" s="33"/>
      <c r="D103" s="34"/>
      <c r="E103" s="35"/>
      <c r="G103" s="36"/>
      <c r="H103" s="5"/>
      <c r="I103" s="37">
        <f t="shared" si="13"/>
        <v>0</v>
      </c>
      <c r="J103" s="38">
        <f t="shared" si="14"/>
        <v>0</v>
      </c>
      <c r="K103" s="36">
        <f t="shared" si="15"/>
        <v>0</v>
      </c>
      <c r="L103" s="39" t="str">
        <f t="shared" si="16"/>
        <v>Pendiente</v>
      </c>
      <c r="M103" s="40"/>
      <c r="N103" s="41"/>
    </row>
    <row r="104" spans="2:14" hidden="1" x14ac:dyDescent="0.3">
      <c r="B104" s="1">
        <f t="shared" si="18"/>
        <v>95</v>
      </c>
      <c r="C104" s="33"/>
      <c r="D104" s="34"/>
      <c r="E104" s="35"/>
      <c r="G104" s="36"/>
      <c r="H104" s="5"/>
      <c r="I104" s="37">
        <f t="shared" si="13"/>
        <v>0</v>
      </c>
      <c r="J104" s="38">
        <f t="shared" si="14"/>
        <v>0</v>
      </c>
      <c r="K104" s="36">
        <f t="shared" si="15"/>
        <v>0</v>
      </c>
      <c r="L104" s="39" t="str">
        <f t="shared" si="16"/>
        <v>Pendiente</v>
      </c>
      <c r="M104" s="40"/>
      <c r="N104" s="41"/>
    </row>
    <row r="105" spans="2:14" hidden="1" x14ac:dyDescent="0.3">
      <c r="B105" s="1">
        <f t="shared" si="18"/>
        <v>96</v>
      </c>
      <c r="C105" s="33"/>
      <c r="D105" s="34"/>
      <c r="E105" s="35"/>
      <c r="G105" s="36"/>
      <c r="H105" s="5"/>
      <c r="I105" s="37">
        <f t="shared" si="13"/>
        <v>0</v>
      </c>
      <c r="J105" s="38">
        <f t="shared" si="14"/>
        <v>0</v>
      </c>
      <c r="K105" s="36">
        <f t="shared" si="15"/>
        <v>0</v>
      </c>
      <c r="L105" s="39" t="str">
        <f t="shared" si="16"/>
        <v>Pendiente</v>
      </c>
      <c r="M105" s="40"/>
      <c r="N105" s="41"/>
    </row>
    <row r="106" spans="2:14" hidden="1" x14ac:dyDescent="0.3">
      <c r="B106" s="1">
        <f t="shared" si="18"/>
        <v>97</v>
      </c>
      <c r="C106" s="33"/>
      <c r="D106" s="34"/>
      <c r="E106" s="35"/>
      <c r="G106" s="36"/>
      <c r="H106" s="5"/>
      <c r="I106" s="37">
        <f t="shared" si="13"/>
        <v>0</v>
      </c>
      <c r="J106" s="38">
        <f t="shared" si="14"/>
        <v>0</v>
      </c>
      <c r="K106" s="36">
        <f t="shared" si="15"/>
        <v>0</v>
      </c>
      <c r="L106" s="39" t="str">
        <f t="shared" si="16"/>
        <v>Pendiente</v>
      </c>
      <c r="M106" s="40"/>
      <c r="N106" s="41"/>
    </row>
    <row r="107" spans="2:14" hidden="1" x14ac:dyDescent="0.3">
      <c r="B107" s="1">
        <f t="shared" si="18"/>
        <v>98</v>
      </c>
      <c r="C107" s="33"/>
      <c r="D107" s="34"/>
      <c r="E107" s="35"/>
      <c r="G107" s="36"/>
      <c r="H107" s="5"/>
      <c r="I107" s="37">
        <f t="shared" si="13"/>
        <v>0</v>
      </c>
      <c r="J107" s="38">
        <f t="shared" si="14"/>
        <v>0</v>
      </c>
      <c r="K107" s="36">
        <f t="shared" si="15"/>
        <v>0</v>
      </c>
      <c r="L107" s="39" t="str">
        <f t="shared" si="16"/>
        <v>Pendiente</v>
      </c>
      <c r="M107" s="40"/>
      <c r="N107" s="41"/>
    </row>
    <row r="108" spans="2:14" hidden="1" x14ac:dyDescent="0.3">
      <c r="B108" s="1">
        <f t="shared" si="18"/>
        <v>99</v>
      </c>
      <c r="C108" s="33"/>
      <c r="D108" s="34"/>
      <c r="E108" s="35"/>
      <c r="G108" s="36"/>
      <c r="H108" s="5"/>
      <c r="I108" s="37">
        <f t="shared" si="13"/>
        <v>0</v>
      </c>
      <c r="J108" s="38">
        <f t="shared" si="14"/>
        <v>0</v>
      </c>
      <c r="K108" s="36">
        <f t="shared" si="15"/>
        <v>0</v>
      </c>
      <c r="L108" s="39" t="str">
        <f t="shared" si="16"/>
        <v>Pendiente</v>
      </c>
      <c r="M108" s="40"/>
      <c r="N108" s="41"/>
    </row>
    <row r="109" spans="2:14" hidden="1" x14ac:dyDescent="0.3">
      <c r="B109" s="1">
        <f t="shared" si="18"/>
        <v>100</v>
      </c>
      <c r="C109" s="33"/>
      <c r="D109" s="34"/>
      <c r="E109" s="35"/>
      <c r="G109" s="36"/>
      <c r="H109" s="5"/>
      <c r="I109" s="37">
        <f t="shared" si="13"/>
        <v>0</v>
      </c>
      <c r="J109" s="38">
        <f t="shared" si="14"/>
        <v>0</v>
      </c>
      <c r="K109" s="36">
        <f t="shared" si="15"/>
        <v>0</v>
      </c>
      <c r="L109" s="39" t="str">
        <f t="shared" si="16"/>
        <v>Pendiente</v>
      </c>
      <c r="M109" s="40"/>
      <c r="N109" s="41"/>
    </row>
    <row r="110" spans="2:14" hidden="1" x14ac:dyDescent="0.3">
      <c r="B110" s="1">
        <f t="shared" si="18"/>
        <v>101</v>
      </c>
      <c r="C110" s="33"/>
      <c r="D110" s="34"/>
      <c r="E110" s="35"/>
      <c r="G110" s="36"/>
      <c r="H110" s="5"/>
      <c r="I110" s="37">
        <f t="shared" si="13"/>
        <v>0</v>
      </c>
      <c r="J110" s="38">
        <f t="shared" si="14"/>
        <v>0</v>
      </c>
      <c r="K110" s="36">
        <f t="shared" si="15"/>
        <v>0</v>
      </c>
      <c r="L110" s="39" t="str">
        <f t="shared" si="16"/>
        <v>Pendiente</v>
      </c>
      <c r="M110" s="40"/>
      <c r="N110" s="41"/>
    </row>
    <row r="111" spans="2:14" hidden="1" x14ac:dyDescent="0.3">
      <c r="B111" s="1">
        <f t="shared" si="18"/>
        <v>102</v>
      </c>
      <c r="C111" s="33"/>
      <c r="D111" s="34"/>
      <c r="E111" s="35"/>
      <c r="G111" s="36"/>
      <c r="H111" s="5"/>
      <c r="I111" s="37">
        <f t="shared" si="13"/>
        <v>0</v>
      </c>
      <c r="J111" s="38">
        <f t="shared" si="14"/>
        <v>0</v>
      </c>
      <c r="K111" s="36">
        <f t="shared" si="15"/>
        <v>0</v>
      </c>
      <c r="L111" s="39" t="str">
        <f t="shared" si="16"/>
        <v>Pendiente</v>
      </c>
      <c r="M111" s="40"/>
      <c r="N111" s="41"/>
    </row>
    <row r="112" spans="2:14" hidden="1" x14ac:dyDescent="0.3">
      <c r="B112" s="1">
        <f t="shared" si="18"/>
        <v>103</v>
      </c>
      <c r="C112" s="33"/>
      <c r="D112" s="34"/>
      <c r="E112" s="35"/>
      <c r="G112" s="36"/>
      <c r="H112" s="5"/>
      <c r="I112" s="37">
        <f t="shared" si="13"/>
        <v>0</v>
      </c>
      <c r="J112" s="38">
        <f t="shared" si="14"/>
        <v>0</v>
      </c>
      <c r="K112" s="36">
        <f t="shared" si="15"/>
        <v>0</v>
      </c>
      <c r="L112" s="39" t="str">
        <f t="shared" si="16"/>
        <v>Pendiente</v>
      </c>
      <c r="M112" s="40"/>
      <c r="N112" s="41"/>
    </row>
    <row r="113" spans="2:14" hidden="1" x14ac:dyDescent="0.3">
      <c r="B113" s="1">
        <f t="shared" si="18"/>
        <v>104</v>
      </c>
      <c r="C113" s="33"/>
      <c r="D113" s="34"/>
      <c r="E113" s="35"/>
      <c r="G113" s="36"/>
      <c r="H113" s="5"/>
      <c r="I113" s="37">
        <f t="shared" si="13"/>
        <v>0</v>
      </c>
      <c r="J113" s="38">
        <f t="shared" si="14"/>
        <v>0</v>
      </c>
      <c r="K113" s="36">
        <f t="shared" si="15"/>
        <v>0</v>
      </c>
      <c r="L113" s="39" t="str">
        <f t="shared" si="16"/>
        <v>Pendiente</v>
      </c>
      <c r="M113" s="40"/>
      <c r="N113" s="41"/>
    </row>
    <row r="114" spans="2:14" hidden="1" x14ac:dyDescent="0.3">
      <c r="B114" s="1">
        <f t="shared" si="18"/>
        <v>105</v>
      </c>
      <c r="C114" s="33"/>
      <c r="D114" s="34"/>
      <c r="E114" s="35"/>
      <c r="G114" s="36"/>
      <c r="H114" s="5"/>
      <c r="I114" s="37">
        <f t="shared" ref="I114:I145" si="19">+J114-G114+K114</f>
        <v>0</v>
      </c>
      <c r="J114" s="38">
        <f t="shared" ref="J114:J145" si="20">IF(M114&gt;0,G114,0)</f>
        <v>0</v>
      </c>
      <c r="K114" s="36">
        <f t="shared" ref="K114:K145" si="21">IF(J114&gt;0,0,G114)</f>
        <v>0</v>
      </c>
      <c r="L114" s="39" t="str">
        <f t="shared" ref="L114:L145" si="22">IF(J114&gt;0,"Completo","Pendiente")</f>
        <v>Pendiente</v>
      </c>
      <c r="M114" s="40"/>
      <c r="N114" s="41"/>
    </row>
    <row r="115" spans="2:14" hidden="1" x14ac:dyDescent="0.3">
      <c r="B115" s="1">
        <f t="shared" si="18"/>
        <v>106</v>
      </c>
      <c r="C115" s="33"/>
      <c r="D115" s="34"/>
      <c r="E115" s="35"/>
      <c r="G115" s="36"/>
      <c r="H115" s="5"/>
      <c r="I115" s="37">
        <f t="shared" si="19"/>
        <v>0</v>
      </c>
      <c r="J115" s="38">
        <f t="shared" si="20"/>
        <v>0</v>
      </c>
      <c r="K115" s="36">
        <f t="shared" si="21"/>
        <v>0</v>
      </c>
      <c r="L115" s="39" t="str">
        <f t="shared" si="22"/>
        <v>Pendiente</v>
      </c>
      <c r="M115" s="40"/>
      <c r="N115" s="41"/>
    </row>
    <row r="116" spans="2:14" hidden="1" x14ac:dyDescent="0.3">
      <c r="B116" s="1">
        <f t="shared" si="18"/>
        <v>107</v>
      </c>
      <c r="C116" s="33"/>
      <c r="D116" s="34"/>
      <c r="E116" s="35"/>
      <c r="G116" s="36"/>
      <c r="H116" s="5"/>
      <c r="I116" s="37">
        <f t="shared" si="19"/>
        <v>0</v>
      </c>
      <c r="J116" s="38">
        <f t="shared" si="20"/>
        <v>0</v>
      </c>
      <c r="K116" s="36">
        <f t="shared" si="21"/>
        <v>0</v>
      </c>
      <c r="L116" s="39" t="str">
        <f t="shared" si="22"/>
        <v>Pendiente</v>
      </c>
      <c r="M116" s="40"/>
      <c r="N116" s="41"/>
    </row>
    <row r="117" spans="2:14" hidden="1" x14ac:dyDescent="0.3">
      <c r="B117" s="1">
        <f t="shared" si="18"/>
        <v>108</v>
      </c>
      <c r="C117" s="33"/>
      <c r="D117" s="34"/>
      <c r="E117" s="35"/>
      <c r="G117" s="36"/>
      <c r="H117" s="5"/>
      <c r="I117" s="37">
        <f t="shared" si="19"/>
        <v>0</v>
      </c>
      <c r="J117" s="38">
        <f t="shared" si="20"/>
        <v>0</v>
      </c>
      <c r="K117" s="36">
        <f t="shared" si="21"/>
        <v>0</v>
      </c>
      <c r="L117" s="39" t="str">
        <f t="shared" si="22"/>
        <v>Pendiente</v>
      </c>
      <c r="M117" s="40"/>
      <c r="N117" s="41"/>
    </row>
    <row r="118" spans="2:14" hidden="1" x14ac:dyDescent="0.3">
      <c r="B118" s="1">
        <f t="shared" si="18"/>
        <v>109</v>
      </c>
      <c r="C118" s="33"/>
      <c r="D118" s="34"/>
      <c r="E118" s="35"/>
      <c r="G118" s="36"/>
      <c r="H118" s="5"/>
      <c r="I118" s="37">
        <f t="shared" si="19"/>
        <v>0</v>
      </c>
      <c r="J118" s="38">
        <f t="shared" si="20"/>
        <v>0</v>
      </c>
      <c r="K118" s="36">
        <f t="shared" si="21"/>
        <v>0</v>
      </c>
      <c r="L118" s="39" t="str">
        <f t="shared" si="22"/>
        <v>Pendiente</v>
      </c>
      <c r="M118" s="40"/>
      <c r="N118" s="41"/>
    </row>
    <row r="119" spans="2:14" hidden="1" x14ac:dyDescent="0.3">
      <c r="B119" s="1">
        <f t="shared" si="18"/>
        <v>110</v>
      </c>
      <c r="C119" s="33"/>
      <c r="D119" s="34"/>
      <c r="E119" s="35"/>
      <c r="G119" s="36"/>
      <c r="H119" s="5"/>
      <c r="I119" s="37">
        <f t="shared" si="19"/>
        <v>0</v>
      </c>
      <c r="J119" s="38">
        <f t="shared" si="20"/>
        <v>0</v>
      </c>
      <c r="K119" s="36">
        <f t="shared" si="21"/>
        <v>0</v>
      </c>
      <c r="L119" s="39" t="str">
        <f t="shared" si="22"/>
        <v>Pendiente</v>
      </c>
      <c r="M119" s="40"/>
      <c r="N119" s="41"/>
    </row>
    <row r="120" spans="2:14" hidden="1" x14ac:dyDescent="0.3">
      <c r="B120" s="1">
        <f t="shared" si="18"/>
        <v>111</v>
      </c>
      <c r="C120" s="33"/>
      <c r="D120" s="34"/>
      <c r="E120" s="35"/>
      <c r="G120" s="36"/>
      <c r="H120" s="5"/>
      <c r="I120" s="37">
        <f t="shared" si="19"/>
        <v>0</v>
      </c>
      <c r="J120" s="38">
        <f t="shared" si="20"/>
        <v>0</v>
      </c>
      <c r="K120" s="36">
        <f t="shared" si="21"/>
        <v>0</v>
      </c>
      <c r="L120" s="39" t="str">
        <f t="shared" si="22"/>
        <v>Pendiente</v>
      </c>
      <c r="M120" s="40"/>
      <c r="N120" s="41"/>
    </row>
    <row r="121" spans="2:14" hidden="1" x14ac:dyDescent="0.3">
      <c r="B121" s="1">
        <f t="shared" si="18"/>
        <v>112</v>
      </c>
      <c r="C121" s="33"/>
      <c r="D121" s="34"/>
      <c r="E121" s="35"/>
      <c r="G121" s="36"/>
      <c r="H121" s="5"/>
      <c r="I121" s="37">
        <f t="shared" si="19"/>
        <v>0</v>
      </c>
      <c r="J121" s="38">
        <f t="shared" si="20"/>
        <v>0</v>
      </c>
      <c r="K121" s="36">
        <f t="shared" si="21"/>
        <v>0</v>
      </c>
      <c r="L121" s="39" t="str">
        <f t="shared" si="22"/>
        <v>Pendiente</v>
      </c>
      <c r="M121" s="40"/>
      <c r="N121" s="41"/>
    </row>
    <row r="122" spans="2:14" hidden="1" x14ac:dyDescent="0.3">
      <c r="B122" s="1">
        <f t="shared" si="18"/>
        <v>113</v>
      </c>
      <c r="C122" s="33"/>
      <c r="D122" s="34"/>
      <c r="E122" s="35"/>
      <c r="G122" s="36"/>
      <c r="H122" s="5"/>
      <c r="I122" s="37">
        <f t="shared" si="19"/>
        <v>0</v>
      </c>
      <c r="J122" s="38">
        <f t="shared" si="20"/>
        <v>0</v>
      </c>
      <c r="K122" s="36">
        <f t="shared" si="21"/>
        <v>0</v>
      </c>
      <c r="L122" s="39" t="str">
        <f t="shared" si="22"/>
        <v>Pendiente</v>
      </c>
      <c r="M122" s="40"/>
      <c r="N122" s="41"/>
    </row>
    <row r="123" spans="2:14" hidden="1" x14ac:dyDescent="0.3">
      <c r="B123" s="1">
        <f t="shared" si="18"/>
        <v>114</v>
      </c>
      <c r="C123" s="33"/>
      <c r="D123" s="34"/>
      <c r="E123" s="35"/>
      <c r="G123" s="36"/>
      <c r="H123" s="5"/>
      <c r="I123" s="37">
        <f t="shared" si="19"/>
        <v>0</v>
      </c>
      <c r="J123" s="38">
        <f t="shared" si="20"/>
        <v>0</v>
      </c>
      <c r="K123" s="36">
        <f t="shared" si="21"/>
        <v>0</v>
      </c>
      <c r="L123" s="39" t="str">
        <f t="shared" si="22"/>
        <v>Pendiente</v>
      </c>
      <c r="M123" s="40"/>
      <c r="N123" s="41"/>
    </row>
    <row r="124" spans="2:14" hidden="1" x14ac:dyDescent="0.3">
      <c r="B124" s="1">
        <f t="shared" si="18"/>
        <v>115</v>
      </c>
      <c r="C124" s="33"/>
      <c r="D124" s="34"/>
      <c r="E124" s="35"/>
      <c r="G124" s="36"/>
      <c r="H124" s="5"/>
      <c r="I124" s="37">
        <f t="shared" si="19"/>
        <v>0</v>
      </c>
      <c r="J124" s="38">
        <f t="shared" si="20"/>
        <v>0</v>
      </c>
      <c r="K124" s="36">
        <f t="shared" si="21"/>
        <v>0</v>
      </c>
      <c r="L124" s="39" t="str">
        <f t="shared" si="22"/>
        <v>Pendiente</v>
      </c>
      <c r="M124" s="40"/>
      <c r="N124" s="41"/>
    </row>
    <row r="125" spans="2:14" hidden="1" x14ac:dyDescent="0.3">
      <c r="B125" s="1">
        <f t="shared" si="18"/>
        <v>116</v>
      </c>
      <c r="C125" s="33"/>
      <c r="D125" s="34"/>
      <c r="E125" s="35"/>
      <c r="G125" s="36"/>
      <c r="H125" s="5"/>
      <c r="I125" s="37">
        <f t="shared" si="19"/>
        <v>0</v>
      </c>
      <c r="J125" s="38">
        <f t="shared" si="20"/>
        <v>0</v>
      </c>
      <c r="K125" s="36">
        <f t="shared" si="21"/>
        <v>0</v>
      </c>
      <c r="L125" s="39" t="str">
        <f t="shared" si="22"/>
        <v>Pendiente</v>
      </c>
      <c r="M125" s="40"/>
      <c r="N125" s="41"/>
    </row>
    <row r="126" spans="2:14" hidden="1" x14ac:dyDescent="0.3">
      <c r="B126" s="1">
        <f t="shared" si="18"/>
        <v>117</v>
      </c>
      <c r="C126" s="33"/>
      <c r="D126" s="34"/>
      <c r="E126" s="35"/>
      <c r="G126" s="36"/>
      <c r="H126" s="5"/>
      <c r="I126" s="37">
        <f t="shared" si="19"/>
        <v>0</v>
      </c>
      <c r="J126" s="38">
        <f t="shared" si="20"/>
        <v>0</v>
      </c>
      <c r="K126" s="36">
        <f t="shared" si="21"/>
        <v>0</v>
      </c>
      <c r="L126" s="39" t="str">
        <f t="shared" si="22"/>
        <v>Pendiente</v>
      </c>
      <c r="M126" s="40"/>
      <c r="N126" s="41"/>
    </row>
    <row r="127" spans="2:14" hidden="1" x14ac:dyDescent="0.3">
      <c r="B127" s="1">
        <f t="shared" si="18"/>
        <v>118</v>
      </c>
      <c r="C127" s="33"/>
      <c r="D127" s="34"/>
      <c r="E127" s="35"/>
      <c r="G127" s="36"/>
      <c r="H127" s="5"/>
      <c r="I127" s="37">
        <f t="shared" si="19"/>
        <v>0</v>
      </c>
      <c r="J127" s="38">
        <f t="shared" si="20"/>
        <v>0</v>
      </c>
      <c r="K127" s="36">
        <f t="shared" si="21"/>
        <v>0</v>
      </c>
      <c r="L127" s="39" t="str">
        <f t="shared" si="22"/>
        <v>Pendiente</v>
      </c>
      <c r="M127" s="40"/>
      <c r="N127" s="41"/>
    </row>
    <row r="128" spans="2:14" hidden="1" x14ac:dyDescent="0.3">
      <c r="B128" s="1">
        <f t="shared" si="18"/>
        <v>119</v>
      </c>
      <c r="C128" s="33"/>
      <c r="D128" s="34"/>
      <c r="E128" s="35"/>
      <c r="G128" s="36"/>
      <c r="H128" s="5"/>
      <c r="I128" s="37">
        <f t="shared" si="19"/>
        <v>0</v>
      </c>
      <c r="J128" s="38">
        <f t="shared" si="20"/>
        <v>0</v>
      </c>
      <c r="K128" s="36">
        <f t="shared" si="21"/>
        <v>0</v>
      </c>
      <c r="L128" s="39" t="str">
        <f t="shared" si="22"/>
        <v>Pendiente</v>
      </c>
      <c r="M128" s="40"/>
      <c r="N128" s="41"/>
    </row>
    <row r="129" spans="2:14" hidden="1" x14ac:dyDescent="0.3">
      <c r="B129" s="1">
        <f t="shared" si="18"/>
        <v>120</v>
      </c>
      <c r="C129" s="33"/>
      <c r="D129" s="34"/>
      <c r="E129" s="35"/>
      <c r="G129" s="36"/>
      <c r="H129" s="5"/>
      <c r="I129" s="37">
        <f t="shared" si="19"/>
        <v>0</v>
      </c>
      <c r="J129" s="38">
        <f t="shared" si="20"/>
        <v>0</v>
      </c>
      <c r="K129" s="36">
        <f t="shared" si="21"/>
        <v>0</v>
      </c>
      <c r="L129" s="39" t="str">
        <f t="shared" si="22"/>
        <v>Pendiente</v>
      </c>
      <c r="M129" s="40"/>
      <c r="N129" s="41"/>
    </row>
    <row r="130" spans="2:14" hidden="1" x14ac:dyDescent="0.3">
      <c r="B130" s="1">
        <f t="shared" si="18"/>
        <v>121</v>
      </c>
      <c r="C130" s="33"/>
      <c r="D130" s="34"/>
      <c r="E130" s="35"/>
      <c r="G130" s="36"/>
      <c r="H130" s="5"/>
      <c r="I130" s="37">
        <f t="shared" si="19"/>
        <v>0</v>
      </c>
      <c r="J130" s="38">
        <f t="shared" si="20"/>
        <v>0</v>
      </c>
      <c r="K130" s="36">
        <f t="shared" si="21"/>
        <v>0</v>
      </c>
      <c r="L130" s="39" t="str">
        <f t="shared" si="22"/>
        <v>Pendiente</v>
      </c>
      <c r="M130" s="40"/>
      <c r="N130" s="41"/>
    </row>
    <row r="131" spans="2:14" hidden="1" x14ac:dyDescent="0.3">
      <c r="B131" s="1">
        <f t="shared" si="18"/>
        <v>122</v>
      </c>
      <c r="C131" s="33"/>
      <c r="D131" s="34"/>
      <c r="E131" s="35"/>
      <c r="G131" s="36"/>
      <c r="H131" s="5"/>
      <c r="I131" s="37">
        <f t="shared" si="19"/>
        <v>0</v>
      </c>
      <c r="J131" s="38">
        <f t="shared" si="20"/>
        <v>0</v>
      </c>
      <c r="K131" s="36">
        <f t="shared" si="21"/>
        <v>0</v>
      </c>
      <c r="L131" s="39" t="str">
        <f t="shared" si="22"/>
        <v>Pendiente</v>
      </c>
      <c r="M131" s="40"/>
      <c r="N131" s="41"/>
    </row>
    <row r="132" spans="2:14" hidden="1" x14ac:dyDescent="0.3">
      <c r="B132" s="1">
        <f t="shared" si="18"/>
        <v>123</v>
      </c>
      <c r="C132" s="33"/>
      <c r="D132" s="34"/>
      <c r="E132" s="35"/>
      <c r="G132" s="36"/>
      <c r="H132" s="5"/>
      <c r="I132" s="37">
        <f t="shared" si="19"/>
        <v>0</v>
      </c>
      <c r="J132" s="38">
        <f t="shared" si="20"/>
        <v>0</v>
      </c>
      <c r="K132" s="36">
        <f t="shared" si="21"/>
        <v>0</v>
      </c>
      <c r="L132" s="39" t="str">
        <f t="shared" si="22"/>
        <v>Pendiente</v>
      </c>
      <c r="M132" s="40"/>
      <c r="N132" s="41"/>
    </row>
    <row r="133" spans="2:14" hidden="1" x14ac:dyDescent="0.3">
      <c r="B133" s="1">
        <f t="shared" si="18"/>
        <v>124</v>
      </c>
      <c r="C133" s="33"/>
      <c r="D133" s="34"/>
      <c r="E133" s="35"/>
      <c r="G133" s="36"/>
      <c r="H133" s="5"/>
      <c r="I133" s="37">
        <f t="shared" si="19"/>
        <v>0</v>
      </c>
      <c r="J133" s="38">
        <f t="shared" si="20"/>
        <v>0</v>
      </c>
      <c r="K133" s="36">
        <f t="shared" si="21"/>
        <v>0</v>
      </c>
      <c r="L133" s="39" t="str">
        <f t="shared" si="22"/>
        <v>Pendiente</v>
      </c>
      <c r="M133" s="40"/>
      <c r="N133" s="41"/>
    </row>
    <row r="134" spans="2:14" hidden="1" x14ac:dyDescent="0.3">
      <c r="B134" s="1">
        <f t="shared" si="18"/>
        <v>125</v>
      </c>
      <c r="C134" s="33"/>
      <c r="D134" s="34"/>
      <c r="E134" s="35"/>
      <c r="G134" s="36"/>
      <c r="H134" s="5"/>
      <c r="I134" s="37">
        <f t="shared" si="19"/>
        <v>0</v>
      </c>
      <c r="J134" s="38">
        <f t="shared" si="20"/>
        <v>0</v>
      </c>
      <c r="K134" s="36">
        <f t="shared" si="21"/>
        <v>0</v>
      </c>
      <c r="L134" s="39" t="str">
        <f t="shared" si="22"/>
        <v>Pendiente</v>
      </c>
      <c r="M134" s="40"/>
      <c r="N134" s="41"/>
    </row>
    <row r="135" spans="2:14" hidden="1" x14ac:dyDescent="0.3">
      <c r="B135" s="1">
        <f t="shared" si="18"/>
        <v>126</v>
      </c>
      <c r="C135" s="33"/>
      <c r="D135" s="34"/>
      <c r="E135" s="35"/>
      <c r="G135" s="36"/>
      <c r="H135" s="5"/>
      <c r="I135" s="37">
        <f t="shared" si="19"/>
        <v>0</v>
      </c>
      <c r="J135" s="38">
        <f t="shared" si="20"/>
        <v>0</v>
      </c>
      <c r="K135" s="36">
        <f t="shared" si="21"/>
        <v>0</v>
      </c>
      <c r="L135" s="39" t="str">
        <f t="shared" si="22"/>
        <v>Pendiente</v>
      </c>
      <c r="M135" s="40"/>
      <c r="N135" s="41"/>
    </row>
    <row r="136" spans="2:14" hidden="1" x14ac:dyDescent="0.3">
      <c r="B136" s="1">
        <f t="shared" si="18"/>
        <v>127</v>
      </c>
      <c r="C136" s="33"/>
      <c r="D136" s="34"/>
      <c r="E136" s="35"/>
      <c r="G136" s="36"/>
      <c r="H136" s="5"/>
      <c r="I136" s="37">
        <f t="shared" si="19"/>
        <v>0</v>
      </c>
      <c r="J136" s="38">
        <f t="shared" si="20"/>
        <v>0</v>
      </c>
      <c r="K136" s="36">
        <f t="shared" si="21"/>
        <v>0</v>
      </c>
      <c r="L136" s="39" t="str">
        <f t="shared" si="22"/>
        <v>Pendiente</v>
      </c>
      <c r="M136" s="40"/>
      <c r="N136" s="41"/>
    </row>
    <row r="137" spans="2:14" hidden="1" x14ac:dyDescent="0.3">
      <c r="B137" s="1">
        <f t="shared" si="18"/>
        <v>128</v>
      </c>
      <c r="C137" s="33"/>
      <c r="D137" s="34"/>
      <c r="E137" s="35"/>
      <c r="G137" s="36"/>
      <c r="H137" s="5"/>
      <c r="I137" s="37">
        <f t="shared" si="19"/>
        <v>0</v>
      </c>
      <c r="J137" s="38">
        <f t="shared" si="20"/>
        <v>0</v>
      </c>
      <c r="K137" s="36">
        <f t="shared" si="21"/>
        <v>0</v>
      </c>
      <c r="L137" s="39" t="str">
        <f t="shared" si="22"/>
        <v>Pendiente</v>
      </c>
      <c r="M137" s="40"/>
      <c r="N137" s="41"/>
    </row>
    <row r="138" spans="2:14" hidden="1" x14ac:dyDescent="0.3">
      <c r="B138" s="1">
        <f t="shared" si="18"/>
        <v>129</v>
      </c>
      <c r="C138" s="33"/>
      <c r="D138" s="34"/>
      <c r="E138" s="35"/>
      <c r="G138" s="36"/>
      <c r="H138" s="5"/>
      <c r="I138" s="37">
        <f t="shared" si="19"/>
        <v>0</v>
      </c>
      <c r="J138" s="38">
        <f t="shared" si="20"/>
        <v>0</v>
      </c>
      <c r="K138" s="36">
        <f t="shared" si="21"/>
        <v>0</v>
      </c>
      <c r="L138" s="39" t="str">
        <f t="shared" si="22"/>
        <v>Pendiente</v>
      </c>
      <c r="M138" s="40"/>
      <c r="N138" s="41"/>
    </row>
    <row r="139" spans="2:14" hidden="1" x14ac:dyDescent="0.3">
      <c r="B139" s="1">
        <f t="shared" si="18"/>
        <v>130</v>
      </c>
      <c r="C139" s="33"/>
      <c r="D139" s="34"/>
      <c r="E139" s="35"/>
      <c r="G139" s="36"/>
      <c r="H139" s="5"/>
      <c r="I139" s="37">
        <f t="shared" si="19"/>
        <v>0</v>
      </c>
      <c r="J139" s="38">
        <f t="shared" si="20"/>
        <v>0</v>
      </c>
      <c r="K139" s="36">
        <f t="shared" si="21"/>
        <v>0</v>
      </c>
      <c r="L139" s="39" t="str">
        <f t="shared" si="22"/>
        <v>Pendiente</v>
      </c>
      <c r="M139" s="40"/>
      <c r="N139" s="41"/>
    </row>
    <row r="140" spans="2:14" hidden="1" x14ac:dyDescent="0.3">
      <c r="B140" s="1">
        <f t="shared" si="18"/>
        <v>131</v>
      </c>
      <c r="C140" s="33"/>
      <c r="D140" s="34"/>
      <c r="E140" s="35"/>
      <c r="G140" s="36"/>
      <c r="H140" s="5"/>
      <c r="I140" s="37">
        <f t="shared" si="19"/>
        <v>0</v>
      </c>
      <c r="J140" s="38">
        <f t="shared" si="20"/>
        <v>0</v>
      </c>
      <c r="K140" s="36">
        <f t="shared" si="21"/>
        <v>0</v>
      </c>
      <c r="L140" s="39" t="str">
        <f t="shared" si="22"/>
        <v>Pendiente</v>
      </c>
      <c r="M140" s="40"/>
      <c r="N140" s="41"/>
    </row>
    <row r="141" spans="2:14" hidden="1" x14ac:dyDescent="0.3">
      <c r="B141" s="1">
        <f t="shared" si="18"/>
        <v>132</v>
      </c>
      <c r="C141" s="33"/>
      <c r="D141" s="34"/>
      <c r="E141" s="35"/>
      <c r="G141" s="36"/>
      <c r="H141" s="5"/>
      <c r="I141" s="37">
        <f t="shared" si="19"/>
        <v>0</v>
      </c>
      <c r="J141" s="38">
        <f t="shared" si="20"/>
        <v>0</v>
      </c>
      <c r="K141" s="36">
        <f t="shared" si="21"/>
        <v>0</v>
      </c>
      <c r="L141" s="39" t="str">
        <f t="shared" si="22"/>
        <v>Pendiente</v>
      </c>
      <c r="M141" s="40"/>
      <c r="N141" s="41"/>
    </row>
    <row r="142" spans="2:14" hidden="1" x14ac:dyDescent="0.3">
      <c r="B142" s="1">
        <f t="shared" si="18"/>
        <v>133</v>
      </c>
      <c r="C142" s="33"/>
      <c r="D142" s="34"/>
      <c r="E142" s="35"/>
      <c r="G142" s="36"/>
      <c r="H142" s="5"/>
      <c r="I142" s="37">
        <f t="shared" si="19"/>
        <v>0</v>
      </c>
      <c r="J142" s="38">
        <f t="shared" si="20"/>
        <v>0</v>
      </c>
      <c r="K142" s="36">
        <f t="shared" si="21"/>
        <v>0</v>
      </c>
      <c r="L142" s="39" t="str">
        <f t="shared" si="22"/>
        <v>Pendiente</v>
      </c>
      <c r="M142" s="40"/>
      <c r="N142" s="41"/>
    </row>
    <row r="143" spans="2:14" hidden="1" x14ac:dyDescent="0.3">
      <c r="B143" s="1">
        <f t="shared" si="18"/>
        <v>134</v>
      </c>
      <c r="C143" s="33"/>
      <c r="D143" s="34"/>
      <c r="E143" s="35"/>
      <c r="G143" s="36"/>
      <c r="H143" s="5"/>
      <c r="I143" s="37">
        <f t="shared" si="19"/>
        <v>0</v>
      </c>
      <c r="J143" s="38">
        <f t="shared" si="20"/>
        <v>0</v>
      </c>
      <c r="K143" s="36">
        <f t="shared" si="21"/>
        <v>0</v>
      </c>
      <c r="L143" s="39" t="str">
        <f t="shared" si="22"/>
        <v>Pendiente</v>
      </c>
      <c r="M143" s="40"/>
      <c r="N143" s="41"/>
    </row>
    <row r="144" spans="2:14" hidden="1" x14ac:dyDescent="0.3">
      <c r="B144" s="1">
        <f t="shared" si="18"/>
        <v>135</v>
      </c>
      <c r="C144" s="33"/>
      <c r="D144" s="34"/>
      <c r="E144" s="35"/>
      <c r="G144" s="36"/>
      <c r="H144" s="5"/>
      <c r="I144" s="37">
        <f t="shared" si="19"/>
        <v>0</v>
      </c>
      <c r="J144" s="38">
        <f t="shared" si="20"/>
        <v>0</v>
      </c>
      <c r="K144" s="36">
        <f t="shared" si="21"/>
        <v>0</v>
      </c>
      <c r="L144" s="39" t="str">
        <f t="shared" si="22"/>
        <v>Pendiente</v>
      </c>
      <c r="M144" s="40"/>
      <c r="N144" s="41"/>
    </row>
    <row r="145" spans="2:14" hidden="1" x14ac:dyDescent="0.3">
      <c r="B145" s="1">
        <f t="shared" si="18"/>
        <v>136</v>
      </c>
      <c r="C145" s="33"/>
      <c r="D145" s="34"/>
      <c r="E145" s="35"/>
      <c r="G145" s="36"/>
      <c r="H145" s="5"/>
      <c r="I145" s="37">
        <f t="shared" si="19"/>
        <v>0</v>
      </c>
      <c r="J145" s="38">
        <f t="shared" si="20"/>
        <v>0</v>
      </c>
      <c r="K145" s="36">
        <f t="shared" si="21"/>
        <v>0</v>
      </c>
      <c r="L145" s="39" t="str">
        <f t="shared" si="22"/>
        <v>Pendiente</v>
      </c>
      <c r="M145" s="40"/>
      <c r="N145" s="41"/>
    </row>
    <row r="146" spans="2:14" hidden="1" x14ac:dyDescent="0.3">
      <c r="B146" s="1">
        <f t="shared" si="18"/>
        <v>137</v>
      </c>
      <c r="C146" s="33"/>
      <c r="D146" s="34"/>
      <c r="E146" s="35"/>
      <c r="G146" s="36"/>
      <c r="H146" s="5"/>
      <c r="I146" s="37">
        <f t="shared" ref="I146:I177" si="23">+J146-G146+K146</f>
        <v>0</v>
      </c>
      <c r="J146" s="38">
        <f t="shared" ref="J146:J177" si="24">IF(M146&gt;0,G146,0)</f>
        <v>0</v>
      </c>
      <c r="K146" s="36">
        <f t="shared" ref="K146:K177" si="25">IF(J146&gt;0,0,G146)</f>
        <v>0</v>
      </c>
      <c r="L146" s="39" t="str">
        <f t="shared" ref="L146:L177" si="26">IF(J146&gt;0,"Completo","Pendiente")</f>
        <v>Pendiente</v>
      </c>
      <c r="M146" s="40"/>
      <c r="N146" s="41"/>
    </row>
    <row r="147" spans="2:14" hidden="1" x14ac:dyDescent="0.3">
      <c r="B147" s="1">
        <f t="shared" si="18"/>
        <v>138</v>
      </c>
      <c r="C147" s="33"/>
      <c r="D147" s="34"/>
      <c r="E147" s="35"/>
      <c r="G147" s="36"/>
      <c r="H147" s="5"/>
      <c r="I147" s="37">
        <f t="shared" si="23"/>
        <v>0</v>
      </c>
      <c r="J147" s="38">
        <f t="shared" si="24"/>
        <v>0</v>
      </c>
      <c r="K147" s="36">
        <f t="shared" si="25"/>
        <v>0</v>
      </c>
      <c r="L147" s="39" t="str">
        <f t="shared" si="26"/>
        <v>Pendiente</v>
      </c>
      <c r="M147" s="40"/>
      <c r="N147" s="41"/>
    </row>
    <row r="148" spans="2:14" hidden="1" x14ac:dyDescent="0.3">
      <c r="B148" s="1">
        <f t="shared" si="18"/>
        <v>139</v>
      </c>
      <c r="C148" s="33"/>
      <c r="D148" s="34"/>
      <c r="E148" s="35"/>
      <c r="G148" s="36"/>
      <c r="H148" s="5"/>
      <c r="I148" s="37">
        <f t="shared" si="23"/>
        <v>0</v>
      </c>
      <c r="J148" s="38">
        <f t="shared" si="24"/>
        <v>0</v>
      </c>
      <c r="K148" s="36">
        <f t="shared" si="25"/>
        <v>0</v>
      </c>
      <c r="L148" s="39" t="str">
        <f t="shared" si="26"/>
        <v>Pendiente</v>
      </c>
      <c r="M148" s="40"/>
      <c r="N148" s="41"/>
    </row>
    <row r="149" spans="2:14" hidden="1" x14ac:dyDescent="0.3">
      <c r="B149" s="1">
        <f t="shared" si="18"/>
        <v>140</v>
      </c>
      <c r="C149" s="33"/>
      <c r="D149" s="34"/>
      <c r="E149" s="35"/>
      <c r="G149" s="36"/>
      <c r="H149" s="5"/>
      <c r="I149" s="37">
        <f t="shared" si="23"/>
        <v>0</v>
      </c>
      <c r="J149" s="38">
        <f t="shared" si="24"/>
        <v>0</v>
      </c>
      <c r="K149" s="36">
        <f t="shared" si="25"/>
        <v>0</v>
      </c>
      <c r="L149" s="39" t="str">
        <f t="shared" si="26"/>
        <v>Pendiente</v>
      </c>
      <c r="M149" s="40"/>
      <c r="N149" s="41"/>
    </row>
    <row r="150" spans="2:14" hidden="1" x14ac:dyDescent="0.3">
      <c r="B150" s="1">
        <f t="shared" si="18"/>
        <v>141</v>
      </c>
      <c r="C150" s="33"/>
      <c r="D150" s="34"/>
      <c r="E150" s="35"/>
      <c r="G150" s="36"/>
      <c r="H150" s="5"/>
      <c r="I150" s="37">
        <f t="shared" si="23"/>
        <v>0</v>
      </c>
      <c r="J150" s="38">
        <f t="shared" si="24"/>
        <v>0</v>
      </c>
      <c r="K150" s="36">
        <f t="shared" si="25"/>
        <v>0</v>
      </c>
      <c r="L150" s="39" t="str">
        <f t="shared" si="26"/>
        <v>Pendiente</v>
      </c>
      <c r="M150" s="40"/>
      <c r="N150" s="41"/>
    </row>
    <row r="151" spans="2:14" hidden="1" x14ac:dyDescent="0.3">
      <c r="B151" s="1">
        <f t="shared" si="18"/>
        <v>142</v>
      </c>
      <c r="C151" s="33"/>
      <c r="D151" s="34"/>
      <c r="E151" s="35"/>
      <c r="G151" s="36"/>
      <c r="H151" s="5"/>
      <c r="I151" s="37">
        <f t="shared" si="23"/>
        <v>0</v>
      </c>
      <c r="J151" s="38">
        <f t="shared" si="24"/>
        <v>0</v>
      </c>
      <c r="K151" s="36">
        <f t="shared" si="25"/>
        <v>0</v>
      </c>
      <c r="L151" s="39" t="str">
        <f t="shared" si="26"/>
        <v>Pendiente</v>
      </c>
      <c r="M151" s="40"/>
      <c r="N151" s="41"/>
    </row>
    <row r="152" spans="2:14" hidden="1" x14ac:dyDescent="0.3">
      <c r="B152" s="1">
        <f t="shared" si="18"/>
        <v>143</v>
      </c>
      <c r="C152" s="33"/>
      <c r="D152" s="34"/>
      <c r="E152" s="35"/>
      <c r="G152" s="36"/>
      <c r="H152" s="5"/>
      <c r="I152" s="37">
        <f t="shared" si="23"/>
        <v>0</v>
      </c>
      <c r="J152" s="38">
        <f t="shared" si="24"/>
        <v>0</v>
      </c>
      <c r="K152" s="36">
        <f t="shared" si="25"/>
        <v>0</v>
      </c>
      <c r="L152" s="39" t="str">
        <f t="shared" si="26"/>
        <v>Pendiente</v>
      </c>
      <c r="M152" s="40"/>
      <c r="N152" s="41"/>
    </row>
    <row r="153" spans="2:14" hidden="1" x14ac:dyDescent="0.3">
      <c r="B153" s="1">
        <f t="shared" si="18"/>
        <v>144</v>
      </c>
      <c r="C153" s="33"/>
      <c r="D153" s="34"/>
      <c r="E153" s="35"/>
      <c r="G153" s="36"/>
      <c r="H153" s="5"/>
      <c r="I153" s="37">
        <f t="shared" si="23"/>
        <v>0</v>
      </c>
      <c r="J153" s="38">
        <f t="shared" si="24"/>
        <v>0</v>
      </c>
      <c r="K153" s="36">
        <f t="shared" si="25"/>
        <v>0</v>
      </c>
      <c r="L153" s="39" t="str">
        <f t="shared" si="26"/>
        <v>Pendiente</v>
      </c>
      <c r="M153" s="40"/>
      <c r="N153" s="41"/>
    </row>
    <row r="154" spans="2:14" hidden="1" x14ac:dyDescent="0.3">
      <c r="B154" s="1">
        <f t="shared" si="18"/>
        <v>145</v>
      </c>
      <c r="C154" s="33"/>
      <c r="D154" s="34"/>
      <c r="E154" s="35"/>
      <c r="G154" s="36"/>
      <c r="H154" s="5"/>
      <c r="I154" s="37">
        <f t="shared" si="23"/>
        <v>0</v>
      </c>
      <c r="J154" s="38">
        <f t="shared" si="24"/>
        <v>0</v>
      </c>
      <c r="K154" s="36">
        <f t="shared" si="25"/>
        <v>0</v>
      </c>
      <c r="L154" s="39" t="str">
        <f t="shared" si="26"/>
        <v>Pendiente</v>
      </c>
      <c r="M154" s="40"/>
      <c r="N154" s="41"/>
    </row>
    <row r="155" spans="2:14" hidden="1" x14ac:dyDescent="0.3">
      <c r="B155" s="1">
        <f t="shared" ref="B155:B211" si="27">+B154+1</f>
        <v>146</v>
      </c>
      <c r="C155" s="33"/>
      <c r="D155" s="34"/>
      <c r="E155" s="35"/>
      <c r="G155" s="36"/>
      <c r="H155" s="5"/>
      <c r="I155" s="37">
        <f t="shared" si="23"/>
        <v>0</v>
      </c>
      <c r="J155" s="38">
        <f t="shared" si="24"/>
        <v>0</v>
      </c>
      <c r="K155" s="36">
        <f t="shared" si="25"/>
        <v>0</v>
      </c>
      <c r="L155" s="39" t="str">
        <f t="shared" si="26"/>
        <v>Pendiente</v>
      </c>
      <c r="M155" s="40"/>
      <c r="N155" s="41"/>
    </row>
    <row r="156" spans="2:14" hidden="1" x14ac:dyDescent="0.3">
      <c r="B156" s="1">
        <f t="shared" si="27"/>
        <v>147</v>
      </c>
      <c r="C156" s="33"/>
      <c r="D156" s="34"/>
      <c r="E156" s="35"/>
      <c r="G156" s="36"/>
      <c r="H156" s="5"/>
      <c r="I156" s="37">
        <f t="shared" si="23"/>
        <v>0</v>
      </c>
      <c r="J156" s="38">
        <f t="shared" si="24"/>
        <v>0</v>
      </c>
      <c r="K156" s="36">
        <f t="shared" si="25"/>
        <v>0</v>
      </c>
      <c r="L156" s="39" t="str">
        <f t="shared" si="26"/>
        <v>Pendiente</v>
      </c>
      <c r="M156" s="40"/>
      <c r="N156" s="41"/>
    </row>
    <row r="157" spans="2:14" hidden="1" x14ac:dyDescent="0.3">
      <c r="B157" s="1">
        <f t="shared" si="27"/>
        <v>148</v>
      </c>
      <c r="C157" s="33"/>
      <c r="D157" s="34"/>
      <c r="E157" s="35"/>
      <c r="G157" s="36"/>
      <c r="H157" s="5"/>
      <c r="I157" s="37">
        <f t="shared" si="23"/>
        <v>0</v>
      </c>
      <c r="J157" s="38">
        <f t="shared" si="24"/>
        <v>0</v>
      </c>
      <c r="K157" s="36">
        <f t="shared" si="25"/>
        <v>0</v>
      </c>
      <c r="L157" s="39" t="str">
        <f t="shared" si="26"/>
        <v>Pendiente</v>
      </c>
      <c r="M157" s="40"/>
      <c r="N157" s="41"/>
    </row>
    <row r="158" spans="2:14" hidden="1" x14ac:dyDescent="0.3">
      <c r="B158" s="1">
        <f t="shared" si="27"/>
        <v>149</v>
      </c>
      <c r="C158" s="33"/>
      <c r="D158" s="34"/>
      <c r="E158" s="35"/>
      <c r="G158" s="36"/>
      <c r="H158" s="5"/>
      <c r="I158" s="37">
        <f t="shared" si="23"/>
        <v>0</v>
      </c>
      <c r="J158" s="38">
        <f t="shared" si="24"/>
        <v>0</v>
      </c>
      <c r="K158" s="36">
        <f t="shared" si="25"/>
        <v>0</v>
      </c>
      <c r="L158" s="39" t="str">
        <f t="shared" si="26"/>
        <v>Pendiente</v>
      </c>
      <c r="M158" s="40"/>
      <c r="N158" s="41"/>
    </row>
    <row r="159" spans="2:14" hidden="1" x14ac:dyDescent="0.3">
      <c r="B159" s="1">
        <f t="shared" si="27"/>
        <v>150</v>
      </c>
      <c r="C159" s="33"/>
      <c r="D159" s="34"/>
      <c r="E159" s="35"/>
      <c r="G159" s="36"/>
      <c r="H159" s="5"/>
      <c r="I159" s="37">
        <f t="shared" si="23"/>
        <v>0</v>
      </c>
      <c r="J159" s="38">
        <f t="shared" si="24"/>
        <v>0</v>
      </c>
      <c r="K159" s="36">
        <f t="shared" si="25"/>
        <v>0</v>
      </c>
      <c r="L159" s="39" t="str">
        <f t="shared" si="26"/>
        <v>Pendiente</v>
      </c>
      <c r="M159" s="40"/>
      <c r="N159" s="41"/>
    </row>
    <row r="160" spans="2:14" hidden="1" x14ac:dyDescent="0.3">
      <c r="B160" s="1">
        <f t="shared" si="27"/>
        <v>151</v>
      </c>
      <c r="C160" s="33"/>
      <c r="D160" s="34"/>
      <c r="E160" s="35"/>
      <c r="G160" s="36"/>
      <c r="H160" s="5"/>
      <c r="I160" s="37">
        <f t="shared" si="23"/>
        <v>0</v>
      </c>
      <c r="J160" s="38">
        <f t="shared" si="24"/>
        <v>0</v>
      </c>
      <c r="K160" s="36">
        <f t="shared" si="25"/>
        <v>0</v>
      </c>
      <c r="L160" s="39" t="str">
        <f t="shared" si="26"/>
        <v>Pendiente</v>
      </c>
      <c r="M160" s="40"/>
      <c r="N160" s="41"/>
    </row>
    <row r="161" spans="2:14" hidden="1" x14ac:dyDescent="0.3">
      <c r="B161" s="1">
        <f t="shared" si="27"/>
        <v>152</v>
      </c>
      <c r="C161" s="33"/>
      <c r="D161" s="34"/>
      <c r="E161" s="35"/>
      <c r="G161" s="36"/>
      <c r="H161" s="5"/>
      <c r="I161" s="37">
        <f t="shared" si="23"/>
        <v>0</v>
      </c>
      <c r="J161" s="38">
        <f t="shared" si="24"/>
        <v>0</v>
      </c>
      <c r="K161" s="36">
        <f t="shared" si="25"/>
        <v>0</v>
      </c>
      <c r="L161" s="39" t="str">
        <f t="shared" si="26"/>
        <v>Pendiente</v>
      </c>
      <c r="M161" s="40"/>
      <c r="N161" s="41"/>
    </row>
    <row r="162" spans="2:14" hidden="1" x14ac:dyDescent="0.3">
      <c r="B162" s="1">
        <f t="shared" si="27"/>
        <v>153</v>
      </c>
      <c r="C162" s="33"/>
      <c r="D162" s="34"/>
      <c r="E162" s="35"/>
      <c r="G162" s="36"/>
      <c r="H162" s="5"/>
      <c r="I162" s="37">
        <f t="shared" si="23"/>
        <v>0</v>
      </c>
      <c r="J162" s="38">
        <f t="shared" si="24"/>
        <v>0</v>
      </c>
      <c r="K162" s="36">
        <f t="shared" si="25"/>
        <v>0</v>
      </c>
      <c r="L162" s="39" t="str">
        <f t="shared" si="26"/>
        <v>Pendiente</v>
      </c>
      <c r="M162" s="40"/>
      <c r="N162" s="41"/>
    </row>
    <row r="163" spans="2:14" hidden="1" x14ac:dyDescent="0.3">
      <c r="B163" s="1">
        <f t="shared" si="27"/>
        <v>154</v>
      </c>
      <c r="C163" s="33"/>
      <c r="D163" s="34"/>
      <c r="E163" s="35"/>
      <c r="G163" s="36"/>
      <c r="H163" s="5"/>
      <c r="I163" s="37">
        <f t="shared" si="23"/>
        <v>0</v>
      </c>
      <c r="J163" s="38">
        <f t="shared" si="24"/>
        <v>0</v>
      </c>
      <c r="K163" s="36">
        <f t="shared" si="25"/>
        <v>0</v>
      </c>
      <c r="L163" s="39" t="str">
        <f t="shared" si="26"/>
        <v>Pendiente</v>
      </c>
      <c r="M163" s="40"/>
      <c r="N163" s="41"/>
    </row>
    <row r="164" spans="2:14" hidden="1" x14ac:dyDescent="0.3">
      <c r="B164" s="1">
        <f t="shared" si="27"/>
        <v>155</v>
      </c>
      <c r="C164" s="33"/>
      <c r="D164" s="34"/>
      <c r="E164" s="35"/>
      <c r="G164" s="36"/>
      <c r="H164" s="5"/>
      <c r="I164" s="37">
        <f t="shared" si="23"/>
        <v>0</v>
      </c>
      <c r="J164" s="38">
        <f t="shared" si="24"/>
        <v>0</v>
      </c>
      <c r="K164" s="36">
        <f t="shared" si="25"/>
        <v>0</v>
      </c>
      <c r="L164" s="39" t="str">
        <f t="shared" si="26"/>
        <v>Pendiente</v>
      </c>
      <c r="M164" s="40"/>
      <c r="N164" s="41"/>
    </row>
    <row r="165" spans="2:14" hidden="1" x14ac:dyDescent="0.3">
      <c r="B165" s="1">
        <f t="shared" si="27"/>
        <v>156</v>
      </c>
      <c r="C165" s="33"/>
      <c r="D165" s="34"/>
      <c r="E165" s="35"/>
      <c r="G165" s="36"/>
      <c r="H165" s="5"/>
      <c r="I165" s="37">
        <f t="shared" si="23"/>
        <v>0</v>
      </c>
      <c r="J165" s="38">
        <f t="shared" si="24"/>
        <v>0</v>
      </c>
      <c r="K165" s="36">
        <f t="shared" si="25"/>
        <v>0</v>
      </c>
      <c r="L165" s="39" t="str">
        <f t="shared" si="26"/>
        <v>Pendiente</v>
      </c>
      <c r="M165" s="40"/>
      <c r="N165" s="41"/>
    </row>
    <row r="166" spans="2:14" hidden="1" x14ac:dyDescent="0.3">
      <c r="B166" s="1">
        <f t="shared" si="27"/>
        <v>157</v>
      </c>
      <c r="C166" s="33"/>
      <c r="D166" s="34"/>
      <c r="E166" s="35"/>
      <c r="G166" s="36"/>
      <c r="H166" s="5"/>
      <c r="I166" s="37">
        <f t="shared" si="23"/>
        <v>0</v>
      </c>
      <c r="J166" s="38">
        <f t="shared" si="24"/>
        <v>0</v>
      </c>
      <c r="K166" s="36">
        <f t="shared" si="25"/>
        <v>0</v>
      </c>
      <c r="L166" s="39" t="str">
        <f t="shared" si="26"/>
        <v>Pendiente</v>
      </c>
      <c r="M166" s="40"/>
      <c r="N166" s="41"/>
    </row>
    <row r="167" spans="2:14" hidden="1" x14ac:dyDescent="0.3">
      <c r="B167" s="1">
        <f t="shared" si="27"/>
        <v>158</v>
      </c>
      <c r="C167" s="33"/>
      <c r="D167" s="34"/>
      <c r="E167" s="35"/>
      <c r="G167" s="36"/>
      <c r="H167" s="5"/>
      <c r="I167" s="37">
        <f t="shared" si="23"/>
        <v>0</v>
      </c>
      <c r="J167" s="38">
        <f t="shared" si="24"/>
        <v>0</v>
      </c>
      <c r="K167" s="36">
        <f t="shared" si="25"/>
        <v>0</v>
      </c>
      <c r="L167" s="39" t="str">
        <f t="shared" si="26"/>
        <v>Pendiente</v>
      </c>
      <c r="M167" s="40"/>
      <c r="N167" s="41"/>
    </row>
    <row r="168" spans="2:14" hidden="1" x14ac:dyDescent="0.3">
      <c r="B168" s="1">
        <f t="shared" si="27"/>
        <v>159</v>
      </c>
      <c r="C168" s="33"/>
      <c r="D168" s="34"/>
      <c r="E168" s="35"/>
      <c r="G168" s="36"/>
      <c r="H168" s="5"/>
      <c r="I168" s="37">
        <f t="shared" si="23"/>
        <v>0</v>
      </c>
      <c r="J168" s="38">
        <f t="shared" si="24"/>
        <v>0</v>
      </c>
      <c r="K168" s="36">
        <f t="shared" si="25"/>
        <v>0</v>
      </c>
      <c r="L168" s="39" t="str">
        <f t="shared" si="26"/>
        <v>Pendiente</v>
      </c>
      <c r="M168" s="40"/>
      <c r="N168" s="41"/>
    </row>
    <row r="169" spans="2:14" hidden="1" x14ac:dyDescent="0.3">
      <c r="B169" s="1">
        <f t="shared" si="27"/>
        <v>160</v>
      </c>
      <c r="C169" s="33"/>
      <c r="D169" s="34"/>
      <c r="E169" s="35"/>
      <c r="G169" s="36"/>
      <c r="H169" s="5"/>
      <c r="I169" s="37">
        <f t="shared" si="23"/>
        <v>0</v>
      </c>
      <c r="J169" s="38">
        <f t="shared" si="24"/>
        <v>0</v>
      </c>
      <c r="K169" s="36">
        <f t="shared" si="25"/>
        <v>0</v>
      </c>
      <c r="L169" s="39" t="str">
        <f t="shared" si="26"/>
        <v>Pendiente</v>
      </c>
      <c r="M169" s="40"/>
      <c r="N169" s="41"/>
    </row>
    <row r="170" spans="2:14" hidden="1" x14ac:dyDescent="0.3">
      <c r="B170" s="1">
        <f t="shared" si="27"/>
        <v>161</v>
      </c>
      <c r="C170" s="33"/>
      <c r="D170" s="34"/>
      <c r="E170" s="35"/>
      <c r="G170" s="36"/>
      <c r="H170" s="5"/>
      <c r="I170" s="37">
        <f t="shared" si="23"/>
        <v>0</v>
      </c>
      <c r="J170" s="38">
        <f t="shared" si="24"/>
        <v>0</v>
      </c>
      <c r="K170" s="36">
        <f t="shared" si="25"/>
        <v>0</v>
      </c>
      <c r="L170" s="39" t="str">
        <f t="shared" si="26"/>
        <v>Pendiente</v>
      </c>
      <c r="M170" s="40"/>
      <c r="N170" s="41"/>
    </row>
    <row r="171" spans="2:14" hidden="1" x14ac:dyDescent="0.3">
      <c r="B171" s="1">
        <f t="shared" si="27"/>
        <v>162</v>
      </c>
      <c r="C171" s="33"/>
      <c r="D171" s="34"/>
      <c r="E171" s="35"/>
      <c r="G171" s="36"/>
      <c r="H171" s="5"/>
      <c r="I171" s="37">
        <f t="shared" si="23"/>
        <v>0</v>
      </c>
      <c r="J171" s="38">
        <f t="shared" si="24"/>
        <v>0</v>
      </c>
      <c r="K171" s="36">
        <f t="shared" si="25"/>
        <v>0</v>
      </c>
      <c r="L171" s="39" t="str">
        <f t="shared" si="26"/>
        <v>Pendiente</v>
      </c>
      <c r="M171" s="40"/>
      <c r="N171" s="41"/>
    </row>
    <row r="172" spans="2:14" hidden="1" x14ac:dyDescent="0.3">
      <c r="B172" s="1">
        <f t="shared" si="27"/>
        <v>163</v>
      </c>
      <c r="C172" s="33"/>
      <c r="D172" s="34"/>
      <c r="E172" s="35"/>
      <c r="G172" s="36"/>
      <c r="H172" s="5"/>
      <c r="I172" s="37">
        <f t="shared" si="23"/>
        <v>0</v>
      </c>
      <c r="J172" s="38">
        <f t="shared" si="24"/>
        <v>0</v>
      </c>
      <c r="K172" s="36">
        <f t="shared" si="25"/>
        <v>0</v>
      </c>
      <c r="L172" s="39" t="str">
        <f t="shared" si="26"/>
        <v>Pendiente</v>
      </c>
      <c r="M172" s="40"/>
      <c r="N172" s="41"/>
    </row>
    <row r="173" spans="2:14" hidden="1" x14ac:dyDescent="0.3">
      <c r="B173" s="1">
        <f t="shared" si="27"/>
        <v>164</v>
      </c>
      <c r="C173" s="33"/>
      <c r="D173" s="34"/>
      <c r="E173" s="35"/>
      <c r="G173" s="36"/>
      <c r="H173" s="5"/>
      <c r="I173" s="37">
        <f t="shared" si="23"/>
        <v>0</v>
      </c>
      <c r="J173" s="38">
        <f t="shared" si="24"/>
        <v>0</v>
      </c>
      <c r="K173" s="36">
        <f t="shared" si="25"/>
        <v>0</v>
      </c>
      <c r="L173" s="39" t="str">
        <f t="shared" si="26"/>
        <v>Pendiente</v>
      </c>
      <c r="M173" s="40"/>
      <c r="N173" s="41"/>
    </row>
    <row r="174" spans="2:14" hidden="1" x14ac:dyDescent="0.3">
      <c r="B174" s="1">
        <f t="shared" si="27"/>
        <v>165</v>
      </c>
      <c r="C174" s="33"/>
      <c r="D174" s="34"/>
      <c r="E174" s="35"/>
      <c r="G174" s="36"/>
      <c r="H174" s="5"/>
      <c r="I174" s="37">
        <f t="shared" si="23"/>
        <v>0</v>
      </c>
      <c r="J174" s="38">
        <f t="shared" si="24"/>
        <v>0</v>
      </c>
      <c r="K174" s="36">
        <f t="shared" si="25"/>
        <v>0</v>
      </c>
      <c r="L174" s="39" t="str">
        <f t="shared" si="26"/>
        <v>Pendiente</v>
      </c>
      <c r="M174" s="40"/>
      <c r="N174" s="41"/>
    </row>
    <row r="175" spans="2:14" hidden="1" x14ac:dyDescent="0.3">
      <c r="B175" s="1">
        <f t="shared" si="27"/>
        <v>166</v>
      </c>
      <c r="C175" s="33"/>
      <c r="D175" s="34"/>
      <c r="E175" s="35"/>
      <c r="G175" s="36"/>
      <c r="H175" s="5"/>
      <c r="I175" s="37">
        <f t="shared" si="23"/>
        <v>0</v>
      </c>
      <c r="J175" s="38">
        <f t="shared" si="24"/>
        <v>0</v>
      </c>
      <c r="K175" s="36">
        <f t="shared" si="25"/>
        <v>0</v>
      </c>
      <c r="L175" s="39" t="str">
        <f t="shared" si="26"/>
        <v>Pendiente</v>
      </c>
      <c r="M175" s="40"/>
      <c r="N175" s="41"/>
    </row>
    <row r="176" spans="2:14" hidden="1" x14ac:dyDescent="0.3">
      <c r="B176" s="1">
        <f t="shared" si="27"/>
        <v>167</v>
      </c>
      <c r="C176" s="33"/>
      <c r="D176" s="34"/>
      <c r="E176" s="35"/>
      <c r="G176" s="36"/>
      <c r="H176" s="5"/>
      <c r="I176" s="37">
        <f t="shared" si="23"/>
        <v>0</v>
      </c>
      <c r="J176" s="38">
        <f t="shared" si="24"/>
        <v>0</v>
      </c>
      <c r="K176" s="36">
        <f t="shared" si="25"/>
        <v>0</v>
      </c>
      <c r="L176" s="39" t="str">
        <f t="shared" si="26"/>
        <v>Pendiente</v>
      </c>
      <c r="M176" s="40"/>
      <c r="N176" s="41"/>
    </row>
    <row r="177" spans="2:14" hidden="1" x14ac:dyDescent="0.3">
      <c r="B177" s="1">
        <f t="shared" si="27"/>
        <v>168</v>
      </c>
      <c r="C177" s="33"/>
      <c r="D177" s="34"/>
      <c r="E177" s="35"/>
      <c r="G177" s="36"/>
      <c r="H177" s="5"/>
      <c r="I177" s="37">
        <f t="shared" si="23"/>
        <v>0</v>
      </c>
      <c r="J177" s="38">
        <f t="shared" si="24"/>
        <v>0</v>
      </c>
      <c r="K177" s="36">
        <f t="shared" si="25"/>
        <v>0</v>
      </c>
      <c r="L177" s="39" t="str">
        <f t="shared" si="26"/>
        <v>Pendiente</v>
      </c>
      <c r="M177" s="40"/>
      <c r="N177" s="41"/>
    </row>
    <row r="178" spans="2:14" hidden="1" x14ac:dyDescent="0.3">
      <c r="B178" s="1">
        <f t="shared" si="27"/>
        <v>169</v>
      </c>
      <c r="C178" s="33"/>
      <c r="D178" s="34"/>
      <c r="E178" s="35"/>
      <c r="G178" s="36"/>
      <c r="H178" s="5"/>
      <c r="I178" s="37">
        <f t="shared" ref="I178:I209" si="28">+J178-G178+K178</f>
        <v>0</v>
      </c>
      <c r="J178" s="38">
        <f t="shared" ref="J178:J211" si="29">IF(M178&gt;0,G178,0)</f>
        <v>0</v>
      </c>
      <c r="K178" s="36">
        <f t="shared" ref="K178:K209" si="30">IF(J178&gt;0,0,G178)</f>
        <v>0</v>
      </c>
      <c r="L178" s="39" t="str">
        <f t="shared" ref="L178:L211" si="31">IF(J178&gt;0,"Completo","Pendiente")</f>
        <v>Pendiente</v>
      </c>
      <c r="M178" s="40"/>
      <c r="N178" s="41"/>
    </row>
    <row r="179" spans="2:14" hidden="1" x14ac:dyDescent="0.3">
      <c r="B179" s="1">
        <f t="shared" si="27"/>
        <v>170</v>
      </c>
      <c r="C179" s="33"/>
      <c r="D179" s="34"/>
      <c r="E179" s="35"/>
      <c r="G179" s="36"/>
      <c r="H179" s="5"/>
      <c r="I179" s="37">
        <f t="shared" si="28"/>
        <v>0</v>
      </c>
      <c r="J179" s="38">
        <f t="shared" si="29"/>
        <v>0</v>
      </c>
      <c r="K179" s="36">
        <f t="shared" si="30"/>
        <v>0</v>
      </c>
      <c r="L179" s="39" t="str">
        <f t="shared" si="31"/>
        <v>Pendiente</v>
      </c>
      <c r="M179" s="40"/>
      <c r="N179" s="41"/>
    </row>
    <row r="180" spans="2:14" hidden="1" x14ac:dyDescent="0.3">
      <c r="B180" s="1">
        <f t="shared" si="27"/>
        <v>171</v>
      </c>
      <c r="C180" s="33"/>
      <c r="D180" s="34"/>
      <c r="E180" s="35"/>
      <c r="G180" s="36"/>
      <c r="H180" s="5"/>
      <c r="I180" s="37">
        <f t="shared" si="28"/>
        <v>0</v>
      </c>
      <c r="J180" s="38">
        <f t="shared" si="29"/>
        <v>0</v>
      </c>
      <c r="K180" s="36">
        <f t="shared" si="30"/>
        <v>0</v>
      </c>
      <c r="L180" s="39" t="str">
        <f t="shared" si="31"/>
        <v>Pendiente</v>
      </c>
      <c r="M180" s="40"/>
      <c r="N180" s="41"/>
    </row>
    <row r="181" spans="2:14" hidden="1" x14ac:dyDescent="0.3">
      <c r="B181" s="1">
        <f t="shared" si="27"/>
        <v>172</v>
      </c>
      <c r="C181" s="33"/>
      <c r="D181" s="34"/>
      <c r="E181" s="35"/>
      <c r="G181" s="36"/>
      <c r="H181" s="5"/>
      <c r="I181" s="37">
        <f t="shared" si="28"/>
        <v>0</v>
      </c>
      <c r="J181" s="38">
        <f t="shared" si="29"/>
        <v>0</v>
      </c>
      <c r="K181" s="36">
        <f t="shared" si="30"/>
        <v>0</v>
      </c>
      <c r="L181" s="39" t="str">
        <f t="shared" si="31"/>
        <v>Pendiente</v>
      </c>
      <c r="M181" s="40"/>
      <c r="N181" s="41"/>
    </row>
    <row r="182" spans="2:14" hidden="1" x14ac:dyDescent="0.3">
      <c r="B182" s="1">
        <f t="shared" si="27"/>
        <v>173</v>
      </c>
      <c r="C182" s="33"/>
      <c r="D182" s="34"/>
      <c r="E182" s="35"/>
      <c r="G182" s="36"/>
      <c r="H182" s="5"/>
      <c r="I182" s="37">
        <f t="shared" si="28"/>
        <v>0</v>
      </c>
      <c r="J182" s="38">
        <f t="shared" si="29"/>
        <v>0</v>
      </c>
      <c r="K182" s="36">
        <f t="shared" si="30"/>
        <v>0</v>
      </c>
      <c r="L182" s="39" t="str">
        <f t="shared" si="31"/>
        <v>Pendiente</v>
      </c>
      <c r="M182" s="40"/>
      <c r="N182" s="41"/>
    </row>
    <row r="183" spans="2:14" hidden="1" x14ac:dyDescent="0.3">
      <c r="B183" s="1">
        <f t="shared" si="27"/>
        <v>174</v>
      </c>
      <c r="C183" s="33"/>
      <c r="D183" s="34"/>
      <c r="E183" s="35"/>
      <c r="G183" s="36"/>
      <c r="H183" s="5"/>
      <c r="I183" s="37">
        <f t="shared" si="28"/>
        <v>0</v>
      </c>
      <c r="J183" s="38">
        <f t="shared" si="29"/>
        <v>0</v>
      </c>
      <c r="K183" s="36">
        <f t="shared" si="30"/>
        <v>0</v>
      </c>
      <c r="L183" s="39" t="str">
        <f t="shared" si="31"/>
        <v>Pendiente</v>
      </c>
      <c r="M183" s="40"/>
      <c r="N183" s="41"/>
    </row>
    <row r="184" spans="2:14" hidden="1" x14ac:dyDescent="0.3">
      <c r="B184" s="1">
        <f t="shared" si="27"/>
        <v>175</v>
      </c>
      <c r="C184" s="33"/>
      <c r="D184" s="34"/>
      <c r="E184" s="35"/>
      <c r="G184" s="36"/>
      <c r="H184" s="5"/>
      <c r="I184" s="37">
        <f t="shared" si="28"/>
        <v>0</v>
      </c>
      <c r="J184" s="38">
        <f t="shared" si="29"/>
        <v>0</v>
      </c>
      <c r="K184" s="36">
        <f t="shared" si="30"/>
        <v>0</v>
      </c>
      <c r="L184" s="39" t="str">
        <f t="shared" si="31"/>
        <v>Pendiente</v>
      </c>
      <c r="M184" s="40"/>
      <c r="N184" s="41"/>
    </row>
    <row r="185" spans="2:14" hidden="1" x14ac:dyDescent="0.3">
      <c r="B185" s="1">
        <f t="shared" si="27"/>
        <v>176</v>
      </c>
      <c r="C185" s="33"/>
      <c r="D185" s="34"/>
      <c r="E185" s="35"/>
      <c r="G185" s="36"/>
      <c r="H185" s="5"/>
      <c r="I185" s="37">
        <f t="shared" si="28"/>
        <v>0</v>
      </c>
      <c r="J185" s="38">
        <f t="shared" si="29"/>
        <v>0</v>
      </c>
      <c r="K185" s="36">
        <f t="shared" si="30"/>
        <v>0</v>
      </c>
      <c r="L185" s="39" t="str">
        <f t="shared" si="31"/>
        <v>Pendiente</v>
      </c>
      <c r="M185" s="40"/>
      <c r="N185" s="41"/>
    </row>
    <row r="186" spans="2:14" hidden="1" x14ac:dyDescent="0.3">
      <c r="B186" s="1">
        <f t="shared" si="27"/>
        <v>177</v>
      </c>
      <c r="C186" s="33"/>
      <c r="D186" s="34"/>
      <c r="E186" s="35"/>
      <c r="G186" s="36"/>
      <c r="H186" s="5"/>
      <c r="I186" s="37">
        <f t="shared" si="28"/>
        <v>0</v>
      </c>
      <c r="J186" s="38">
        <f t="shared" si="29"/>
        <v>0</v>
      </c>
      <c r="K186" s="36">
        <f t="shared" si="30"/>
        <v>0</v>
      </c>
      <c r="L186" s="39" t="str">
        <f t="shared" si="31"/>
        <v>Pendiente</v>
      </c>
      <c r="M186" s="40"/>
      <c r="N186" s="41"/>
    </row>
    <row r="187" spans="2:14" hidden="1" x14ac:dyDescent="0.3">
      <c r="B187" s="1">
        <f t="shared" si="27"/>
        <v>178</v>
      </c>
      <c r="C187" s="33"/>
      <c r="D187" s="34"/>
      <c r="E187" s="35"/>
      <c r="G187" s="36"/>
      <c r="H187" s="5"/>
      <c r="I187" s="37">
        <f t="shared" si="28"/>
        <v>0</v>
      </c>
      <c r="J187" s="38">
        <f t="shared" si="29"/>
        <v>0</v>
      </c>
      <c r="K187" s="36">
        <f t="shared" si="30"/>
        <v>0</v>
      </c>
      <c r="L187" s="39" t="str">
        <f t="shared" si="31"/>
        <v>Pendiente</v>
      </c>
      <c r="M187" s="40"/>
      <c r="N187" s="41"/>
    </row>
    <row r="188" spans="2:14" hidden="1" x14ac:dyDescent="0.3">
      <c r="B188" s="1">
        <f t="shared" si="27"/>
        <v>179</v>
      </c>
      <c r="C188" s="33"/>
      <c r="D188" s="34"/>
      <c r="E188" s="35"/>
      <c r="G188" s="36"/>
      <c r="H188" s="5"/>
      <c r="I188" s="37">
        <f t="shared" si="28"/>
        <v>0</v>
      </c>
      <c r="J188" s="38">
        <f t="shared" si="29"/>
        <v>0</v>
      </c>
      <c r="K188" s="36">
        <f t="shared" si="30"/>
        <v>0</v>
      </c>
      <c r="L188" s="39" t="str">
        <f t="shared" si="31"/>
        <v>Pendiente</v>
      </c>
      <c r="M188" s="40"/>
      <c r="N188" s="41"/>
    </row>
    <row r="189" spans="2:14" hidden="1" x14ac:dyDescent="0.3">
      <c r="B189" s="1">
        <f t="shared" si="27"/>
        <v>180</v>
      </c>
      <c r="C189" s="33"/>
      <c r="D189" s="34"/>
      <c r="E189" s="35"/>
      <c r="G189" s="36"/>
      <c r="H189" s="5"/>
      <c r="I189" s="37">
        <f t="shared" si="28"/>
        <v>0</v>
      </c>
      <c r="J189" s="38">
        <f t="shared" si="29"/>
        <v>0</v>
      </c>
      <c r="K189" s="36">
        <f t="shared" si="30"/>
        <v>0</v>
      </c>
      <c r="L189" s="39" t="str">
        <f t="shared" si="31"/>
        <v>Pendiente</v>
      </c>
      <c r="M189" s="40"/>
      <c r="N189" s="41"/>
    </row>
    <row r="190" spans="2:14" hidden="1" x14ac:dyDescent="0.3">
      <c r="B190" s="1">
        <f t="shared" si="27"/>
        <v>181</v>
      </c>
      <c r="C190" s="33"/>
      <c r="D190" s="34"/>
      <c r="E190" s="35"/>
      <c r="G190" s="36"/>
      <c r="H190" s="5"/>
      <c r="I190" s="37">
        <f t="shared" si="28"/>
        <v>0</v>
      </c>
      <c r="J190" s="38">
        <f t="shared" si="29"/>
        <v>0</v>
      </c>
      <c r="K190" s="36">
        <f t="shared" si="30"/>
        <v>0</v>
      </c>
      <c r="L190" s="39" t="str">
        <f t="shared" si="31"/>
        <v>Pendiente</v>
      </c>
      <c r="M190" s="40"/>
      <c r="N190" s="41"/>
    </row>
    <row r="191" spans="2:14" hidden="1" x14ac:dyDescent="0.3">
      <c r="B191" s="1">
        <f t="shared" si="27"/>
        <v>182</v>
      </c>
      <c r="C191" s="33"/>
      <c r="D191" s="34"/>
      <c r="E191" s="35"/>
      <c r="G191" s="36"/>
      <c r="H191" s="5"/>
      <c r="I191" s="37">
        <f t="shared" si="28"/>
        <v>0</v>
      </c>
      <c r="J191" s="38">
        <f t="shared" si="29"/>
        <v>0</v>
      </c>
      <c r="K191" s="36">
        <f t="shared" si="30"/>
        <v>0</v>
      </c>
      <c r="L191" s="39" t="str">
        <f t="shared" si="31"/>
        <v>Pendiente</v>
      </c>
      <c r="M191" s="40"/>
      <c r="N191" s="41"/>
    </row>
    <row r="192" spans="2:14" hidden="1" x14ac:dyDescent="0.3">
      <c r="B192" s="1">
        <f t="shared" si="27"/>
        <v>183</v>
      </c>
      <c r="C192" s="33"/>
      <c r="D192" s="34"/>
      <c r="E192" s="35"/>
      <c r="G192" s="36"/>
      <c r="H192" s="5"/>
      <c r="I192" s="37">
        <f t="shared" si="28"/>
        <v>0</v>
      </c>
      <c r="J192" s="38">
        <f t="shared" si="29"/>
        <v>0</v>
      </c>
      <c r="K192" s="36">
        <f t="shared" si="30"/>
        <v>0</v>
      </c>
      <c r="L192" s="39" t="str">
        <f t="shared" si="31"/>
        <v>Pendiente</v>
      </c>
      <c r="M192" s="40"/>
      <c r="N192" s="41"/>
    </row>
    <row r="193" spans="2:14" hidden="1" x14ac:dyDescent="0.3">
      <c r="B193" s="1">
        <f t="shared" si="27"/>
        <v>184</v>
      </c>
      <c r="C193" s="33"/>
      <c r="D193" s="34"/>
      <c r="E193" s="35"/>
      <c r="G193" s="36"/>
      <c r="H193" s="5"/>
      <c r="I193" s="37">
        <f t="shared" si="28"/>
        <v>0</v>
      </c>
      <c r="J193" s="38">
        <f t="shared" si="29"/>
        <v>0</v>
      </c>
      <c r="K193" s="36">
        <f t="shared" si="30"/>
        <v>0</v>
      </c>
      <c r="L193" s="39" t="str">
        <f t="shared" si="31"/>
        <v>Pendiente</v>
      </c>
      <c r="M193" s="40"/>
      <c r="N193" s="41"/>
    </row>
    <row r="194" spans="2:14" hidden="1" x14ac:dyDescent="0.3">
      <c r="B194" s="1">
        <f t="shared" si="27"/>
        <v>185</v>
      </c>
      <c r="C194" s="33"/>
      <c r="D194" s="34"/>
      <c r="E194" s="35"/>
      <c r="G194" s="36"/>
      <c r="H194" s="5"/>
      <c r="I194" s="37">
        <f t="shared" si="28"/>
        <v>0</v>
      </c>
      <c r="J194" s="38">
        <f t="shared" si="29"/>
        <v>0</v>
      </c>
      <c r="K194" s="36">
        <f t="shared" si="30"/>
        <v>0</v>
      </c>
      <c r="L194" s="39" t="str">
        <f t="shared" si="31"/>
        <v>Pendiente</v>
      </c>
      <c r="M194" s="40"/>
      <c r="N194" s="41"/>
    </row>
    <row r="195" spans="2:14" hidden="1" x14ac:dyDescent="0.3">
      <c r="B195" s="1">
        <f t="shared" si="27"/>
        <v>186</v>
      </c>
      <c r="C195" s="33"/>
      <c r="D195" s="34"/>
      <c r="E195" s="35"/>
      <c r="G195" s="36"/>
      <c r="H195" s="5"/>
      <c r="I195" s="37">
        <f t="shared" si="28"/>
        <v>0</v>
      </c>
      <c r="J195" s="38">
        <f t="shared" si="29"/>
        <v>0</v>
      </c>
      <c r="K195" s="36">
        <f t="shared" si="30"/>
        <v>0</v>
      </c>
      <c r="L195" s="39" t="str">
        <f t="shared" si="31"/>
        <v>Pendiente</v>
      </c>
      <c r="M195" s="40"/>
      <c r="N195" s="41"/>
    </row>
    <row r="196" spans="2:14" hidden="1" x14ac:dyDescent="0.3">
      <c r="B196" s="1">
        <f t="shared" si="27"/>
        <v>187</v>
      </c>
      <c r="C196" s="33"/>
      <c r="D196" s="34"/>
      <c r="E196" s="35"/>
      <c r="G196" s="36"/>
      <c r="H196" s="5"/>
      <c r="I196" s="37">
        <f t="shared" si="28"/>
        <v>0</v>
      </c>
      <c r="J196" s="38">
        <f t="shared" si="29"/>
        <v>0</v>
      </c>
      <c r="K196" s="36">
        <f t="shared" si="30"/>
        <v>0</v>
      </c>
      <c r="L196" s="39" t="str">
        <f t="shared" si="31"/>
        <v>Pendiente</v>
      </c>
      <c r="M196" s="40"/>
      <c r="N196" s="41"/>
    </row>
    <row r="197" spans="2:14" hidden="1" x14ac:dyDescent="0.3">
      <c r="B197" s="1">
        <f t="shared" si="27"/>
        <v>188</v>
      </c>
      <c r="C197" s="33"/>
      <c r="D197" s="34"/>
      <c r="E197" s="35"/>
      <c r="G197" s="36"/>
      <c r="H197" s="5"/>
      <c r="I197" s="37">
        <f t="shared" si="28"/>
        <v>0</v>
      </c>
      <c r="J197" s="38">
        <f t="shared" si="29"/>
        <v>0</v>
      </c>
      <c r="K197" s="36">
        <f t="shared" si="30"/>
        <v>0</v>
      </c>
      <c r="L197" s="39" t="str">
        <f t="shared" si="31"/>
        <v>Pendiente</v>
      </c>
      <c r="M197" s="40"/>
      <c r="N197" s="41"/>
    </row>
    <row r="198" spans="2:14" hidden="1" x14ac:dyDescent="0.3">
      <c r="B198" s="1">
        <f t="shared" si="27"/>
        <v>189</v>
      </c>
      <c r="C198" s="33"/>
      <c r="D198" s="34"/>
      <c r="E198" s="35"/>
      <c r="G198" s="36"/>
      <c r="H198" s="5"/>
      <c r="I198" s="37">
        <f t="shared" si="28"/>
        <v>0</v>
      </c>
      <c r="J198" s="38">
        <f t="shared" si="29"/>
        <v>0</v>
      </c>
      <c r="K198" s="36">
        <f t="shared" si="30"/>
        <v>0</v>
      </c>
      <c r="L198" s="39" t="str">
        <f t="shared" si="31"/>
        <v>Pendiente</v>
      </c>
      <c r="M198" s="42"/>
      <c r="N198" s="41"/>
    </row>
    <row r="199" spans="2:14" hidden="1" x14ac:dyDescent="0.3">
      <c r="B199" s="1">
        <f t="shared" si="27"/>
        <v>190</v>
      </c>
      <c r="C199" s="33"/>
      <c r="D199" s="34"/>
      <c r="E199" s="35"/>
      <c r="G199" s="36"/>
      <c r="H199" s="5"/>
      <c r="I199" s="37">
        <f t="shared" si="28"/>
        <v>0</v>
      </c>
      <c r="J199" s="38">
        <f t="shared" si="29"/>
        <v>0</v>
      </c>
      <c r="K199" s="36">
        <f t="shared" si="30"/>
        <v>0</v>
      </c>
      <c r="L199" s="39" t="str">
        <f t="shared" si="31"/>
        <v>Pendiente</v>
      </c>
      <c r="M199" s="40"/>
      <c r="N199" s="41"/>
    </row>
    <row r="200" spans="2:14" hidden="1" x14ac:dyDescent="0.3">
      <c r="B200" s="1">
        <f t="shared" si="27"/>
        <v>191</v>
      </c>
      <c r="C200" s="33"/>
      <c r="D200" s="34"/>
      <c r="E200" s="35"/>
      <c r="G200" s="36"/>
      <c r="H200" s="5"/>
      <c r="I200" s="37">
        <f t="shared" si="28"/>
        <v>0</v>
      </c>
      <c r="J200" s="38">
        <f t="shared" si="29"/>
        <v>0</v>
      </c>
      <c r="K200" s="36">
        <f t="shared" si="30"/>
        <v>0</v>
      </c>
      <c r="L200" s="39" t="str">
        <f t="shared" si="31"/>
        <v>Pendiente</v>
      </c>
      <c r="M200" s="42"/>
      <c r="N200" s="41"/>
    </row>
    <row r="201" spans="2:14" hidden="1" x14ac:dyDescent="0.3">
      <c r="B201" s="1">
        <f t="shared" si="27"/>
        <v>192</v>
      </c>
      <c r="C201" s="33"/>
      <c r="D201" s="34"/>
      <c r="E201" s="35"/>
      <c r="G201" s="36"/>
      <c r="H201" s="5"/>
      <c r="I201" s="37">
        <f t="shared" si="28"/>
        <v>0</v>
      </c>
      <c r="J201" s="38">
        <f t="shared" si="29"/>
        <v>0</v>
      </c>
      <c r="K201" s="36">
        <f t="shared" si="30"/>
        <v>0</v>
      </c>
      <c r="L201" s="39" t="str">
        <f t="shared" si="31"/>
        <v>Pendiente</v>
      </c>
      <c r="M201" s="42"/>
      <c r="N201" s="41"/>
    </row>
    <row r="202" spans="2:14" hidden="1" x14ac:dyDescent="0.3">
      <c r="B202" s="1">
        <f t="shared" si="27"/>
        <v>193</v>
      </c>
      <c r="C202" s="33"/>
      <c r="D202" s="34"/>
      <c r="E202" s="35"/>
      <c r="G202" s="36"/>
      <c r="H202" s="5"/>
      <c r="I202" s="37">
        <f t="shared" si="28"/>
        <v>0</v>
      </c>
      <c r="J202" s="38">
        <f t="shared" si="29"/>
        <v>0</v>
      </c>
      <c r="K202" s="36">
        <f t="shared" si="30"/>
        <v>0</v>
      </c>
      <c r="L202" s="39" t="str">
        <f t="shared" si="31"/>
        <v>Pendiente</v>
      </c>
      <c r="M202" s="42"/>
      <c r="N202" s="41"/>
    </row>
    <row r="203" spans="2:14" hidden="1" x14ac:dyDescent="0.3">
      <c r="B203" s="1">
        <f t="shared" si="27"/>
        <v>194</v>
      </c>
      <c r="C203" s="33"/>
      <c r="D203" s="34"/>
      <c r="E203" s="5"/>
      <c r="G203" s="36"/>
      <c r="H203" s="5"/>
      <c r="I203" s="37">
        <f t="shared" si="28"/>
        <v>0</v>
      </c>
      <c r="J203" s="38">
        <f t="shared" si="29"/>
        <v>0</v>
      </c>
      <c r="K203" s="36">
        <f t="shared" si="30"/>
        <v>0</v>
      </c>
      <c r="L203" s="39" t="str">
        <f t="shared" si="31"/>
        <v>Pendiente</v>
      </c>
      <c r="M203" s="40"/>
      <c r="N203" s="41"/>
    </row>
    <row r="204" spans="2:14" hidden="1" x14ac:dyDescent="0.3">
      <c r="B204" s="1">
        <f t="shared" si="27"/>
        <v>195</v>
      </c>
      <c r="C204" s="33"/>
      <c r="D204" s="34"/>
      <c r="E204" s="35"/>
      <c r="G204" s="36"/>
      <c r="H204" s="5"/>
      <c r="I204" s="37">
        <f t="shared" si="28"/>
        <v>0</v>
      </c>
      <c r="J204" s="38">
        <f t="shared" si="29"/>
        <v>0</v>
      </c>
      <c r="K204" s="36">
        <f t="shared" si="30"/>
        <v>0</v>
      </c>
      <c r="L204" s="39" t="str">
        <f t="shared" si="31"/>
        <v>Pendiente</v>
      </c>
      <c r="M204" s="40"/>
      <c r="N204" s="41"/>
    </row>
    <row r="205" spans="2:14" hidden="1" x14ac:dyDescent="0.3">
      <c r="B205" s="1">
        <f t="shared" si="27"/>
        <v>196</v>
      </c>
      <c r="C205" s="33"/>
      <c r="D205" s="34"/>
      <c r="E205" s="35"/>
      <c r="G205" s="36"/>
      <c r="H205" s="5"/>
      <c r="I205" s="37">
        <f t="shared" si="28"/>
        <v>0</v>
      </c>
      <c r="J205" s="38">
        <f t="shared" si="29"/>
        <v>0</v>
      </c>
      <c r="K205" s="36">
        <f t="shared" si="30"/>
        <v>0</v>
      </c>
      <c r="L205" s="39" t="str">
        <f t="shared" si="31"/>
        <v>Pendiente</v>
      </c>
      <c r="M205" s="40"/>
      <c r="N205" s="41"/>
    </row>
    <row r="206" spans="2:14" hidden="1" x14ac:dyDescent="0.3">
      <c r="B206" s="1">
        <f t="shared" si="27"/>
        <v>197</v>
      </c>
      <c r="C206" s="33"/>
      <c r="D206" s="34"/>
      <c r="E206" s="35"/>
      <c r="G206" s="36"/>
      <c r="H206" s="5"/>
      <c r="I206" s="43">
        <f t="shared" si="28"/>
        <v>0</v>
      </c>
      <c r="J206" s="38">
        <f t="shared" si="29"/>
        <v>0</v>
      </c>
      <c r="K206" s="36">
        <f t="shared" si="30"/>
        <v>0</v>
      </c>
      <c r="L206" s="39" t="str">
        <f t="shared" si="31"/>
        <v>Pendiente</v>
      </c>
      <c r="M206" s="42"/>
      <c r="N206" s="41"/>
    </row>
    <row r="207" spans="2:14" hidden="1" x14ac:dyDescent="0.3">
      <c r="B207" s="1">
        <f t="shared" si="27"/>
        <v>198</v>
      </c>
      <c r="C207" s="33"/>
      <c r="D207" s="34"/>
      <c r="E207" s="35"/>
      <c r="G207" s="36"/>
      <c r="H207" s="5"/>
      <c r="I207" s="37">
        <f t="shared" si="28"/>
        <v>0</v>
      </c>
      <c r="J207" s="38">
        <f t="shared" si="29"/>
        <v>0</v>
      </c>
      <c r="K207" s="36">
        <f t="shared" si="30"/>
        <v>0</v>
      </c>
      <c r="L207" s="39" t="str">
        <f t="shared" si="31"/>
        <v>Pendiente</v>
      </c>
      <c r="M207" s="40"/>
      <c r="N207" s="41"/>
    </row>
    <row r="208" spans="2:14" hidden="1" x14ac:dyDescent="0.3">
      <c r="B208" s="1">
        <f t="shared" si="27"/>
        <v>199</v>
      </c>
      <c r="C208" s="33"/>
      <c r="D208" s="34"/>
      <c r="E208" s="35"/>
      <c r="G208" s="36"/>
      <c r="H208" s="5"/>
      <c r="I208" s="37"/>
      <c r="J208" s="38">
        <f t="shared" si="29"/>
        <v>0</v>
      </c>
      <c r="K208" s="36">
        <f t="shared" si="30"/>
        <v>0</v>
      </c>
      <c r="L208" s="39" t="str">
        <f t="shared" si="31"/>
        <v>Pendiente</v>
      </c>
      <c r="M208" s="40"/>
      <c r="N208" s="41"/>
    </row>
    <row r="209" spans="1:16" hidden="1" x14ac:dyDescent="0.3">
      <c r="B209" s="1">
        <f t="shared" si="27"/>
        <v>200</v>
      </c>
      <c r="C209" s="33"/>
      <c r="D209" s="34"/>
      <c r="E209" s="35"/>
      <c r="G209" s="36"/>
      <c r="H209" s="5"/>
      <c r="I209" s="43">
        <f>+J209-G209+K209</f>
        <v>0</v>
      </c>
      <c r="J209" s="38">
        <f t="shared" si="29"/>
        <v>0</v>
      </c>
      <c r="K209" s="36">
        <f t="shared" si="30"/>
        <v>0</v>
      </c>
      <c r="L209" s="39" t="str">
        <f t="shared" si="31"/>
        <v>Pendiente</v>
      </c>
      <c r="M209" s="42"/>
      <c r="N209" s="41"/>
    </row>
    <row r="210" spans="1:16" hidden="1" x14ac:dyDescent="0.3">
      <c r="B210" s="1">
        <f t="shared" si="27"/>
        <v>201</v>
      </c>
      <c r="C210" s="33"/>
      <c r="D210" s="34"/>
      <c r="E210" s="35"/>
      <c r="G210" s="36"/>
      <c r="H210" s="5"/>
      <c r="I210" s="37">
        <f>+G210-J210-K210</f>
        <v>0</v>
      </c>
      <c r="J210" s="38">
        <f t="shared" si="29"/>
        <v>0</v>
      </c>
      <c r="K210" s="36">
        <f t="shared" ref="K210:K211" si="32">IF(J210&gt;0,0,G210)</f>
        <v>0</v>
      </c>
      <c r="L210" s="39" t="str">
        <f t="shared" si="31"/>
        <v>Pendiente</v>
      </c>
      <c r="M210" s="40"/>
      <c r="N210" s="41"/>
    </row>
    <row r="211" spans="1:16" hidden="1" x14ac:dyDescent="0.3">
      <c r="B211" s="1">
        <f t="shared" si="27"/>
        <v>202</v>
      </c>
      <c r="C211" s="33"/>
      <c r="D211" s="34"/>
      <c r="E211" s="35"/>
      <c r="G211" s="36"/>
      <c r="H211" s="5"/>
      <c r="I211" s="37">
        <f>+G211-J211-K211</f>
        <v>0</v>
      </c>
      <c r="J211" s="38">
        <f t="shared" si="29"/>
        <v>0</v>
      </c>
      <c r="K211" s="36">
        <f t="shared" si="32"/>
        <v>0</v>
      </c>
      <c r="L211" s="39" t="str">
        <f t="shared" si="31"/>
        <v>Pendiente</v>
      </c>
      <c r="M211" s="40"/>
      <c r="N211" s="41"/>
    </row>
    <row r="212" spans="1:16" ht="37.5" customHeight="1" thickBot="1" x14ac:dyDescent="0.35">
      <c r="C212" s="33"/>
      <c r="D212" s="44" t="s">
        <v>218</v>
      </c>
      <c r="G212" s="45">
        <f>SUBTOTAL(9,G10:G211)</f>
        <v>143375701.15999997</v>
      </c>
      <c r="H212" s="46"/>
      <c r="I212" s="37">
        <f>+J212-G212+K212</f>
        <v>1.0477378964424133E-8</v>
      </c>
      <c r="J212" s="45">
        <f>SUBTOTAL(9,J10:J211)</f>
        <v>141648728.92999998</v>
      </c>
      <c r="K212" s="45">
        <f>SUBTOTAL(9,K10:K209)</f>
        <v>1726972.2299999997</v>
      </c>
    </row>
    <row r="213" spans="1:16" ht="17.25" thickTop="1" x14ac:dyDescent="0.3">
      <c r="J213" s="48"/>
    </row>
    <row r="214" spans="1:16" x14ac:dyDescent="0.3">
      <c r="D214" s="49"/>
      <c r="J214" s="50"/>
      <c r="M214" s="10">
        <f>+J212+K212</f>
        <v>143375701.15999997</v>
      </c>
    </row>
    <row r="215" spans="1:16" s="1" customFormat="1" ht="84.75" customHeight="1" x14ac:dyDescent="0.3">
      <c r="A215" s="12"/>
      <c r="C215" s="2"/>
      <c r="D215" s="47"/>
      <c r="E215" s="4"/>
      <c r="F215" s="5"/>
      <c r="G215" s="6"/>
      <c r="H215" s="7"/>
      <c r="I215" s="8"/>
      <c r="L215" s="35"/>
      <c r="M215" s="37">
        <f>+M214-G212</f>
        <v>0</v>
      </c>
      <c r="N215" s="9"/>
      <c r="O215" s="12"/>
      <c r="P215" s="13"/>
    </row>
    <row r="216" spans="1:16" s="1" customFormat="1" ht="13.5" customHeight="1" x14ac:dyDescent="0.3">
      <c r="A216" s="66" t="s">
        <v>219</v>
      </c>
      <c r="B216" s="66"/>
      <c r="C216" s="66"/>
      <c r="D216" s="51" t="s">
        <v>220</v>
      </c>
      <c r="E216" s="52"/>
      <c r="F216" s="5"/>
      <c r="G216" s="67" t="s">
        <v>221</v>
      </c>
      <c r="H216" s="67"/>
      <c r="L216" s="9"/>
      <c r="M216" s="10"/>
      <c r="N216" s="9"/>
      <c r="O216" s="12"/>
      <c r="P216" s="13"/>
    </row>
    <row r="217" spans="1:16" s="1" customFormat="1" ht="13.5" customHeight="1" x14ac:dyDescent="0.3">
      <c r="A217" s="68" t="s">
        <v>222</v>
      </c>
      <c r="B217" s="68"/>
      <c r="C217" s="68"/>
      <c r="D217" s="55" t="s">
        <v>223</v>
      </c>
      <c r="E217" s="56"/>
      <c r="F217" s="5"/>
      <c r="G217" s="69" t="s">
        <v>224</v>
      </c>
      <c r="H217" s="69"/>
      <c r="I217" s="53"/>
      <c r="J217" s="53"/>
      <c r="K217" s="53"/>
      <c r="L217" s="58"/>
      <c r="M217" s="10"/>
      <c r="N217" s="9"/>
      <c r="O217" s="12"/>
      <c r="P217" s="13"/>
    </row>
    <row r="218" spans="1:16" s="1" customFormat="1" ht="17.25" customHeight="1" x14ac:dyDescent="0.3">
      <c r="A218" s="67" t="s">
        <v>225</v>
      </c>
      <c r="B218" s="67"/>
      <c r="C218" s="67"/>
      <c r="D218" s="59" t="s">
        <v>226</v>
      </c>
      <c r="E218" s="60"/>
      <c r="F218" s="5"/>
      <c r="G218" s="70" t="s">
        <v>227</v>
      </c>
      <c r="H218" s="70"/>
      <c r="I218" s="57"/>
      <c r="J218" s="57"/>
      <c r="K218" s="57"/>
      <c r="L218" s="61"/>
      <c r="M218" s="10"/>
      <c r="N218" s="9"/>
      <c r="O218" s="12"/>
      <c r="P218" s="13"/>
    </row>
    <row r="219" spans="1:16" s="1" customFormat="1" ht="13.5" customHeight="1" x14ac:dyDescent="0.3">
      <c r="A219" s="53"/>
      <c r="B219" s="53"/>
      <c r="C219" s="54"/>
      <c r="E219" s="62"/>
      <c r="F219" s="5"/>
      <c r="I219" s="59"/>
      <c r="J219" s="59"/>
      <c r="K219" s="59"/>
      <c r="L219" s="59"/>
      <c r="M219" s="10"/>
      <c r="N219" s="9"/>
      <c r="O219" s="12"/>
      <c r="P219" s="13"/>
    </row>
    <row r="220" spans="1:16" s="1" customFormat="1" x14ac:dyDescent="0.3">
      <c r="A220" s="63"/>
      <c r="B220" s="9"/>
      <c r="C220" s="53"/>
      <c r="D220" s="64"/>
      <c r="E220" s="52"/>
      <c r="F220" s="5"/>
      <c r="H220" s="65"/>
      <c r="L220" s="9"/>
      <c r="M220" s="10"/>
      <c r="N220" s="9"/>
      <c r="O220" s="12"/>
      <c r="P220" s="13"/>
    </row>
    <row r="221" spans="1:16" s="1" customFormat="1" x14ac:dyDescent="0.3">
      <c r="A221" s="63"/>
      <c r="B221" s="9"/>
      <c r="D221" s="64"/>
      <c r="E221" s="52"/>
      <c r="F221" s="5"/>
      <c r="H221" s="65"/>
      <c r="L221" s="9"/>
      <c r="M221" s="10"/>
      <c r="N221" s="9"/>
      <c r="O221" s="12"/>
      <c r="P221" s="13"/>
    </row>
    <row r="222" spans="1:16" s="1" customFormat="1" x14ac:dyDescent="0.3">
      <c r="A222" s="63"/>
      <c r="B222" s="9"/>
      <c r="D222" s="64"/>
      <c r="E222" s="52"/>
      <c r="F222" s="5"/>
      <c r="H222" s="65"/>
      <c r="L222" s="9"/>
      <c r="M222" s="10"/>
      <c r="N222" s="9"/>
      <c r="O222" s="12"/>
      <c r="P222" s="13"/>
    </row>
    <row r="223" spans="1:16" x14ac:dyDescent="0.3">
      <c r="C223" s="1"/>
    </row>
  </sheetData>
  <autoFilter ref="B9:N211" xr:uid="{09C6330C-9156-486A-90DC-D20D8536D151}">
    <filterColumn colId="11">
      <filters blank="1">
        <filter val="129"/>
        <filter val="135"/>
        <filter val="137"/>
        <filter val="141"/>
        <filter val="161"/>
        <filter val="168"/>
        <filter val="173"/>
        <filter val="176"/>
        <filter val="179"/>
        <filter val="184"/>
        <filter val="186"/>
        <filter val="188"/>
        <filter val="198"/>
        <filter val="208"/>
        <filter val="213"/>
        <filter val="222"/>
        <filter val="223"/>
        <filter val="230"/>
        <filter val="234"/>
        <filter val="253"/>
        <filter val="257"/>
        <filter val="285"/>
        <filter val="300"/>
        <filter val="303"/>
        <filter val="310"/>
        <filter val="328"/>
        <filter val="338"/>
        <filter val="349"/>
        <filter val="351"/>
      </filters>
    </filterColumn>
    <sortState xmlns:xlrd2="http://schemas.microsoft.com/office/spreadsheetml/2017/richdata2" ref="B10:N211">
      <sortCondition ref="F9:F211"/>
    </sortState>
  </autoFilter>
  <mergeCells count="6">
    <mergeCell ref="A216:C216"/>
    <mergeCell ref="G216:H216"/>
    <mergeCell ref="A217:C217"/>
    <mergeCell ref="G217:H217"/>
    <mergeCell ref="A218:C218"/>
    <mergeCell ref="G218:H218"/>
  </mergeCells>
  <pageMargins left="0.70866141732283472" right="0.70866141732283472" top="0.74803149606299213" bottom="0.74803149606299213" header="0.31496062992125984" footer="0.31496062992125984"/>
  <pageSetup paperSize="5" scale="68" fitToHeight="0" orientation="landscape" r:id="rId1"/>
  <rowBreaks count="1" manualBreakCount="1">
    <brk id="22" max="11"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A67197B9F63E4439ECC38305FA8EACE" ma:contentTypeVersion="19" ma:contentTypeDescription="Crear nuevo documento." ma:contentTypeScope="" ma:versionID="d5e17ae8eb1aa8d8109a0746c3b9db56">
  <xsd:schema xmlns:xsd="http://www.w3.org/2001/XMLSchema" xmlns:xs="http://www.w3.org/2001/XMLSchema" xmlns:p="http://schemas.microsoft.com/office/2006/metadata/properties" xmlns:ns2="8dbb31fa-c118-4266-b530-fff03941bcda" xmlns:ns3="de894e15-ba27-4bdb-b4b8-8efc34bc9aed" targetNamespace="http://schemas.microsoft.com/office/2006/metadata/properties" ma:root="true" ma:fieldsID="247f4fd1ef32fff660424199d2d9a697" ns2:_="" ns3:_="">
    <xsd:import namespace="8dbb31fa-c118-4266-b530-fff03941bcda"/>
    <xsd:import namespace="de894e15-ba27-4bdb-b4b8-8efc34bc9a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1fa-c118-4266-b530-fff03941bc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cc83801-0f8f-45ff-b7e9-4730d4be988a}" ma:internalName="TaxCatchAll" ma:showField="CatchAllData" ma:web="8dbb31fa-c118-4266-b530-fff03941b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894e15-ba27-4bdb-b4b8-8efc34bc9a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dfed123-6d25-4f8d-9a79-53e780515e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894e15-ba27-4bdb-b4b8-8efc34bc9aed">
      <Terms xmlns="http://schemas.microsoft.com/office/infopath/2007/PartnerControls"/>
    </lcf76f155ced4ddcb4097134ff3c332f>
    <TaxCatchAll xmlns="8dbb31fa-c118-4266-b530-fff03941bcd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E581B6-34BE-4749-9967-DB45AE7253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b31fa-c118-4266-b530-fff03941bcda"/>
    <ds:schemaRef ds:uri="de894e15-ba27-4bdb-b4b8-8efc34bc9a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B63EB4-320B-488A-ACFB-BA520354A086}">
  <ds:schemaRefs>
    <ds:schemaRef ds:uri="http://schemas.microsoft.com/office/2006/metadata/properties"/>
    <ds:schemaRef ds:uri="http://schemas.microsoft.com/office/infopath/2007/PartnerControls"/>
    <ds:schemaRef ds:uri="de894e15-ba27-4bdb-b4b8-8efc34bc9aed"/>
    <ds:schemaRef ds:uri="8dbb31fa-c118-4266-b530-fff03941bcda"/>
  </ds:schemaRefs>
</ds:datastoreItem>
</file>

<file path=customXml/itemProps3.xml><?xml version="1.0" encoding="utf-8"?>
<ds:datastoreItem xmlns:ds="http://schemas.openxmlformats.org/officeDocument/2006/customXml" ds:itemID="{4E74EC94-A2CA-4180-9A70-48245302EF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INFORME PAGO A PROVEEDORES FEBR</vt:lpstr>
      <vt:lpstr>'INFORME PAGO A PROVEEDORES FEBR'!Área_de_impresión</vt:lpstr>
      <vt:lpstr>'INFORME PAGO A PROVEEDORES FEBR'!Títulos_a_imprimir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Laura Hurtado Asencio</dc:creator>
  <cp:lastModifiedBy>Leidy Laura Hurtado Asencio</cp:lastModifiedBy>
  <cp:lastPrinted>2026-03-04T12:21:35Z</cp:lastPrinted>
  <dcterms:created xsi:type="dcterms:W3CDTF">2026-03-03T19:31:16Z</dcterms:created>
  <dcterms:modified xsi:type="dcterms:W3CDTF">2026-03-04T12:47:09Z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0x010100CA67197B9F63E4439ECC38305FA8EACE</vt:lpwstr>
  </property>
  <property fmtid="{D5CDD505-2E9C-101B-9397-08002B2CF9AE}" pid="3" name="MediaServiceImageTags">
    <vt:lpwstr/>
  </property>
</Properties>
</file>